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25P-FAP017 - Bílina - St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'25P-FAP017 - Bílina - Sta...'!$C$132:$K$1012</definedName>
    <definedName name="_xlnm.Print_Area" localSheetId="1">'25P-FAP017 - Bílina - Sta...'!$C$4:$J$76,'25P-FAP017 - Bílina - Sta...'!$C$82:$J$116,'25P-FAP017 - Bílina - Sta...'!$C$122:$K$1012</definedName>
    <definedName name="_xlnm.Print_Titles" localSheetId="1">'25P-FAP017 - Bílina - Sta...'!$132:$132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009"/>
  <c r="BH1009"/>
  <c r="BG1009"/>
  <c r="BF1009"/>
  <c r="T1009"/>
  <c r="R1009"/>
  <c r="P1009"/>
  <c r="BI1007"/>
  <c r="BH1007"/>
  <c r="BG1007"/>
  <c r="BF1007"/>
  <c r="T1007"/>
  <c r="R1007"/>
  <c r="P1007"/>
  <c r="BI1002"/>
  <c r="BH1002"/>
  <c r="BG1002"/>
  <c r="BF1002"/>
  <c r="T1002"/>
  <c r="R1002"/>
  <c r="P1002"/>
  <c r="BI997"/>
  <c r="BH997"/>
  <c r="BG997"/>
  <c r="BF997"/>
  <c r="T997"/>
  <c r="R997"/>
  <c r="P997"/>
  <c r="BI991"/>
  <c r="BH991"/>
  <c r="BG991"/>
  <c r="BF991"/>
  <c r="T991"/>
  <c r="R991"/>
  <c r="P991"/>
  <c r="BI988"/>
  <c r="BH988"/>
  <c r="BG988"/>
  <c r="BF988"/>
  <c r="T988"/>
  <c r="R988"/>
  <c r="P988"/>
  <c r="BI985"/>
  <c r="BH985"/>
  <c r="BG985"/>
  <c r="BF985"/>
  <c r="T985"/>
  <c r="R985"/>
  <c r="P985"/>
  <c r="BI983"/>
  <c r="BH983"/>
  <c r="BG983"/>
  <c r="BF983"/>
  <c r="T983"/>
  <c r="R983"/>
  <c r="P983"/>
  <c r="BI980"/>
  <c r="BH980"/>
  <c r="BG980"/>
  <c r="BF980"/>
  <c r="T980"/>
  <c r="R980"/>
  <c r="P980"/>
  <c r="BI978"/>
  <c r="BH978"/>
  <c r="BG978"/>
  <c r="BF978"/>
  <c r="T978"/>
  <c r="R978"/>
  <c r="P978"/>
  <c r="BI975"/>
  <c r="BH975"/>
  <c r="BG975"/>
  <c r="BF975"/>
  <c r="T975"/>
  <c r="R975"/>
  <c r="P975"/>
  <c r="BI972"/>
  <c r="BH972"/>
  <c r="BG972"/>
  <c r="BF972"/>
  <c r="T972"/>
  <c r="R972"/>
  <c r="P972"/>
  <c r="BI969"/>
  <c r="BH969"/>
  <c r="BG969"/>
  <c r="BF969"/>
  <c r="T969"/>
  <c r="R969"/>
  <c r="P969"/>
  <c r="BI967"/>
  <c r="BH967"/>
  <c r="BG967"/>
  <c r="BF967"/>
  <c r="T967"/>
  <c r="R967"/>
  <c r="P967"/>
  <c r="BI965"/>
  <c r="BH965"/>
  <c r="BG965"/>
  <c r="BF965"/>
  <c r="T965"/>
  <c r="R965"/>
  <c r="P965"/>
  <c r="BI958"/>
  <c r="BH958"/>
  <c r="BG958"/>
  <c r="BF958"/>
  <c r="T958"/>
  <c r="T957"/>
  <c r="R958"/>
  <c r="R957"/>
  <c r="P958"/>
  <c r="P957"/>
  <c r="BI952"/>
  <c r="BH952"/>
  <c r="BG952"/>
  <c r="BF952"/>
  <c r="T952"/>
  <c r="R952"/>
  <c r="P952"/>
  <c r="BI946"/>
  <c r="BH946"/>
  <c r="BG946"/>
  <c r="BF946"/>
  <c r="T946"/>
  <c r="R946"/>
  <c r="P946"/>
  <c r="BI942"/>
  <c r="BH942"/>
  <c r="BG942"/>
  <c r="BF942"/>
  <c r="T942"/>
  <c r="R942"/>
  <c r="P942"/>
  <c r="BI932"/>
  <c r="BH932"/>
  <c r="BG932"/>
  <c r="BF932"/>
  <c r="T932"/>
  <c r="R932"/>
  <c r="P932"/>
  <c r="BI926"/>
  <c r="BH926"/>
  <c r="BG926"/>
  <c r="BF926"/>
  <c r="T926"/>
  <c r="R926"/>
  <c r="P926"/>
  <c r="BI921"/>
  <c r="BH921"/>
  <c r="BG921"/>
  <c r="BF921"/>
  <c r="T921"/>
  <c r="R921"/>
  <c r="P921"/>
  <c r="BI916"/>
  <c r="BH916"/>
  <c r="BG916"/>
  <c r="BF916"/>
  <c r="T916"/>
  <c r="R916"/>
  <c r="P916"/>
  <c r="BI910"/>
  <c r="BH910"/>
  <c r="BG910"/>
  <c r="BF910"/>
  <c r="T910"/>
  <c r="R910"/>
  <c r="P910"/>
  <c r="BI903"/>
  <c r="BH903"/>
  <c r="BG903"/>
  <c r="BF903"/>
  <c r="T903"/>
  <c r="R903"/>
  <c r="P903"/>
  <c r="BI895"/>
  <c r="BH895"/>
  <c r="BG895"/>
  <c r="BF895"/>
  <c r="T895"/>
  <c r="R895"/>
  <c r="P895"/>
  <c r="BI886"/>
  <c r="BH886"/>
  <c r="BG886"/>
  <c r="BF886"/>
  <c r="T886"/>
  <c r="R886"/>
  <c r="P886"/>
  <c r="BI877"/>
  <c r="BH877"/>
  <c r="BG877"/>
  <c r="BF877"/>
  <c r="T877"/>
  <c r="R877"/>
  <c r="P877"/>
  <c r="BI869"/>
  <c r="BH869"/>
  <c r="BG869"/>
  <c r="BF869"/>
  <c r="T869"/>
  <c r="R869"/>
  <c r="P869"/>
  <c r="BI861"/>
  <c r="BH861"/>
  <c r="BG861"/>
  <c r="BF861"/>
  <c r="T861"/>
  <c r="R861"/>
  <c r="P861"/>
  <c r="BI857"/>
  <c r="BH857"/>
  <c r="BG857"/>
  <c r="BF857"/>
  <c r="T857"/>
  <c r="R857"/>
  <c r="P857"/>
  <c r="BI852"/>
  <c r="BH852"/>
  <c r="BG852"/>
  <c r="BF852"/>
  <c r="T852"/>
  <c r="R852"/>
  <c r="P852"/>
  <c r="BI849"/>
  <c r="BH849"/>
  <c r="BG849"/>
  <c r="BF849"/>
  <c r="T849"/>
  <c r="R849"/>
  <c r="P849"/>
  <c r="BI844"/>
  <c r="BH844"/>
  <c r="BG844"/>
  <c r="BF844"/>
  <c r="T844"/>
  <c r="R844"/>
  <c r="P844"/>
  <c r="BI835"/>
  <c r="BH835"/>
  <c r="BG835"/>
  <c r="BF835"/>
  <c r="T835"/>
  <c r="R835"/>
  <c r="P835"/>
  <c r="BI829"/>
  <c r="BH829"/>
  <c r="BG829"/>
  <c r="BF829"/>
  <c r="T829"/>
  <c r="R829"/>
  <c r="P829"/>
  <c r="BI823"/>
  <c r="BH823"/>
  <c r="BG823"/>
  <c r="BF823"/>
  <c r="T823"/>
  <c r="R823"/>
  <c r="P823"/>
  <c r="BI818"/>
  <c r="BH818"/>
  <c r="BG818"/>
  <c r="BF818"/>
  <c r="T818"/>
  <c r="R818"/>
  <c r="P818"/>
  <c r="BI812"/>
  <c r="BH812"/>
  <c r="BG812"/>
  <c r="BF812"/>
  <c r="T812"/>
  <c r="R812"/>
  <c r="P812"/>
  <c r="BI806"/>
  <c r="BH806"/>
  <c r="BG806"/>
  <c r="BF806"/>
  <c r="T806"/>
  <c r="R806"/>
  <c r="P806"/>
  <c r="BI801"/>
  <c r="BH801"/>
  <c r="BG801"/>
  <c r="BF801"/>
  <c r="T801"/>
  <c r="R801"/>
  <c r="P801"/>
  <c r="BI796"/>
  <c r="BH796"/>
  <c r="BG796"/>
  <c r="BF796"/>
  <c r="T796"/>
  <c r="R796"/>
  <c r="P796"/>
  <c r="BI791"/>
  <c r="BH791"/>
  <c r="BG791"/>
  <c r="BF791"/>
  <c r="T791"/>
  <c r="R791"/>
  <c r="P791"/>
  <c r="BI782"/>
  <c r="BH782"/>
  <c r="BG782"/>
  <c r="BF782"/>
  <c r="T782"/>
  <c r="R782"/>
  <c r="P782"/>
  <c r="BI776"/>
  <c r="BH776"/>
  <c r="BG776"/>
  <c r="BF776"/>
  <c r="T776"/>
  <c r="R776"/>
  <c r="P776"/>
  <c r="BI773"/>
  <c r="BH773"/>
  <c r="BG773"/>
  <c r="BF773"/>
  <c r="T773"/>
  <c r="R773"/>
  <c r="P773"/>
  <c r="BI767"/>
  <c r="BH767"/>
  <c r="BG767"/>
  <c r="BF767"/>
  <c r="T767"/>
  <c r="R767"/>
  <c r="P767"/>
  <c r="BI762"/>
  <c r="BH762"/>
  <c r="BG762"/>
  <c r="BF762"/>
  <c r="T762"/>
  <c r="R762"/>
  <c r="P762"/>
  <c r="BI756"/>
  <c r="BH756"/>
  <c r="BG756"/>
  <c r="BF756"/>
  <c r="T756"/>
  <c r="R756"/>
  <c r="P756"/>
  <c r="BI752"/>
  <c r="BH752"/>
  <c r="BG752"/>
  <c r="BF752"/>
  <c r="T752"/>
  <c r="R752"/>
  <c r="P752"/>
  <c r="BI750"/>
  <c r="BH750"/>
  <c r="BG750"/>
  <c r="BF750"/>
  <c r="T750"/>
  <c r="R750"/>
  <c r="P750"/>
  <c r="BI748"/>
  <c r="BH748"/>
  <c r="BG748"/>
  <c r="BF748"/>
  <c r="T748"/>
  <c r="R748"/>
  <c r="P748"/>
  <c r="BI742"/>
  <c r="BH742"/>
  <c r="BG742"/>
  <c r="BF742"/>
  <c r="T742"/>
  <c r="R742"/>
  <c r="P742"/>
  <c r="BI736"/>
  <c r="BH736"/>
  <c r="BG736"/>
  <c r="BF736"/>
  <c r="T736"/>
  <c r="R736"/>
  <c r="P736"/>
  <c r="BI728"/>
  <c r="BH728"/>
  <c r="BG728"/>
  <c r="BF728"/>
  <c r="T728"/>
  <c r="R728"/>
  <c r="P728"/>
  <c r="BI725"/>
  <c r="BH725"/>
  <c r="BG725"/>
  <c r="BF725"/>
  <c r="T725"/>
  <c r="R725"/>
  <c r="P725"/>
  <c r="BI720"/>
  <c r="BH720"/>
  <c r="BG720"/>
  <c r="BF720"/>
  <c r="T720"/>
  <c r="R720"/>
  <c r="P720"/>
  <c r="BI712"/>
  <c r="BH712"/>
  <c r="BG712"/>
  <c r="BF712"/>
  <c r="T712"/>
  <c r="R712"/>
  <c r="P712"/>
  <c r="BI707"/>
  <c r="BH707"/>
  <c r="BG707"/>
  <c r="BF707"/>
  <c r="T707"/>
  <c r="R707"/>
  <c r="P707"/>
  <c r="BI699"/>
  <c r="BH699"/>
  <c r="BG699"/>
  <c r="BF699"/>
  <c r="T699"/>
  <c r="R699"/>
  <c r="P699"/>
  <c r="BI693"/>
  <c r="BH693"/>
  <c r="BG693"/>
  <c r="BF693"/>
  <c r="T693"/>
  <c r="R693"/>
  <c r="P693"/>
  <c r="BI688"/>
  <c r="BH688"/>
  <c r="BG688"/>
  <c r="BF688"/>
  <c r="T688"/>
  <c r="R688"/>
  <c r="P688"/>
  <c r="BI682"/>
  <c r="BH682"/>
  <c r="BG682"/>
  <c r="BF682"/>
  <c r="T682"/>
  <c r="R682"/>
  <c r="P682"/>
  <c r="BI671"/>
  <c r="BH671"/>
  <c r="BG671"/>
  <c r="BF671"/>
  <c r="T671"/>
  <c r="R671"/>
  <c r="P671"/>
  <c r="BI647"/>
  <c r="BH647"/>
  <c r="BG647"/>
  <c r="BF647"/>
  <c r="T647"/>
  <c r="R647"/>
  <c r="P647"/>
  <c r="BI636"/>
  <c r="BH636"/>
  <c r="BG636"/>
  <c r="BF636"/>
  <c r="T636"/>
  <c r="R636"/>
  <c r="P636"/>
  <c r="BI625"/>
  <c r="BH625"/>
  <c r="BG625"/>
  <c r="BF625"/>
  <c r="T625"/>
  <c r="R625"/>
  <c r="P625"/>
  <c r="BI601"/>
  <c r="BH601"/>
  <c r="BG601"/>
  <c r="BF601"/>
  <c r="T601"/>
  <c r="R601"/>
  <c r="P601"/>
  <c r="BI577"/>
  <c r="BH577"/>
  <c r="BG577"/>
  <c r="BF577"/>
  <c r="T577"/>
  <c r="R577"/>
  <c r="P577"/>
  <c r="BI566"/>
  <c r="BH566"/>
  <c r="BG566"/>
  <c r="BF566"/>
  <c r="T566"/>
  <c r="R566"/>
  <c r="P566"/>
  <c r="BI542"/>
  <c r="BH542"/>
  <c r="BG542"/>
  <c r="BF542"/>
  <c r="T542"/>
  <c r="R542"/>
  <c r="P542"/>
  <c r="BI536"/>
  <c r="BH536"/>
  <c r="BG536"/>
  <c r="BF536"/>
  <c r="T536"/>
  <c r="R536"/>
  <c r="P536"/>
  <c r="BI531"/>
  <c r="BH531"/>
  <c r="BG531"/>
  <c r="BF531"/>
  <c r="T531"/>
  <c r="R531"/>
  <c r="P531"/>
  <c r="BI528"/>
  <c r="BH528"/>
  <c r="BG528"/>
  <c r="BF528"/>
  <c r="T528"/>
  <c r="R528"/>
  <c r="P528"/>
  <c r="BI518"/>
  <c r="BH518"/>
  <c r="BG518"/>
  <c r="BF518"/>
  <c r="T518"/>
  <c r="R518"/>
  <c r="P518"/>
  <c r="BI516"/>
  <c r="BH516"/>
  <c r="BG516"/>
  <c r="BF516"/>
  <c r="T516"/>
  <c r="R516"/>
  <c r="P516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87"/>
  <c r="BH487"/>
  <c r="BG487"/>
  <c r="BF487"/>
  <c r="T487"/>
  <c r="T486"/>
  <c r="R487"/>
  <c r="R486"/>
  <c r="P487"/>
  <c r="P486"/>
  <c r="BI483"/>
  <c r="BH483"/>
  <c r="BG483"/>
  <c r="BF483"/>
  <c r="T483"/>
  <c r="R483"/>
  <c r="P483"/>
  <c r="BI480"/>
  <c r="BH480"/>
  <c r="BG480"/>
  <c r="BF480"/>
  <c r="T480"/>
  <c r="R480"/>
  <c r="P480"/>
  <c r="BI474"/>
  <c r="BH474"/>
  <c r="BG474"/>
  <c r="BF474"/>
  <c r="T474"/>
  <c r="R474"/>
  <c r="P474"/>
  <c r="BI469"/>
  <c r="BH469"/>
  <c r="BG469"/>
  <c r="BF469"/>
  <c r="T469"/>
  <c r="T468"/>
  <c r="R469"/>
  <c r="R468"/>
  <c r="P469"/>
  <c r="P468"/>
  <c r="BI464"/>
  <c r="BH464"/>
  <c r="BG464"/>
  <c r="BF464"/>
  <c r="T464"/>
  <c r="R464"/>
  <c r="P464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0"/>
  <c r="BH440"/>
  <c r="BG440"/>
  <c r="BF440"/>
  <c r="T440"/>
  <c r="R440"/>
  <c r="P440"/>
  <c r="BI437"/>
  <c r="BH437"/>
  <c r="BG437"/>
  <c r="BF437"/>
  <c r="T437"/>
  <c r="R437"/>
  <c r="P437"/>
  <c r="BI433"/>
  <c r="BH433"/>
  <c r="BG433"/>
  <c r="BF433"/>
  <c r="T433"/>
  <c r="R433"/>
  <c r="P433"/>
  <c r="BI430"/>
  <c r="BH430"/>
  <c r="BG430"/>
  <c r="BF430"/>
  <c r="T430"/>
  <c r="R430"/>
  <c r="P430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0"/>
  <c r="BH370"/>
  <c r="BG370"/>
  <c r="BF370"/>
  <c r="T370"/>
  <c r="R370"/>
  <c r="P370"/>
  <c r="BI367"/>
  <c r="BH367"/>
  <c r="BG367"/>
  <c r="BF367"/>
  <c r="T367"/>
  <c r="R367"/>
  <c r="P367"/>
  <c r="BI360"/>
  <c r="BH360"/>
  <c r="BG360"/>
  <c r="BF360"/>
  <c r="T360"/>
  <c r="R360"/>
  <c r="P360"/>
  <c r="BI357"/>
  <c r="BH357"/>
  <c r="BG357"/>
  <c r="BF357"/>
  <c r="T357"/>
  <c r="R357"/>
  <c r="P357"/>
  <c r="BI344"/>
  <c r="BH344"/>
  <c r="BG344"/>
  <c r="BF344"/>
  <c r="T344"/>
  <c r="R344"/>
  <c r="P344"/>
  <c r="BI333"/>
  <c r="BH333"/>
  <c r="BG333"/>
  <c r="BF333"/>
  <c r="T333"/>
  <c r="R333"/>
  <c r="P333"/>
  <c r="BI320"/>
  <c r="BH320"/>
  <c r="BG320"/>
  <c r="BF320"/>
  <c r="T320"/>
  <c r="R320"/>
  <c r="P320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9"/>
  <c r="BH299"/>
  <c r="BG299"/>
  <c r="BF299"/>
  <c r="T299"/>
  <c r="R299"/>
  <c r="P299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19"/>
  <c r="BH219"/>
  <c r="BG219"/>
  <c r="BF219"/>
  <c r="T219"/>
  <c r="R219"/>
  <c r="P219"/>
  <c r="BI212"/>
  <c r="BH212"/>
  <c r="BG212"/>
  <c r="BF212"/>
  <c r="T212"/>
  <c r="R212"/>
  <c r="P212"/>
  <c r="BI206"/>
  <c r="BH206"/>
  <c r="BG206"/>
  <c r="BF206"/>
  <c r="T206"/>
  <c r="R206"/>
  <c r="P206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T174"/>
  <c r="R175"/>
  <c r="R174"/>
  <c r="P175"/>
  <c r="P174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6"/>
  <c r="BH136"/>
  <c r="BG136"/>
  <c r="BF136"/>
  <c r="T136"/>
  <c r="R136"/>
  <c r="P136"/>
  <c r="F127"/>
  <c r="E125"/>
  <c r="F87"/>
  <c r="E85"/>
  <c r="J22"/>
  <c r="E22"/>
  <c r="J130"/>
  <c r="J21"/>
  <c r="J19"/>
  <c r="E19"/>
  <c r="J129"/>
  <c r="J18"/>
  <c r="J16"/>
  <c r="E16"/>
  <c r="F130"/>
  <c r="J15"/>
  <c r="J13"/>
  <c r="E13"/>
  <c r="F129"/>
  <c r="J12"/>
  <c r="J10"/>
  <c r="J127"/>
  <c i="1" r="L90"/>
  <c r="AM90"/>
  <c r="AM89"/>
  <c r="L89"/>
  <c r="AM87"/>
  <c r="L87"/>
  <c r="L85"/>
  <c r="L84"/>
  <c i="2" r="J972"/>
  <c r="J849"/>
  <c r="J801"/>
  <c r="J682"/>
  <c r="BK493"/>
  <c r="J367"/>
  <c r="BK279"/>
  <c r="J251"/>
  <c r="J165"/>
  <c r="J975"/>
  <c r="J946"/>
  <c r="J877"/>
  <c r="BK767"/>
  <c r="BK707"/>
  <c r="J671"/>
  <c r="J447"/>
  <c r="BK311"/>
  <c r="J279"/>
  <c r="J225"/>
  <c r="BK165"/>
  <c r="BK969"/>
  <c r="J869"/>
  <c r="J829"/>
  <c r="BK756"/>
  <c r="BK625"/>
  <c r="BK469"/>
  <c r="J444"/>
  <c r="BK386"/>
  <c r="BK261"/>
  <c r="J212"/>
  <c r="BK161"/>
  <c r="J997"/>
  <c r="BK958"/>
  <c r="BK895"/>
  <c r="BK823"/>
  <c r="J728"/>
  <c r="BK542"/>
  <c r="J474"/>
  <c r="BK397"/>
  <c r="J344"/>
  <c r="J235"/>
  <c r="J1007"/>
  <c r="BK806"/>
  <c r="BK712"/>
  <c r="J499"/>
  <c r="BK417"/>
  <c r="BK357"/>
  <c r="BK225"/>
  <c r="BK153"/>
  <c r="BK796"/>
  <c r="BK647"/>
  <c r="BK503"/>
  <c r="BK453"/>
  <c r="J400"/>
  <c r="J261"/>
  <c r="BK168"/>
  <c r="BK985"/>
  <c r="BK869"/>
  <c r="J750"/>
  <c r="J601"/>
  <c r="J383"/>
  <c r="J333"/>
  <c r="J254"/>
  <c r="J1002"/>
  <c r="J958"/>
  <c r="J910"/>
  <c r="BK835"/>
  <c r="BK742"/>
  <c r="BK682"/>
  <c r="J577"/>
  <c r="J440"/>
  <c r="BK360"/>
  <c r="J307"/>
  <c r="J168"/>
  <c r="BK136"/>
  <c r="BK946"/>
  <c r="BK877"/>
  <c r="BK852"/>
  <c r="J688"/>
  <c r="J531"/>
  <c r="BK483"/>
  <c r="J459"/>
  <c r="J413"/>
  <c r="J311"/>
  <c r="BK245"/>
  <c r="BK175"/>
  <c r="J985"/>
  <c r="BK942"/>
  <c r="BK857"/>
  <c r="BK762"/>
  <c r="BK566"/>
  <c r="BK487"/>
  <c r="J453"/>
  <c r="BK380"/>
  <c r="BK301"/>
  <c r="J153"/>
  <c r="J980"/>
  <c r="J835"/>
  <c r="BK736"/>
  <c r="J625"/>
  <c r="J469"/>
  <c r="J421"/>
  <c r="J380"/>
  <c r="J248"/>
  <c r="BK157"/>
  <c r="BK818"/>
  <c r="J756"/>
  <c r="BK531"/>
  <c r="J493"/>
  <c r="BK413"/>
  <c r="J245"/>
  <c i="1" r="AS94"/>
  <c i="2" r="BK991"/>
  <c r="J967"/>
  <c r="BK829"/>
  <c r="BK791"/>
  <c r="J693"/>
  <c r="J462"/>
  <c r="J360"/>
  <c r="BK219"/>
  <c r="BK978"/>
  <c r="BK952"/>
  <c r="J926"/>
  <c r="J861"/>
  <c r="J782"/>
  <c r="J736"/>
  <c r="J636"/>
  <c r="BK456"/>
  <c r="J437"/>
  <c r="J314"/>
  <c r="J258"/>
  <c r="BK193"/>
  <c r="BK147"/>
  <c r="J978"/>
  <c r="J932"/>
  <c r="J857"/>
  <c r="BK773"/>
  <c r="J647"/>
  <c r="J501"/>
  <c r="J450"/>
  <c r="BK394"/>
  <c r="BK258"/>
  <c r="J200"/>
  <c r="BK1007"/>
  <c r="J952"/>
  <c r="BK861"/>
  <c r="BK801"/>
  <c r="J712"/>
  <c r="J528"/>
  <c r="J483"/>
  <c r="BK391"/>
  <c r="BK307"/>
  <c r="BK232"/>
  <c r="J147"/>
  <c r="BK975"/>
  <c r="BK750"/>
  <c r="J699"/>
  <c r="J487"/>
  <c r="J397"/>
  <c r="BK320"/>
  <c r="J161"/>
  <c r="J921"/>
  <c r="J707"/>
  <c r="BK518"/>
  <c r="J464"/>
  <c r="J417"/>
  <c r="J285"/>
  <c r="BK241"/>
  <c r="J988"/>
  <c r="BK926"/>
  <c r="J823"/>
  <c r="BK725"/>
  <c r="BK536"/>
  <c r="BK450"/>
  <c r="BK314"/>
  <c r="J267"/>
  <c r="J181"/>
  <c r="BK988"/>
  <c r="BK965"/>
  <c r="J942"/>
  <c r="J852"/>
  <c r="J762"/>
  <c r="BK693"/>
  <c r="J518"/>
  <c r="BK444"/>
  <c r="BK344"/>
  <c r="J301"/>
  <c r="J206"/>
  <c r="J157"/>
  <c r="J136"/>
  <c r="BK972"/>
  <c r="BK903"/>
  <c r="BK812"/>
  <c r="BK752"/>
  <c r="BK577"/>
  <c r="J496"/>
  <c r="BK464"/>
  <c r="BK421"/>
  <c r="J391"/>
  <c r="BK285"/>
  <c r="BK235"/>
  <c r="BK980"/>
  <c r="J916"/>
  <c r="BK849"/>
  <c r="J776"/>
  <c r="BK671"/>
  <c r="BK459"/>
  <c r="BK425"/>
  <c r="J357"/>
  <c r="BK254"/>
  <c r="J175"/>
  <c r="BK1009"/>
  <c r="J969"/>
  <c r="J791"/>
  <c r="J725"/>
  <c r="J566"/>
  <c r="J456"/>
  <c r="J394"/>
  <c r="J291"/>
  <c r="J187"/>
  <c r="J806"/>
  <c r="J536"/>
  <c r="BK501"/>
  <c r="BK440"/>
  <c r="BK383"/>
  <c r="BK200"/>
  <c r="BK699"/>
  <c r="J273"/>
  <c r="J232"/>
  <c r="BK142"/>
  <c r="BK932"/>
  <c r="BK886"/>
  <c r="J796"/>
  <c r="BK748"/>
  <c r="BK688"/>
  <c r="J480"/>
  <c r="J433"/>
  <c r="BK333"/>
  <c r="BK248"/>
  <c r="J193"/>
  <c r="BK150"/>
  <c r="J983"/>
  <c r="BK916"/>
  <c r="J818"/>
  <c r="J748"/>
  <c r="J542"/>
  <c r="BK480"/>
  <c r="J430"/>
  <c r="BK370"/>
  <c r="BK251"/>
  <c r="BK187"/>
  <c r="J1009"/>
  <c r="BK983"/>
  <c r="BK910"/>
  <c r="BK844"/>
  <c r="J742"/>
  <c r="BK496"/>
  <c r="BK462"/>
  <c r="BK433"/>
  <c r="BK367"/>
  <c r="BK299"/>
  <c r="BK229"/>
  <c r="J991"/>
  <c r="J886"/>
  <c r="BK776"/>
  <c r="BK636"/>
  <c r="BK447"/>
  <c r="J386"/>
  <c r="BK267"/>
  <c r="J219"/>
  <c r="J895"/>
  <c r="J767"/>
  <c r="J516"/>
  <c r="BK474"/>
  <c r="J425"/>
  <c r="BK291"/>
  <c r="BK212"/>
  <c r="BK1002"/>
  <c r="J903"/>
  <c r="J812"/>
  <c r="J720"/>
  <c r="BK528"/>
  <c r="BK377"/>
  <c r="J299"/>
  <c r="J229"/>
  <c r="BK997"/>
  <c r="BK967"/>
  <c r="BK921"/>
  <c r="J844"/>
  <c r="J752"/>
  <c r="BK720"/>
  <c r="BK516"/>
  <c r="BK400"/>
  <c r="J320"/>
  <c r="J377"/>
  <c r="J241"/>
  <c r="J150"/>
  <c r="J965"/>
  <c r="BK782"/>
  <c r="BK728"/>
  <c r="J503"/>
  <c r="BK437"/>
  <c r="J370"/>
  <c r="BK206"/>
  <c r="J142"/>
  <c r="J773"/>
  <c r="BK601"/>
  <c r="BK499"/>
  <c r="BK430"/>
  <c r="BK273"/>
  <c r="BK181"/>
  <c l="1" r="R218"/>
  <c r="BK429"/>
  <c r="J429"/>
  <c r="J101"/>
  <c r="R429"/>
  <c r="R473"/>
  <c r="BK755"/>
  <c r="J755"/>
  <c r="J107"/>
  <c r="R860"/>
  <c r="R987"/>
  <c r="T218"/>
  <c r="P429"/>
  <c r="T429"/>
  <c r="BK473"/>
  <c r="J473"/>
  <c r="J104"/>
  <c r="P473"/>
  <c r="T473"/>
  <c r="P755"/>
  <c r="BK860"/>
  <c r="J860"/>
  <c r="J108"/>
  <c r="R945"/>
  <c r="BK971"/>
  <c r="J971"/>
  <c r="J112"/>
  <c r="T987"/>
  <c r="BK135"/>
  <c r="J135"/>
  <c r="J96"/>
  <c r="P218"/>
  <c r="BK492"/>
  <c r="J492"/>
  <c r="J106"/>
  <c r="T755"/>
  <c r="P945"/>
  <c r="BK982"/>
  <c r="J982"/>
  <c r="J113"/>
  <c r="R982"/>
  <c r="BK1006"/>
  <c r="J1006"/>
  <c r="J115"/>
  <c r="P135"/>
  <c r="R135"/>
  <c r="BK180"/>
  <c r="J180"/>
  <c r="J98"/>
  <c r="R180"/>
  <c r="BK199"/>
  <c r="J199"/>
  <c r="J99"/>
  <c r="R199"/>
  <c r="R492"/>
  <c r="P860"/>
  <c r="T945"/>
  <c r="T971"/>
  <c r="T964"/>
  <c r="BK987"/>
  <c r="J987"/>
  <c r="J114"/>
  <c r="P1006"/>
  <c r="BK218"/>
  <c r="J218"/>
  <c r="J100"/>
  <c r="T492"/>
  <c r="T860"/>
  <c r="R971"/>
  <c r="R964"/>
  <c r="P987"/>
  <c r="R1006"/>
  <c r="T135"/>
  <c r="P180"/>
  <c r="T180"/>
  <c r="P199"/>
  <c r="T199"/>
  <c r="P492"/>
  <c r="R755"/>
  <c r="BK945"/>
  <c r="J945"/>
  <c r="J109"/>
  <c r="P971"/>
  <c r="P964"/>
  <c r="P982"/>
  <c r="T982"/>
  <c r="T1006"/>
  <c r="BK468"/>
  <c r="J468"/>
  <c r="J102"/>
  <c r="BK486"/>
  <c r="J486"/>
  <c r="J105"/>
  <c r="BK957"/>
  <c r="J957"/>
  <c r="J110"/>
  <c r="BK964"/>
  <c r="J964"/>
  <c r="J111"/>
  <c r="BK174"/>
  <c r="J174"/>
  <c r="J97"/>
  <c r="BE147"/>
  <c r="BE153"/>
  <c r="BE165"/>
  <c r="BE175"/>
  <c r="BE206"/>
  <c r="BE258"/>
  <c r="BE299"/>
  <c r="BE301"/>
  <c r="BE391"/>
  <c r="BE459"/>
  <c r="BE462"/>
  <c r="BE577"/>
  <c r="BE625"/>
  <c r="BE636"/>
  <c r="BE712"/>
  <c r="BE720"/>
  <c r="BE725"/>
  <c r="BE801"/>
  <c r="BE812"/>
  <c r="BE150"/>
  <c r="BE193"/>
  <c r="BE229"/>
  <c r="BE232"/>
  <c r="BE245"/>
  <c r="BE333"/>
  <c r="BE360"/>
  <c r="BE367"/>
  <c r="BE383"/>
  <c r="BE413"/>
  <c r="BE433"/>
  <c r="BE440"/>
  <c r="BE444"/>
  <c r="BE450"/>
  <c r="BE493"/>
  <c r="BE496"/>
  <c r="BE501"/>
  <c r="BE542"/>
  <c r="BE671"/>
  <c r="BE688"/>
  <c r="BE693"/>
  <c r="BE748"/>
  <c r="BE756"/>
  <c r="BE762"/>
  <c r="BE767"/>
  <c r="BE861"/>
  <c r="BE869"/>
  <c r="BE877"/>
  <c r="BE958"/>
  <c r="BE978"/>
  <c r="BE988"/>
  <c r="BE1002"/>
  <c r="BE142"/>
  <c r="BE157"/>
  <c r="BE181"/>
  <c r="BE251"/>
  <c r="BE267"/>
  <c r="BE273"/>
  <c r="BE279"/>
  <c r="BE291"/>
  <c r="BE311"/>
  <c r="BE314"/>
  <c r="BE320"/>
  <c r="BE421"/>
  <c r="BE437"/>
  <c r="BE456"/>
  <c r="BE469"/>
  <c r="BE480"/>
  <c r="BE499"/>
  <c r="BE647"/>
  <c r="BE752"/>
  <c r="BE791"/>
  <c r="BE796"/>
  <c r="BE818"/>
  <c r="BE852"/>
  <c r="BE886"/>
  <c r="BE932"/>
  <c r="BE965"/>
  <c r="BE972"/>
  <c r="BE991"/>
  <c r="BE168"/>
  <c r="BE248"/>
  <c r="BE254"/>
  <c r="BE357"/>
  <c r="BE377"/>
  <c r="BE400"/>
  <c r="BE425"/>
  <c r="BE447"/>
  <c r="BE453"/>
  <c r="BE503"/>
  <c r="BE516"/>
  <c r="BE536"/>
  <c r="BE601"/>
  <c r="BE682"/>
  <c r="BE707"/>
  <c r="BE742"/>
  <c r="BE806"/>
  <c r="BE823"/>
  <c r="BE835"/>
  <c r="BE844"/>
  <c r="BE849"/>
  <c r="BE895"/>
  <c r="BE910"/>
  <c r="BE926"/>
  <c r="BE967"/>
  <c r="BE975"/>
  <c r="BE980"/>
  <c r="BE985"/>
  <c r="BE1007"/>
  <c r="BE1009"/>
  <c r="J87"/>
  <c r="F89"/>
  <c r="J89"/>
  <c r="F90"/>
  <c r="J90"/>
  <c r="BE136"/>
  <c r="BE200"/>
  <c r="BE219"/>
  <c r="BE261"/>
  <c r="BE285"/>
  <c r="BE386"/>
  <c r="BE394"/>
  <c r="BE397"/>
  <c r="BE430"/>
  <c r="BE464"/>
  <c r="BE483"/>
  <c r="BE487"/>
  <c r="BE528"/>
  <c r="BE566"/>
  <c r="BE699"/>
  <c r="BE728"/>
  <c r="BE750"/>
  <c r="BE773"/>
  <c r="BE776"/>
  <c r="BE829"/>
  <c r="BE857"/>
  <c r="BE903"/>
  <c r="BE969"/>
  <c r="BE161"/>
  <c r="BE187"/>
  <c r="BE212"/>
  <c r="BE225"/>
  <c r="BE235"/>
  <c r="BE241"/>
  <c r="BE307"/>
  <c r="BE344"/>
  <c r="BE370"/>
  <c r="BE380"/>
  <c r="BE417"/>
  <c r="BE474"/>
  <c r="BE518"/>
  <c r="BE531"/>
  <c r="BE736"/>
  <c r="BE782"/>
  <c r="BE916"/>
  <c r="BE921"/>
  <c r="BE942"/>
  <c r="BE946"/>
  <c r="BE952"/>
  <c r="BE983"/>
  <c r="BE997"/>
  <c r="F32"/>
  <c i="1" r="BA95"/>
  <c r="BA94"/>
  <c r="AW94"/>
  <c r="AK30"/>
  <c i="2" r="F33"/>
  <c i="1" r="BB95"/>
  <c r="BB94"/>
  <c r="W31"/>
  <c i="2" r="F34"/>
  <c i="1" r="BC95"/>
  <c r="BC94"/>
  <c r="W32"/>
  <c i="2" r="J32"/>
  <c i="1" r="AW95"/>
  <c i="2" r="F35"/>
  <c i="1" r="BD95"/>
  <c r="BD94"/>
  <c r="W33"/>
  <c i="2" l="1" r="T134"/>
  <c r="P134"/>
  <c r="P472"/>
  <c r="R472"/>
  <c r="R134"/>
  <c r="R133"/>
  <c r="T472"/>
  <c r="BK472"/>
  <c r="J472"/>
  <c r="J103"/>
  <c r="BK134"/>
  <c r="BK133"/>
  <c r="J133"/>
  <c r="J28"/>
  <c i="1" r="AG95"/>
  <c r="AG94"/>
  <c r="AK26"/>
  <c i="2" r="F31"/>
  <c i="1" r="AZ95"/>
  <c r="AZ94"/>
  <c r="AV94"/>
  <c r="AK29"/>
  <c r="AK35"/>
  <c r="AX94"/>
  <c r="AY94"/>
  <c r="W30"/>
  <c i="2" r="J31"/>
  <c i="1" r="AV95"/>
  <c r="AT95"/>
  <c r="AN95"/>
  <c i="2" l="1" r="P133"/>
  <c i="1" r="AU95"/>
  <c i="2" r="T133"/>
  <c r="J94"/>
  <c r="J134"/>
  <c r="J95"/>
  <c r="J37"/>
  <c i="1" r="AU94"/>
  <c r="AT94"/>
  <c r="AN94"/>
  <c r="W29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<sst xmlns="http://schemas.openxmlformats.org/spreadsheetml/2006/main">
  <si>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</si>
  <si>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</si>
  <si>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</si>
  <si>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</si>
  <si>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</si>
  <si>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{dd055a4b-e8a3-48f4-8c73-c79805a48094}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</si>
  <si>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</si>
  <si>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</si>
  <si>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</si>
  <si>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</si>
  <si>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</si>
  <si>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</si>
  <si>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</si>
  <si>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</si>
  <si>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25P-FAP017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</si>
  <si>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</si>
  <si>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</si>
  <si>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Bílina - Statické zajištění a oprava krovu Kostel Zvěstování Panny Marie</t>
  </si>
  <si>
    <t>KSO:</t>
  </si>
  <si>
    <t>CC-CZ:</t>
  </si>
  <si>
    <t>Místo:</t>
  </si>
  <si>
    <t xml:space="preserve"> </t>
  </si>
  <si>
    <t>Datum:</t>
  </si>
  <si>
    <t>31. 7. 2025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</si>
  <si>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</si>
  <si>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</si>
  <si>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</si>
  <si>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</si>
  <si>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</si>
  <si>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</si>
  <si>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</si>
  <si>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</si>
  <si>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</si>
  <si>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</si>
  <si>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</si>
  <si>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</si>
  <si>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</si>
  <si>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</si>
  <si>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</si>
  <si>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</si>
  <si>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</si>
  <si>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</si>
  <si>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</si>
  <si>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</si>
  <si>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</si>
  <si>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</si>
  <si>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</si>
  <si>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</si>
  <si>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</si>
  <si>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</si>
  <si>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</si>
  <si>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</si>
  <si>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</si>
  <si>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</si>
  <si>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</si>
  <si>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</si>
  <si>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</si>
  <si>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</si>
  <si>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</si>
  <si>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</si>
  <si>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</si>
  <si>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</si>
  <si>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</si>
  <si>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</si>
  <si>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</si>
  <si>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</si>
  <si>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</si>
  <si>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</si>
  <si>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</si>
  <si>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</si>
  <si>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</si>
  <si>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</si>
  <si>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</si>
  <si>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</si>
  <si>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</si>
  <si>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</si>
  <si>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</si>
  <si>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</si>
  <si>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</si>
  <si>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</si>
  <si>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</si>
  <si>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</si>
  <si>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</si>
  <si>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</si>
  <si>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</si>
  <si>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</si>
  <si>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</si>
  <si>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</si>
  <si>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</si>
  <si>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</si>
  <si>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</si>
  <si>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</si>
  <si>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</si>
  <si>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</si>
  <si>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</si>
  <si>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</si>
  <si>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</si>
  <si>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</si>
  <si>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</si>
  <si>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</si>
  <si>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</si>
  <si>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</si>
  <si>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</si>
  <si>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</si>
  <si>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</si>
  <si>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</si>
  <si>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</si>
  <si>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</si>
  <si>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</si>
  <si>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</si>
  <si>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</si>
  <si>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</si>
  <si>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</si>
  <si>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</si>
  <si>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</si>
  <si>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</si>
  <si>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</si>
  <si>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</si>
  <si>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</si>
  <si>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</si>
  <si>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</si>
  <si>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</si>
  <si>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</si>
  <si>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</si>
  <si>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</si>
  <si>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</si>
  <si>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</si>
  <si>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</si>
  <si>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v hornině třídy těžitelnosti I skupiny 3 objem do 20 m3 strojně</t>
  </si>
  <si>
    <t>m3</t>
  </si>
  <si>
    <t>CS ÚRS 2025 02</t>
  </si>
  <si>
    <t>4</t>
  </si>
  <si>
    <t>-855836454</t>
  </si>
  <si>
    <t>PP</t>
  </si>
  <si>
    <t>Odkopávky a prokopávky nezapažené strojně v hornině třídy těžitelnosti I skupiny 3 do 20 m3</t>
  </si>
  <si>
    <t>Online PSC</t>
  </si>
  <si>
    <t>https://podminky.urs.cz/item/CS_URS_2025_02/122251101</t>
  </si>
  <si>
    <t>VV</t>
  </si>
  <si>
    <t>pro odvodňovací žlab</t>
  </si>
  <si>
    <t>(3,88+4,00+1,23+4,32)*0,50*0,20</t>
  </si>
  <si>
    <t>Součet</t>
  </si>
  <si>
    <t>162211311</t>
  </si>
  <si>
    <t>Vodorovné přemístění výkopku z horniny třídy těžitelnosti I skupiny 1 až 3 stavebním kolečkem do 10 m</t>
  </si>
  <si>
    <t>1698037011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</si>
  <si>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</si>
  <si>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</si>
  <si>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1,343</t>
  </si>
  <si>
    <t>3</t>
  </si>
  <si>
    <t>162211319</t>
  </si>
  <si>
    <t>Příplatek k vodorovnému přemístění výkopku z horniny třídy těžitelnosti I skupiny 1 až 3 stavebním kolečkem za každých dalších 10 m</t>
  </si>
  <si>
    <t>1720960465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</si>
  <si>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</si>
  <si>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</si>
  <si>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162751117</t>
  </si>
  <si>
    <t>Vodorovné přemístění přes 9 000 do 10000 m výkopku/sypaniny z horniny třídy těžitelnosti I skupiny 1 až 3</t>
  </si>
  <si>
    <t>1164988327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</si>
  <si>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</si>
  <si>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</si>
  <si>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5</t>
  </si>
  <si>
    <t>162751119</t>
  </si>
  <si>
    <t>Příplatek k vodorovnému přemístění výkopku/sypaniny z horniny třídy těžitelnosti I skupiny 1 až 3 ZKD 1000 m přes 10000 m</t>
  </si>
  <si>
    <t>-1461157756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</si>
  <si>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</si>
  <si>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</si>
  <si>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1,343*15 'Přepočtené koeficientem množství</t>
  </si>
  <si>
    <t>6</t>
  </si>
  <si>
    <t>171201221</t>
  </si>
  <si>
    <t>Poplatek za uložení na skládce (skládkovné) zeminy a kamení kód odpadu 17 05 04</t>
  </si>
  <si>
    <t>t</t>
  </si>
  <si>
    <t>1194934104</t>
  </si>
  <si>
    <t>Poplatek za uložení stavebního odpadu na skládce (skládkovné) zeminy a kamení zatříděného do Katalogu odpadů pod kódem 17 05 04</t>
  </si>
  <si>
    <t>https://podminky.urs.cz/item/CS_URS_2025_02/171201221</t>
  </si>
  <si>
    <t>1,343*0,36 'Přepočtené koeficientem množství</t>
  </si>
  <si>
    <t>7</t>
  </si>
  <si>
    <t>171201231</t>
  </si>
  <si>
    <t>Poplatek za uložení zeminy a kamení na recyklační skládce (skládkovné) kód odpadu 17 05 04</t>
  </si>
  <si>
    <t>2068667630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</si>
  <si>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</si>
  <si>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</si>
  <si>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1,343*1,44 'Přepočtené koeficientem množství</t>
  </si>
  <si>
    <t>8</t>
  </si>
  <si>
    <t>171251201</t>
  </si>
  <si>
    <t>Uložení sypaniny na skládky nebo meziskládky</t>
  </si>
  <si>
    <t>1051395388</t>
  </si>
  <si>
    <t>Uložení sypaniny na skládky nebo meziskládky bez hutnění s upravením uložené sypaniny do předepsaného tvaru</t>
  </si>
  <si>
    <t>https://podminky.urs.cz/item/CS_URS_2025_02/171251201</t>
  </si>
  <si>
    <t>9</t>
  </si>
  <si>
    <t>181951112</t>
  </si>
  <si>
    <t>Úprava pláně v hornině třídy těžitelnosti I skupiny 1 až 3 se zhutněním strojně</t>
  </si>
  <si>
    <t>m2</t>
  </si>
  <si>
    <t>1507758360</t>
  </si>
  <si>
    <t>Úprava pláně vyrovnáním výškových rozdílů strojně v hornině třídy těžitelnosti I, skupiny 1 až 3 se zhutněním</t>
  </si>
  <si>
    <t>https://podminky.urs.cz/item/CS_URS_2025_02/181951112</t>
  </si>
  <si>
    <t>(3,88+4,00+1,23+4,32)*0,50</t>
  </si>
  <si>
    <t>Svislé a kompletní konstrukce</t>
  </si>
  <si>
    <t>10</t>
  </si>
  <si>
    <t>31723 - x 1</t>
  </si>
  <si>
    <t>štuková profilace říms</t>
  </si>
  <si>
    <t>m</t>
  </si>
  <si>
    <t>-645520718</t>
  </si>
  <si>
    <t>lokální oprava římsy</t>
  </si>
  <si>
    <t>2,50+4,41+3,15+3,55+3,90+4,50+3,00+12,68*2-0,73-0,83+12,53</t>
  </si>
  <si>
    <t>Vodorovné konstrukce</t>
  </si>
  <si>
    <t>11</t>
  </si>
  <si>
    <t>411236221</t>
  </si>
  <si>
    <t>Zazdívka otvorů pl přes 0,0225 do 0,09 m2 v klenbách cihlami tl přes 150 do 300 mm</t>
  </si>
  <si>
    <t>kus</t>
  </si>
  <si>
    <t>2100468044</t>
  </si>
  <si>
    <t>Zazdívka otvorů v klenbách cihlami pálenými včetně bednění a odbednění plochy přes 0,0225 m2 do 0,09 m2, tl. přes 150 do 300 mm</t>
  </si>
  <si>
    <t>https://podminky.urs.cz/item/CS_URS_2025_02/411236221</t>
  </si>
  <si>
    <t>lokání vyspravení klenby kůru</t>
  </si>
  <si>
    <t>30,00</t>
  </si>
  <si>
    <t>451571311</t>
  </si>
  <si>
    <t>Lože pod dlažby z kameniva těženého drobného vrstva tl do 100 mm</t>
  </si>
  <si>
    <t>1996705165</t>
  </si>
  <si>
    <t>Lože pod dlažby z kameniva těženého drobného, tl. vrstvy do 100 mm</t>
  </si>
  <si>
    <t>https://podminky.urs.cz/item/CS_URS_2025_02/451571311</t>
  </si>
  <si>
    <t>13</t>
  </si>
  <si>
    <t>465512127</t>
  </si>
  <si>
    <t>Dlažba z lomového kamene na sucho se zalitím spár cementovou maltou tl 200 mm</t>
  </si>
  <si>
    <t>-600819405</t>
  </si>
  <si>
    <t>Dlažba z lomového kamene lomařsky upraveného na sucho se zalitím spár cementovou maltou, tl. kamene 200 mm</t>
  </si>
  <si>
    <t>https://podminky.urs.cz/item/CS_URS_2025_02/465512127</t>
  </si>
  <si>
    <t>pro odvodňovací žlab - čedič</t>
  </si>
  <si>
    <t>Úpravy povrchů, podlahy a osazování výplní</t>
  </si>
  <si>
    <t>14</t>
  </si>
  <si>
    <t>622311391</t>
  </si>
  <si>
    <t>Příplatek k vápenné omítce vnějších stěn za každých dalších 5 mm tloušťky strojně</t>
  </si>
  <si>
    <t>677974517</t>
  </si>
  <si>
    <t>Omítka vápenná vnějších ploch nanášená strojně Příplatek k cenám za každých dalších i započatých 5 mm tloušťky omítky přes 15 mm stěn</t>
  </si>
  <si>
    <t>https://podminky.urs.cz/item/CS_URS_2025_02/622311391</t>
  </si>
  <si>
    <t>doplěno o 15 mm - tj 3 x</t>
  </si>
  <si>
    <t>92,01*3</t>
  </si>
  <si>
    <t>15</t>
  </si>
  <si>
    <t>622325459</t>
  </si>
  <si>
    <t>Oprava vnější vápenné omítky s celoplošným přeštukováním členitosti 3 v rozsahu přes 80 do 100 %</t>
  </si>
  <si>
    <t>-705192963</t>
  </si>
  <si>
    <t>Oprava vápenné omítky s celoplošným přeštukováním vnějších ploch stupně členitosti 3, v rozsahu opravované plochy přes 80 do 100%</t>
  </si>
  <si>
    <t>https://podminky.urs.cz/item/CS_URS_2025_02/622325459</t>
  </si>
  <si>
    <t>(2,50+4,41+3,15+3,55+3,90+4,50+3,00+12,68*2-0,73-0,83+12,53)*1,50</t>
  </si>
  <si>
    <t>16</t>
  </si>
  <si>
    <t>632450134</t>
  </si>
  <si>
    <t>Vyrovnávací cementový potěr tl přes 40 do 50 mm ze suchých směsí provedený v ploše</t>
  </si>
  <si>
    <t>-1171771919</t>
  </si>
  <si>
    <t>Potěr cementový vyrovnávací ze suchých směsí v ploše o průměrné (střední) tl. přes 40 do 50 mm</t>
  </si>
  <si>
    <t>https://podminky.urs.cz/item/CS_URS_2025_02/632450134</t>
  </si>
  <si>
    <t xml:space="preserve">pod  žlab</t>
  </si>
  <si>
    <t>Ostatní konstrukce a práce, bourání</t>
  </si>
  <si>
    <t>17</t>
  </si>
  <si>
    <t>941111132</t>
  </si>
  <si>
    <t>Montáž lešení řadového trubkového lehkého s podlahami zatížení do 200 kg/m2 š od 1,2 do 1,5 m v přes 10 do 25 m</t>
  </si>
  <si>
    <t>-494287170</t>
  </si>
  <si>
    <t>Lešení řadové trubkové lehké pracovní s podlahami s provozním zatížením tř. 3 do 200 kg/m2 šířky tř. W12 od 1,2 do 1,5 m, výšky výšky přes 10 do 25 m montáž</t>
  </si>
  <si>
    <t>https://podminky.urs.cz/item/CS_URS_2025_02/941111132</t>
  </si>
  <si>
    <t>pomocné lešení pro práceš na střeše a sanaci trhlin</t>
  </si>
  <si>
    <t>(12,53+19,70+2*1,50+0,87*5*2+2,56)*2*11,00</t>
  </si>
  <si>
    <t>18</t>
  </si>
  <si>
    <t>941111232</t>
  </si>
  <si>
    <t>Příplatek k lešení řadovému trubkovému lehkému s podlahami do 200 kg/m2 š od 1,2 do 1,5 m v přes 10 do 25 m za každý den použití</t>
  </si>
  <si>
    <t>-1338274399</t>
  </si>
  <si>
    <t>Lešení řadové trubkové lehké pracovní s podlahami s provozním zatížením tř. 3 do 200 kg/m2 šířky tř. W12 od 1,2 do 1,5 m, výšky výšky přes 10 do 25 m příplatek k ceně za každý den použití</t>
  </si>
  <si>
    <t>https://podminky.urs.cz/item/CS_URS_2025_02/941111232</t>
  </si>
  <si>
    <t>1022,78*90 'Přepočtené koeficientem množství</t>
  </si>
  <si>
    <t>19</t>
  </si>
  <si>
    <t>941111322</t>
  </si>
  <si>
    <t>Odborná prohlídka lešení řadového trubkového lehkého s podlahami zatížení do 200 kg/m2 š od 0,6 do 1,5 m v do 25 m pl přes 500 do 2000 m2 zakrytého sítí</t>
  </si>
  <si>
    <t>-1289390959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</si>
  <si>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</si>
  <si>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https://podminky.urs.cz/item/CS_URS_2025_02/941111322</t>
  </si>
  <si>
    <t>20</t>
  </si>
  <si>
    <t>941111832</t>
  </si>
  <si>
    <t>Demontáž lešení řadového trubkového lehkého s podlahami zatížení do 200 kg/m2 š od 1,2 do 1,5 m v přes 10 do 25 m</t>
  </si>
  <si>
    <t>-877569694</t>
  </si>
  <si>
    <t>Lešení řadové trubkové lehké pracovní s podlahami s provozním zatížením tř. 3 do 200 kg/m2 šířky tř. W12 od 1,2 do 1,5 m, výšky výšky přes 10 do 25 m demontáž</t>
  </si>
  <si>
    <t>https://podminky.urs.cz/item/CS_URS_2025_02/941111832</t>
  </si>
  <si>
    <t>943211111</t>
  </si>
  <si>
    <t>Montáž lešení prostorového rámového lehkého s podlahami zatížení do 200 kg/m2 v do 10 m</t>
  </si>
  <si>
    <t>1974095966</t>
  </si>
  <si>
    <t>Lešení prostorové rámové lehké pracovní s podlahami s provozním zatížením tř. 3 do 200 kg/m2 výšky do 10 m montáž</t>
  </si>
  <si>
    <t>https://podminky.urs.cz/item/CS_URS_2025_02/943211111</t>
  </si>
  <si>
    <t>pro vnitřní úpravy</t>
  </si>
  <si>
    <t>126,25*9,00</t>
  </si>
  <si>
    <t>22</t>
  </si>
  <si>
    <t>943211211</t>
  </si>
  <si>
    <t>Příplatek k lešení prostorovému rámovému lehkému s podlahami do 200 kg/m2 v do 10 m za každý den použití</t>
  </si>
  <si>
    <t>-1622423716</t>
  </si>
  <si>
    <t>Lešení prostorové rámové lehké pracovní s podlahami s provozním zatížením tř. 3 do 200 kg/m2 výšky do 10 m příplatek k ceně za každý den použití</t>
  </si>
  <si>
    <t>https://podminky.urs.cz/item/CS_URS_2025_02/943211211</t>
  </si>
  <si>
    <t>1136,25*90 'Přepočtené koeficientem množství</t>
  </si>
  <si>
    <t>23</t>
  </si>
  <si>
    <t>943211321</t>
  </si>
  <si>
    <t>Odborná prohlídka lešení prostorového rámového lehkého s podlahami zatížení do 200 kg/m2 v do 25 m objemu přes 1000 do 3000 m3 nezakrytého</t>
  </si>
  <si>
    <t>-1791795361</t>
  </si>
  <si>
    <t>Odborná prohlídka lešení prostorového rámového lehkého pracovního s podlahami s provozním zatížením tř. 3 do 200 kg/m2 výšky do 25 m, celkového objemu přes 1 000 do 3 000 m3 nezakrytého</t>
  </si>
  <si>
    <t>https://podminky.urs.cz/item/CS_URS_2025_02/943211321</t>
  </si>
  <si>
    <t>24</t>
  </si>
  <si>
    <t>943211811</t>
  </si>
  <si>
    <t>Demontáž lešení prostorového rámového lehkého s podlahami zatížení do 200 kg/m2 v do 10 m</t>
  </si>
  <si>
    <t>1821954165</t>
  </si>
  <si>
    <t>Lešení prostorové rámové lehké pracovní s podlahami s provozním zatížením tř. 3 do 200 kg/m2 výšky do 10 m demontáž</t>
  </si>
  <si>
    <t>https://podminky.urs.cz/item/CS_URS_2025_02/943211811</t>
  </si>
  <si>
    <t>25</t>
  </si>
  <si>
    <t>944511111</t>
  </si>
  <si>
    <t>Montáž ochranné sítě z textilie z umělých vláken</t>
  </si>
  <si>
    <t>1823740664</t>
  </si>
  <si>
    <t>Síť ochranná zavěšená na konstrukci lešení z textilie z umělých vláken montáž</t>
  </si>
  <si>
    <t>https://podminky.urs.cz/item/CS_URS_2025_02/944511111</t>
  </si>
  <si>
    <t>26</t>
  </si>
  <si>
    <t>944511211</t>
  </si>
  <si>
    <t>Příplatek k ochranné síti za každý den použití</t>
  </si>
  <si>
    <t>-1675968393</t>
  </si>
  <si>
    <t>Síť ochranná zavěšená na konstrukci lešení z textilie z umělých vláken příplatek k ceně za každý den použití</t>
  </si>
  <si>
    <t>https://podminky.urs.cz/item/CS_URS_2025_02/944511211</t>
  </si>
  <si>
    <t>27</t>
  </si>
  <si>
    <t>944511811</t>
  </si>
  <si>
    <t>Demontáž ochranné sítě z textilie z umělých vláken</t>
  </si>
  <si>
    <t>984542384</t>
  </si>
  <si>
    <t>Síť ochranná zavěšená na konstrukci lešení z textilie z umělých vláken demontáž</t>
  </si>
  <si>
    <t>https://podminky.urs.cz/item/CS_URS_2025_02/944511811</t>
  </si>
  <si>
    <t>28</t>
  </si>
  <si>
    <t>952902601</t>
  </si>
  <si>
    <t>Čištění budov vysátí prachu z trámů</t>
  </si>
  <si>
    <t>CS ÚRS 2025 01</t>
  </si>
  <si>
    <t>-2100751319</t>
  </si>
  <si>
    <t>Čištění budov při provádění oprav a udržovacích prací vysátím prachu z trámů, nosníků apod.</t>
  </si>
  <si>
    <t>https://podminky.urs.cz/item/CS_URS_2025_01/952902601</t>
  </si>
  <si>
    <t>258,003*2,50</t>
  </si>
  <si>
    <t>9,83*5,00</t>
  </si>
  <si>
    <t>29</t>
  </si>
  <si>
    <t>952902611</t>
  </si>
  <si>
    <t>Čištění budov vysátí prachu z ostatních ploch</t>
  </si>
  <si>
    <t>230287965</t>
  </si>
  <si>
    <t>Čištění budov při provádění oprav a udržovacích prací vysátím prachu z ostatních ploch</t>
  </si>
  <si>
    <t>https://podminky.urs.cz/item/CS_URS_2025_01/952902611</t>
  </si>
  <si>
    <t xml:space="preserve">půda </t>
  </si>
  <si>
    <t>198,50</t>
  </si>
  <si>
    <t>30</t>
  </si>
  <si>
    <t>952903001</t>
  </si>
  <si>
    <t>Čištění budov odstranění ptačího nebo netopýřího trusu z podlahy</t>
  </si>
  <si>
    <t>1712770012</t>
  </si>
  <si>
    <t>Čištění budov při provádění oprav a udržovacích prací odstraněním ptačího nebo netopýřího trusu z podlahy</t>
  </si>
  <si>
    <t>https://podminky.urs.cz/item/CS_URS_2025_02/952903001</t>
  </si>
  <si>
    <t>31</t>
  </si>
  <si>
    <t>952903006</t>
  </si>
  <si>
    <t>Čištění budov odstranění ptačího nebo netopýřího trusu z trámů</t>
  </si>
  <si>
    <t>-1243375324</t>
  </si>
  <si>
    <t>Čištění budov při provádění oprav a udržovacích prací odstraněním ptačího nebo netopýřího trusu z trámů</t>
  </si>
  <si>
    <t>https://podminky.urs.cz/item/CS_URS_2025_02/952903006</t>
  </si>
  <si>
    <t>32</t>
  </si>
  <si>
    <t>952903008</t>
  </si>
  <si>
    <t>Čištění budov odstranění ptačího nebo netopýřího trusu z těžko přístupných míst</t>
  </si>
  <si>
    <t>480956401</t>
  </si>
  <si>
    <t>Čištění budov při provádění oprav a udržovacích prací odstraněním ptačího nebo netopýřího trusu z těžko přístupného prostoru</t>
  </si>
  <si>
    <t>https://podminky.urs.cz/item/CS_URS_2025_02/952903008</t>
  </si>
  <si>
    <t>odhad</t>
  </si>
  <si>
    <t>50,00</t>
  </si>
  <si>
    <t>33</t>
  </si>
  <si>
    <t>952905231.1</t>
  </si>
  <si>
    <t xml:space="preserve">Dezinfekce podlah </t>
  </si>
  <si>
    <t>585624904</t>
  </si>
  <si>
    <t>Čištění objektů po zatopení nebo záplavách dezinfekce prostor po zaplavení vodou podlah</t>
  </si>
  <si>
    <t>po odstranění holubího trusu</t>
  </si>
  <si>
    <t>z trámů</t>
  </si>
  <si>
    <t>34</t>
  </si>
  <si>
    <t>95394 - x 5</t>
  </si>
  <si>
    <t>Zajištění stávajících okenních výplní, povrchů, parapetů dočasnou ochranou proti poškození</t>
  </si>
  <si>
    <t>Kč</t>
  </si>
  <si>
    <t>-1919152025</t>
  </si>
  <si>
    <t>35</t>
  </si>
  <si>
    <t>975111121</t>
  </si>
  <si>
    <t>Zřízení plošného podchycení konstrukcí systémovými samostatnými stojkami v do 4 m zatížení přes 6 do 8,5 kPa</t>
  </si>
  <si>
    <t>2032673688</t>
  </si>
  <si>
    <t>Plošné podchycení konstrukcí systémovými prvky samostatnými stojkami výšky do 4 m, zatížení přes 6 do 8,5 kPa zřízení</t>
  </si>
  <si>
    <t>https://podminky.urs.cz/item/CS_URS_2025_02/975111121</t>
  </si>
  <si>
    <t>pro opravu klenby kůru</t>
  </si>
  <si>
    <t>10,00</t>
  </si>
  <si>
    <t>36</t>
  </si>
  <si>
    <t>975111122</t>
  </si>
  <si>
    <t>Příplatek k plošnému podchycení konstrukcí systémovými samostatnými stojkami v do 4 m zatížení přes 6 do 8,5 kPa za první a ZKD den použití</t>
  </si>
  <si>
    <t>361771701</t>
  </si>
  <si>
    <t>Plošné podchycení konstrukcí systémovými prvky samostatnými stojkami výšky do 4 m, zatížení přes 6 do 8,5 kPa příplatek za první a každý další den použití</t>
  </si>
  <si>
    <t>https://podminky.urs.cz/item/CS_URS_2025_02/975111122</t>
  </si>
  <si>
    <t>10*60 'Přepočtené koeficientem množství</t>
  </si>
  <si>
    <t>37</t>
  </si>
  <si>
    <t>975111123</t>
  </si>
  <si>
    <t>Odstranění plošného podchycení konstrukcí systémovými stojkami v do 4 m zatížení přes 6 do 8,5 kPa</t>
  </si>
  <si>
    <t>-417348237</t>
  </si>
  <si>
    <t>Plošné podchycení konstrukcí systémovými prvky samostatnými stojkami výšky do 4 m, zatížení přes 6 do 8,5 kPa odstranění</t>
  </si>
  <si>
    <t>https://podminky.urs.cz/item/CS_URS_2025_02/975111123</t>
  </si>
  <si>
    <t>38</t>
  </si>
  <si>
    <t>978015391</t>
  </si>
  <si>
    <t>Otlučení (osekání) vnější vápenné nebo vápenocementové omítky stupně členitosti 1 a 2 v rozsahu přes 80 do 100 %</t>
  </si>
  <si>
    <t>-501834931</t>
  </si>
  <si>
    <t>Otlučení vápenných nebo vápenocementových omítek vnějších ploch s vyškrabáním spar a s očištěním zdiva stupně členitosti 1 a 2, v rozsahu přes 80 do 100 %</t>
  </si>
  <si>
    <t>https://podminky.urs.cz/item/CS_URS_2025_02/978015391</t>
  </si>
  <si>
    <t>39</t>
  </si>
  <si>
    <t>985141111</t>
  </si>
  <si>
    <t>Vyčištění trhlin a dutin ve zdivu š do 30 mm hl do 150 mm</t>
  </si>
  <si>
    <t>1363243131</t>
  </si>
  <si>
    <t>Vyčištění trhlin nebo dutin ve zdivu šířky do 30 mm, hloubky do 150 mm</t>
  </si>
  <si>
    <t>https://podminky.urs.cz/item/CS_URS_2025_02/985141111</t>
  </si>
  <si>
    <t>trhliny ve stropní konstrukci</t>
  </si>
  <si>
    <t>1,20+1,50+3,00+2,50+1,80+2,50+3,00+2,00+1,00</t>
  </si>
  <si>
    <t>svislé spáry</t>
  </si>
  <si>
    <t>jv</t>
  </si>
  <si>
    <t>1,00</t>
  </si>
  <si>
    <t>sz</t>
  </si>
  <si>
    <t>2,00+1,00+2,00+2,50+1,50</t>
  </si>
  <si>
    <t>vnitřní</t>
  </si>
  <si>
    <t>5*7,00</t>
  </si>
  <si>
    <t>40</t>
  </si>
  <si>
    <t>985141912</t>
  </si>
  <si>
    <t>Příplatek k vyčištění trhlin nebo dutin za délku do 2 m jednotlivě</t>
  </si>
  <si>
    <t>975907425</t>
  </si>
  <si>
    <t>Vyčištění trhlin nebo dutin ve zdivu Příplatek k cenám za délku do 2 m jednotlivě</t>
  </si>
  <si>
    <t>https://podminky.urs.cz/item/CS_URS_2025_02/985141912</t>
  </si>
  <si>
    <t>1,20+1,50+1,80+2,00+1,00</t>
  </si>
  <si>
    <t>41</t>
  </si>
  <si>
    <t>985211111</t>
  </si>
  <si>
    <t>Vyklínování uvolněných kamenů ve zdivu se spárami dl do 6 m/m2</t>
  </si>
  <si>
    <t>1248946016</t>
  </si>
  <si>
    <t>Vyklínování uvolněných kamenů zdiva úlomky kamene, popřípadě cihel délky spáry na 1 m2 upravované plochy do 6 m</t>
  </si>
  <si>
    <t>https://podminky.urs.cz/item/CS_URS_2025_02/985211111</t>
  </si>
  <si>
    <t>(1,20+1,50+3,00+2,50+1,80+2,50+3,00+2,00+1,00)*0,15</t>
  </si>
  <si>
    <t>1,00*0,15</t>
  </si>
  <si>
    <t>(2,00+1,00+2,00+2,50+1,50)*0,15</t>
  </si>
  <si>
    <t>5*7,00*0,15</t>
  </si>
  <si>
    <t>42</t>
  </si>
  <si>
    <t>985211912</t>
  </si>
  <si>
    <t>Příplatek k vyklínování uvolněných kamenů za plochu do 10 m2 jednotlivě</t>
  </si>
  <si>
    <t>2072260255</t>
  </si>
  <si>
    <t>Vyklínování uvolněných kamenů zdiva úlomky kamene, popřípadě cihel Příplatek k cenám za plochu do 10 m2 jednotlivě</t>
  </si>
  <si>
    <t>https://podminky.urs.cz/item/CS_URS_2025_02/985211912</t>
  </si>
  <si>
    <t>43</t>
  </si>
  <si>
    <t>985221021</t>
  </si>
  <si>
    <t>Postupné rozebírání cihelného zdiva pro další použití do 1 m3</t>
  </si>
  <si>
    <t>1883492436</t>
  </si>
  <si>
    <t>Postupné rozebírání zdiva pro další použití cihelného, objemu do 1 m3</t>
  </si>
  <si>
    <t>https://podminky.urs.cz/item/CS_URS_2025_02/985221021</t>
  </si>
  <si>
    <t>římsa - lokální přezdění</t>
  </si>
  <si>
    <t>(2,50+4,41+3,15+3,55+3,90+4,50+3,00)*0,80*0,75</t>
  </si>
  <si>
    <t>(12,68+12,53-0,73-0,83+12,68)*0,80*0,45*0,75</t>
  </si>
  <si>
    <t>44</t>
  </si>
  <si>
    <t>985221099</t>
  </si>
  <si>
    <t>Příplatek k postupnému rozebírání zdiva za práci ve stísněném prostoru</t>
  </si>
  <si>
    <t>-528994589</t>
  </si>
  <si>
    <t>Postupné rozebírání zdiva pro další použití Příplatek k cenám za práci ve stísněném prostoru</t>
  </si>
  <si>
    <t>https://podminky.urs.cz/item/CS_URS_2025_02/985221099</t>
  </si>
  <si>
    <t>45</t>
  </si>
  <si>
    <t>985221101</t>
  </si>
  <si>
    <t>Doplnění zdiva cihlami do aktivované malty</t>
  </si>
  <si>
    <t>-1206691131</t>
  </si>
  <si>
    <t>Doplnění zdiva ručně do aktivované malty cihlami</t>
  </si>
  <si>
    <t>https://podminky.urs.cz/item/CS_URS_2025_02/985221101</t>
  </si>
  <si>
    <t>římsa</t>
  </si>
  <si>
    <t>46</t>
  </si>
  <si>
    <t>M</t>
  </si>
  <si>
    <t>59610001</t>
  </si>
  <si>
    <t>cihla pálená plná do P15 290x140x65mm</t>
  </si>
  <si>
    <t>-616836915</t>
  </si>
  <si>
    <t>24,815*320,25 'Přepočtené koeficientem množství</t>
  </si>
  <si>
    <t>47</t>
  </si>
  <si>
    <t>985221119</t>
  </si>
  <si>
    <t>Příplatek za doplnění zdiva ve stísněném prostoru</t>
  </si>
  <si>
    <t>141247794</t>
  </si>
  <si>
    <t>Doplnění zdiva ručně Příplatek k cenám za práci ve stísněném prostoru</t>
  </si>
  <si>
    <t>https://podminky.urs.cz/item/CS_URS_2025_02/985221119</t>
  </si>
  <si>
    <t>48</t>
  </si>
  <si>
    <t>985222101</t>
  </si>
  <si>
    <t>Sbírání a třídění cihel ručně ze suti s očištěním</t>
  </si>
  <si>
    <t>623830415</t>
  </si>
  <si>
    <t>Sbírání a třídění kamene nebo cihel ručně ze suti s očištěním cihel</t>
  </si>
  <si>
    <t>https://podminky.urs.cz/item/CS_URS_2025_02/985222101</t>
  </si>
  <si>
    <t>49</t>
  </si>
  <si>
    <t>985232112</t>
  </si>
  <si>
    <t>Hloubkové spárování zdiva aktivovanou maltou spára hl do 80 mm dl přes 6 do 12 m/m2</t>
  </si>
  <si>
    <t>1454759654</t>
  </si>
  <si>
    <t>Hloubkové spárování zdiva hloubky přes 40 do 80 mm aktivovanou maltou délky spáry na 1 m2 upravované plochy přes 6 do 12 m</t>
  </si>
  <si>
    <t>https://podminky.urs.cz/item/CS_URS_2025_02/985232112</t>
  </si>
  <si>
    <t>9,525</t>
  </si>
  <si>
    <t>50</t>
  </si>
  <si>
    <t>985232192</t>
  </si>
  <si>
    <t>Příplatek k hloubkovému spárování za plochu do 10 m2 jednotlivě</t>
  </si>
  <si>
    <t>-429623777</t>
  </si>
  <si>
    <t>Hloubkové spárování zdiva hloubky přes 40 do 80 mm aktivovanou maltou Příplatek k cenám za plochu do 10 m2 jednotlivě</t>
  </si>
  <si>
    <t>https://podminky.urs.cz/item/CS_URS_2025_02/985232192</t>
  </si>
  <si>
    <t>51</t>
  </si>
  <si>
    <t>985233121</t>
  </si>
  <si>
    <t>Úprava spár po spárování zdiva uhlazením spára dl přes 6 do 12 m/m2</t>
  </si>
  <si>
    <t>-912359921</t>
  </si>
  <si>
    <t>Úprava spár po spárování zdiva kamenného nebo cihelného délky spáry na 1 m2 upravované plochy přes 6 do 12 m uhlazením</t>
  </si>
  <si>
    <t>https://podminky.urs.cz/item/CS_URS_2025_02/985233121</t>
  </si>
  <si>
    <t>52</t>
  </si>
  <si>
    <t>985233912</t>
  </si>
  <si>
    <t>Příplatek k úpravě spár za plochu do 10 m2 jednotlivě</t>
  </si>
  <si>
    <t>-1588622010</t>
  </si>
  <si>
    <t>Úprava spár po spárování zdiva kamenného nebo cihelného Příplatek k cenám za plochu do 10 m2 jednotlivě</t>
  </si>
  <si>
    <t>https://podminky.urs.cz/item/CS_URS_2025_02/985233912</t>
  </si>
  <si>
    <t>53</t>
  </si>
  <si>
    <t>985421122</t>
  </si>
  <si>
    <t>Injektáž trhlin š 5 mm v cihelném zdivu tl přes 300 do 450 mm aktivovanou cementovou maltou včetně vrtů</t>
  </si>
  <si>
    <t>1533877679</t>
  </si>
  <si>
    <t>Injektáž trhlin v cihelném, kamenném nebo smíšeném zdivu nízkotlaká do 0,6 MP, včetně provedení vrtů aktivovanou cementovou maltou šířka trhlin přes 2 do 5 mm tloušťka zdiva přes 300 do 450 mm</t>
  </si>
  <si>
    <t>https://podminky.urs.cz/item/CS_URS_2025_02/985421122</t>
  </si>
  <si>
    <t>54</t>
  </si>
  <si>
    <t>993111111</t>
  </si>
  <si>
    <t>Dovoz a odvoz lešení řadového do 10 km včetně naložení a složení</t>
  </si>
  <si>
    <t>-1127516351</t>
  </si>
  <si>
    <t>Dovoz a odvoz lešení včetně naložení a složení řadového, na vzdálenost do 10 km</t>
  </si>
  <si>
    <t>https://podminky.urs.cz/item/CS_URS_2025_02/993111111</t>
  </si>
  <si>
    <t>1022,78*2 'Přepočtené koeficientem množství</t>
  </si>
  <si>
    <t>55</t>
  </si>
  <si>
    <t>993111119</t>
  </si>
  <si>
    <t>Příplatek k ceně dovozu a odvozu lešení řadového ZKD 10 km přes 10 km</t>
  </si>
  <si>
    <t>785858253</t>
  </si>
  <si>
    <t>Dovoz a odvoz lešení včetně naložení a složení řadového, na vzdálenost Příplatek k ceně za každých dalších i započatých 10 km přes 10 km</t>
  </si>
  <si>
    <t>https://podminky.urs.cz/item/CS_URS_2025_02/993111119</t>
  </si>
  <si>
    <t>56</t>
  </si>
  <si>
    <t>993121111</t>
  </si>
  <si>
    <t>Dovoz a odvoz lešení prostorového lehkého do 10 km včetně naložení a složení</t>
  </si>
  <si>
    <t>1468465388</t>
  </si>
  <si>
    <t>Dovoz a odvoz lešení včetně naložení a složení prostorového lehkého, na vzdálenost do 10 km</t>
  </si>
  <si>
    <t>https://podminky.urs.cz/item/CS_URS_2025_02/993121111</t>
  </si>
  <si>
    <t>1136,25*2 'Přepočtené koeficientem množství</t>
  </si>
  <si>
    <t>57</t>
  </si>
  <si>
    <t>993121119</t>
  </si>
  <si>
    <t>Příplatek k ceně dovozu a odvozu lešení prostorového lehkého ZKD 10 km přes 10 km</t>
  </si>
  <si>
    <t>-614333102</t>
  </si>
  <si>
    <t>Dovoz a odvoz lešení včetně naložení a složení prostorového lehkého, na vzdálenost Příplatek k ceně za každých dalších i započatých 10 km přes 10 km</t>
  </si>
  <si>
    <t>https://podminky.urs.cz/item/CS_URS_2025_02/993121119</t>
  </si>
  <si>
    <t>997</t>
  </si>
  <si>
    <t>Přesun sutě</t>
  </si>
  <si>
    <t>58</t>
  </si>
  <si>
    <t>997013157</t>
  </si>
  <si>
    <t>Vnitrostaveništní doprava suti a vybouraných hmot pro budovy v přes 21 do 24 m s omezením mechanizace</t>
  </si>
  <si>
    <t>-1261355784</t>
  </si>
  <si>
    <t>Vnitrostaveništní doprava suti a vybouraných hmot vodorovně do 50 m s naložením s omezením mechanizace pro budovy a haly výšky přes 21 do 24 m</t>
  </si>
  <si>
    <t>https://podminky.urs.cz/item/CS_URS_2025_02/997013157</t>
  </si>
  <si>
    <t>59</t>
  </si>
  <si>
    <t>997013219</t>
  </si>
  <si>
    <t>Příplatek k vnitrostaveništní dopravě suti a vybouraných hmot za zvětšenou dopravu suti ZKD 10 m</t>
  </si>
  <si>
    <t>702047525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</si>
  <si>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</si>
  <si>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</si>
  <si>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80,424*2 'Přepočtené koeficientem množství</t>
  </si>
  <si>
    <t>60</t>
  </si>
  <si>
    <t>997013501</t>
  </si>
  <si>
    <t>Odvoz suti a vybouraných hmot na skládku nebo meziskládku do 1 km se složením</t>
  </si>
  <si>
    <t>-1472607189</t>
  </si>
  <si>
    <t>Odvoz suti a vybouraných hmot na skládku nebo meziskládku se složením, na vzdálenost do 1 km</t>
  </si>
  <si>
    <t>https://podminky.urs.cz/item/CS_URS_2025_02/997013501</t>
  </si>
  <si>
    <t>61</t>
  </si>
  <si>
    <t>997013509</t>
  </si>
  <si>
    <t>Příplatek k odvozu suti a vybouraných hmot na skládku ZKD 1 km přes 1 km</t>
  </si>
  <si>
    <t>-160660128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</si>
  <si>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</si>
  <si>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</si>
  <si>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80,424*15 'Přepočtené koeficientem množství</t>
  </si>
  <si>
    <t>62</t>
  </si>
  <si>
    <t>94620003</t>
  </si>
  <si>
    <t>poplatek za uložení stavebního odpadu cihelného zatříděného kódem 17 01 02</t>
  </si>
  <si>
    <t>-171824024</t>
  </si>
  <si>
    <t>48,389*0,3 'Přepočtené koeficientem množství</t>
  </si>
  <si>
    <t>63</t>
  </si>
  <si>
    <t>94620250</t>
  </si>
  <si>
    <t>poplatek za uložení směsného stavebního a demoličního odpadu zatříděného kódem 17 09 04</t>
  </si>
  <si>
    <t>2129033028</t>
  </si>
  <si>
    <t>3,619*0,3 'Přepočtené koeficientem množství</t>
  </si>
  <si>
    <t>64</t>
  </si>
  <si>
    <t>94621004</t>
  </si>
  <si>
    <t>poplatek za uložení směsného stavebního a demoličního odpadu zatříděného kódem 17 09 04 na recyklační skládku</t>
  </si>
  <si>
    <t>-509190689</t>
  </si>
  <si>
    <t>3,619*0,7 'Přepočtené koeficientem množství</t>
  </si>
  <si>
    <t>65</t>
  </si>
  <si>
    <t>94621005</t>
  </si>
  <si>
    <t>poplatek za uložení stavebního odpadu směsí nebo oddělených frakcí betonu, cihel, tašek a keramických výrobků zatříděného kódem 17 01 07 na recyklační skládku</t>
  </si>
  <si>
    <t>1985325371</t>
  </si>
  <si>
    <t>20,703*0,3 'Přepočtené koeficientem množství</t>
  </si>
  <si>
    <t>66</t>
  </si>
  <si>
    <t>94620006</t>
  </si>
  <si>
    <t>poplatek za uložení stavebního odpadu směsí nebo oddělených frakcí betonu, cihel, tašek a keramických výrobků zatříděného kódem 17 01 07</t>
  </si>
  <si>
    <t>1238061298</t>
  </si>
  <si>
    <t>20,703*0,7 'Přepočtené koeficientem množství</t>
  </si>
  <si>
    <t>67</t>
  </si>
  <si>
    <t>94621002</t>
  </si>
  <si>
    <t>poplatek za uložení stavebního odpadu cihelného zatříděného kódem 17 01 02 na recyklační skládku</t>
  </si>
  <si>
    <t>56525906</t>
  </si>
  <si>
    <t>48,389*0,7 'Přepočtené koeficientem množství</t>
  </si>
  <si>
    <t>68</t>
  </si>
  <si>
    <t>94620170</t>
  </si>
  <si>
    <t>poplatek za uložení stavebního odpadu dřevěného zatříděného kódem 17 02 01</t>
  </si>
  <si>
    <t>86368561</t>
  </si>
  <si>
    <t>69</t>
  </si>
  <si>
    <t>997013841RP</t>
  </si>
  <si>
    <t>Dobropis za uložení kovového odpadu do sběrny</t>
  </si>
  <si>
    <t>Kg</t>
  </si>
  <si>
    <t>1555966309</t>
  </si>
  <si>
    <t>1021</t>
  </si>
  <si>
    <t>998</t>
  </si>
  <si>
    <t>Přesun hmot</t>
  </si>
  <si>
    <t>70</t>
  </si>
  <si>
    <t>998011010</t>
  </si>
  <si>
    <t>Přesun hmot pro budovy zděné s omezením mechanizace pro budovy v přes 12 do 24 m</t>
  </si>
  <si>
    <t>-1041159934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</si>
  <si>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</si>
  <si>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https://podminky.urs.cz/item/CS_URS_2025_01/998011010</t>
  </si>
  <si>
    <t>PSV</t>
  </si>
  <si>
    <t>Práce a dodávky PSV</t>
  </si>
  <si>
    <t>711</t>
  </si>
  <si>
    <t>Izolace proti vodě, vlhkosti a plynům</t>
  </si>
  <si>
    <t>71</t>
  </si>
  <si>
    <t>711491172</t>
  </si>
  <si>
    <t>Provedení doplňků izolace proti vodě na vodorovné ploše z textilií vrstva ochranná</t>
  </si>
  <si>
    <t>-1273070342</t>
  </si>
  <si>
    <t>Provedení doplňků izolace proti vodě textilií na ploše vodorovné V vrstva ochranná</t>
  </si>
  <si>
    <t>https://podminky.urs.cz/item/CS_URS_2025_02/711491172</t>
  </si>
  <si>
    <t>zakrytí podlahy proti poškození</t>
  </si>
  <si>
    <t>100,00</t>
  </si>
  <si>
    <t>72</t>
  </si>
  <si>
    <t>69311172</t>
  </si>
  <si>
    <t>geotextilie PP s ÚV stabilizací 300g/m2</t>
  </si>
  <si>
    <t>1554176873</t>
  </si>
  <si>
    <t>100*1,05 'Přepočtené koeficientem množství</t>
  </si>
  <si>
    <t>73</t>
  </si>
  <si>
    <t>998711113</t>
  </si>
  <si>
    <t>Přesun hmot tonážní pro izolace proti vodě, vlhkosti a plynům s omezením mechanizace v objektech v přes 12 do 60 m</t>
  </si>
  <si>
    <t>1147143600</t>
  </si>
  <si>
    <t>Přesun hmot pro izolace proti vodě, vlhkosti a plynům stanovený z hmotnosti přesunovaného materiálu vodorovná dopravní vzdálenost do 50 m s omezením mechanizace v objektech výšky přes 12 do 60 m</t>
  </si>
  <si>
    <t>https://podminky.urs.cz/item/CS_URS_2025_02/998711113</t>
  </si>
  <si>
    <t>741</t>
  </si>
  <si>
    <t>Elektroinstalace - silnoproud</t>
  </si>
  <si>
    <t>74</t>
  </si>
  <si>
    <t>741 - 1</t>
  </si>
  <si>
    <t>hromosvod</t>
  </si>
  <si>
    <t>-1798735314</t>
  </si>
  <si>
    <t>demontáž stávajícího hromosvodu, vyvěšení po dobu výtavby a zpětná montáž</t>
  </si>
  <si>
    <t>762</t>
  </si>
  <si>
    <t>Konstrukce tesařské</t>
  </si>
  <si>
    <t>75</t>
  </si>
  <si>
    <t>762085112</t>
  </si>
  <si>
    <t>Montáž svorníků nebo šroubů dl přes 150 do 300 mm</t>
  </si>
  <si>
    <t>-595718055</t>
  </si>
  <si>
    <t>Montáž ocelových spojovacích prostředků (materiál ve specifikaci) svorníků nebo šroubů délky přes 150 do 300 mm</t>
  </si>
  <si>
    <t>https://podminky.urs.cz/item/CS_URS_2025_02/762085112</t>
  </si>
  <si>
    <t>76</t>
  </si>
  <si>
    <t>31197004</t>
  </si>
  <si>
    <t>tyč závitová Pz 4.6 M12</t>
  </si>
  <si>
    <t>210640755</t>
  </si>
  <si>
    <t>20*0,35 'Přepočtené koeficientem množství</t>
  </si>
  <si>
    <t>77</t>
  </si>
  <si>
    <t>31111006</t>
  </si>
  <si>
    <t>matice přesná šestihranná Pz DIN 934-8 M12</t>
  </si>
  <si>
    <t>100 kus</t>
  </si>
  <si>
    <t>1853246317</t>
  </si>
  <si>
    <t>78</t>
  </si>
  <si>
    <t>31120006</t>
  </si>
  <si>
    <t>podložka DIN 125-A ZB D 12mm</t>
  </si>
  <si>
    <t>-1756458634</t>
  </si>
  <si>
    <t>79</t>
  </si>
  <si>
    <t>762086111</t>
  </si>
  <si>
    <t>Montáž KDK hmotnosti prvku do 5 kg</t>
  </si>
  <si>
    <t>kg</t>
  </si>
  <si>
    <t>1570625271</t>
  </si>
  <si>
    <t>Montáž kovových doplňkových konstrukcí (materiál ve specifikaci) hmotnosti prvku do 5 kg</t>
  </si>
  <si>
    <t>https://podminky.urs.cz/item/CS_URS_2025_02/762086111</t>
  </si>
  <si>
    <t>detail 1 - zesílení spoje</t>
  </si>
  <si>
    <t>závitová tyč pr 14 mm</t>
  </si>
  <si>
    <t>1,208*0,50*14</t>
  </si>
  <si>
    <t>matice M 14 s podložkou</t>
  </si>
  <si>
    <t>14*0,05</t>
  </si>
  <si>
    <t>Pl 50 x 5</t>
  </si>
  <si>
    <t>0,05*0,005*0,30*7850*14</t>
  </si>
  <si>
    <t>vruty</t>
  </si>
  <si>
    <t>0,50</t>
  </si>
  <si>
    <t>80</t>
  </si>
  <si>
    <t>553OK 1</t>
  </si>
  <si>
    <t>dodávka materiálu a výroba</t>
  </si>
  <si>
    <t>1975797965</t>
  </si>
  <si>
    <t>81</t>
  </si>
  <si>
    <t>762191962</t>
  </si>
  <si>
    <t>Montáž zabednění otvoru ve stěně deskami tvrdými pl jednotlivě přes 1 do 4 m2</t>
  </si>
  <si>
    <t>1581454610</t>
  </si>
  <si>
    <t>Zabednění otvorů ve stěnách deskami - montáž (materiál ve specifikaci) tvrdými (cementotřískovými, cementovými, dřevoštěpkovými apod), plochy jednotlivě přes 1 do 4 m2</t>
  </si>
  <si>
    <t>https://podminky.urs.cz/item/CS_URS_2025_02/762191962</t>
  </si>
  <si>
    <t>provizodní zakrytí oken</t>
  </si>
  <si>
    <t>1,30*3,00*10</t>
  </si>
  <si>
    <t>1,50*1,50</t>
  </si>
  <si>
    <t>3,14159*0,90*0,50</t>
  </si>
  <si>
    <t>věžička</t>
  </si>
  <si>
    <t>4*1,50</t>
  </si>
  <si>
    <t>82</t>
  </si>
  <si>
    <t>60726285</t>
  </si>
  <si>
    <t>deska dřevoštěpková OSB 3 P+D broušená tl 22mm</t>
  </si>
  <si>
    <t>1461509808</t>
  </si>
  <si>
    <t>48,664*1,1 'Přepočtené koeficientem množství</t>
  </si>
  <si>
    <t>83</t>
  </si>
  <si>
    <t>762195000</t>
  </si>
  <si>
    <t>Spojovací prostředky pro montáž stěn, příček, bednění stěn</t>
  </si>
  <si>
    <t>-737983796</t>
  </si>
  <si>
    <t>Spojovací prostředky stěn a příček hřebíky, svorníky, fixační prkna</t>
  </si>
  <si>
    <t>https://podminky.urs.cz/item/CS_URS_2025_02/762195000</t>
  </si>
  <si>
    <t>48,664*0,022</t>
  </si>
  <si>
    <t>84</t>
  </si>
  <si>
    <t>762311004</t>
  </si>
  <si>
    <t>Celodřevěný plátový spoj s šikmými čely tříkolíkový pl přes 288 do 450 cm2</t>
  </si>
  <si>
    <t>-1305566368</t>
  </si>
  <si>
    <t>Celodřevěný plátový spoj s šikmými čely tříkolíkový, průřezové plochy přes 288 do 450 cm2</t>
  </si>
  <si>
    <t>https://podminky.urs.cz/item/CS_URS_2025_01/762311004</t>
  </si>
  <si>
    <t xml:space="preserve">VT </t>
  </si>
  <si>
    <t>85</t>
  </si>
  <si>
    <t>762331931</t>
  </si>
  <si>
    <t>Vyřezání části střešní vazby průřezové pl řeziva přes 224 do 288 cm2 dl do 3 m</t>
  </si>
  <si>
    <t>-1317289798</t>
  </si>
  <si>
    <t>Vyřezání části střešní vazby vázané konstrukce krovů průřezové plochy řeziva přes 224 do 288 cm2, délky vyřezané části krovového prvku do 3 m</t>
  </si>
  <si>
    <t>https://podminky.urs.cz/item/CS_URS_2025_01/762331931</t>
  </si>
  <si>
    <t>krokve (KR) 160/160 mm</t>
  </si>
  <si>
    <t>4,00/cos(41)*4</t>
  </si>
  <si>
    <t>4,30/cos(41)*2</t>
  </si>
  <si>
    <t>3,10/cos(41)</t>
  </si>
  <si>
    <t>3,00/cos(41)*2</t>
  </si>
  <si>
    <t>4,20/cos(41)</t>
  </si>
  <si>
    <t>2,00/cos(41)*2</t>
  </si>
  <si>
    <t>6,20/cos(41)*2</t>
  </si>
  <si>
    <t>3,00/cos(38)*2</t>
  </si>
  <si>
    <t>7,50/cos(38)*3</t>
  </si>
  <si>
    <t>2,00/cos(38)*4</t>
  </si>
  <si>
    <t>1,20/cos(38)*4</t>
  </si>
  <si>
    <t>3,20/cos(38)</t>
  </si>
  <si>
    <t>4,20/cos(38)</t>
  </si>
  <si>
    <t>pozednice (POZ) 180/150 mm</t>
  </si>
  <si>
    <t>1,80*2</t>
  </si>
  <si>
    <t>4,85*2</t>
  </si>
  <si>
    <t>3,50*3</t>
  </si>
  <si>
    <t xml:space="preserve">hambálek  (HAM) 160/180 mm</t>
  </si>
  <si>
    <t>2,50*2</t>
  </si>
  <si>
    <t>86</t>
  </si>
  <si>
    <t>762331941</t>
  </si>
  <si>
    <t>Vyřezání části střešní vazby průřezové pl řeziva přes 288 do 450 cm2 dl do 3 m</t>
  </si>
  <si>
    <t>-878870138</t>
  </si>
  <si>
    <t>Vyřezání části střešní vazby vázané konstrukce krovů průřezové plochy řeziva přes 288 do 450 cm2, délky vyřezané části krovového prvku do 3 m</t>
  </si>
  <si>
    <t>https://podminky.urs.cz/item/CS_URS_2025_01/762331941</t>
  </si>
  <si>
    <t>vazný trám (VT) 160/250 mm</t>
  </si>
  <si>
    <t>1,60*2</t>
  </si>
  <si>
    <t>2,00*2</t>
  </si>
  <si>
    <t>6,00*2</t>
  </si>
  <si>
    <t>3,00</t>
  </si>
  <si>
    <t>krátče 160/250 mm</t>
  </si>
  <si>
    <t>1,50*15</t>
  </si>
  <si>
    <t>87</t>
  </si>
  <si>
    <t>762332933</t>
  </si>
  <si>
    <t>Montáž doplnění části střešní vazby hranoly nehoblovanými průřezové pl přes 224 do 288 cm2</t>
  </si>
  <si>
    <t>1587045026</t>
  </si>
  <si>
    <t>Doplnění střešní vazby řezivem - montáž (materiál ve specifikaci) nehoblovaným, průřezové plochy přes 224 do 288 cm2</t>
  </si>
  <si>
    <t>https://podminky.urs.cz/item/CS_URS_2025_01/762332933</t>
  </si>
  <si>
    <t>88</t>
  </si>
  <si>
    <t>60512136</t>
  </si>
  <si>
    <t>hranol stavební řezivo průřezu do 288cm2 dl 6-8m</t>
  </si>
  <si>
    <t>2018734177</t>
  </si>
  <si>
    <t>spc.mat.</t>
  </si>
  <si>
    <t>4,00/cos(41)*4*0,16*0,16*1,10</t>
  </si>
  <si>
    <t>4,30/cos(41)*2*0,16*0,16*1,10</t>
  </si>
  <si>
    <t>3,10/cos(41)*0,16*0,16*1,10</t>
  </si>
  <si>
    <t>3,00/cos(41)*2*0,16*0,16*1,10</t>
  </si>
  <si>
    <t>4,20/cos(41)*0,16*0,16*1,10</t>
  </si>
  <si>
    <t>2,00/cos(41)*2*0,16*0,16*1,10</t>
  </si>
  <si>
    <t>6,20/cos(41)*2*0,16*0,16*1,10</t>
  </si>
  <si>
    <t>3,00/cos(38)*2*0,16*0,16*1,10</t>
  </si>
  <si>
    <t>7,50/cos(38)*3*0,16*0,16*1,10</t>
  </si>
  <si>
    <t>2,00/cos(38)*4*0,16*0,16*1,10</t>
  </si>
  <si>
    <t>1,20/cos(38)*4*0,16*0,16*1,10</t>
  </si>
  <si>
    <t>3,20/cos(38)*0,16*0,16*1,10</t>
  </si>
  <si>
    <t>4,20/cos(38)*0,16*0,16*1,10</t>
  </si>
  <si>
    <t>1,80*2*0,18*0,15*1,10</t>
  </si>
  <si>
    <t>4,85*2*0,18*0,15*1,10</t>
  </si>
  <si>
    <t>3,50*3*0,18*0,15*1,10</t>
  </si>
  <si>
    <t>2,50*2*0,16*0,18*1,10</t>
  </si>
  <si>
    <t>89</t>
  </si>
  <si>
    <t>762332934</t>
  </si>
  <si>
    <t>Montáž doplnění části střešní vazby hranoly nehoblovanými průřezové pl přes 288 do 450 cm2</t>
  </si>
  <si>
    <t>837778507</t>
  </si>
  <si>
    <t>Doplnění střešní vazby řezivem - montáž (materiál ve specifikaci) nehoblovaným, průřezové plochy přes 288 do 450 cm2</t>
  </si>
  <si>
    <t>https://podminky.urs.cz/item/CS_URS_2025_01/762332934</t>
  </si>
  <si>
    <t>90</t>
  </si>
  <si>
    <t>60512141</t>
  </si>
  <si>
    <t>hranol stavební řezivo průřezu do 450cm2 dl 6-8m</t>
  </si>
  <si>
    <t>1997352756</t>
  </si>
  <si>
    <t>1,60*2*0,16*0,25*1,10</t>
  </si>
  <si>
    <t>2,00*2*0,16*0,25*1,10</t>
  </si>
  <si>
    <t>6,00*2*0,16*0,25*1,10</t>
  </si>
  <si>
    <t>3,00*0,16*0,25*1,10</t>
  </si>
  <si>
    <t>1,50*15*0,16*0,25*1,10</t>
  </si>
  <si>
    <t>91</t>
  </si>
  <si>
    <t>762333913</t>
  </si>
  <si>
    <t>Otesání části střešní vazby z hranolů průřezové pl přes 224 do 288 cm2</t>
  </si>
  <si>
    <t>-291114832</t>
  </si>
  <si>
    <t>Otesání střešní vazby z hranolů nebo hranolků, průřezové plochy přes 224 do 288 cm2</t>
  </si>
  <si>
    <t>https://podminky.urs.cz/item/CS_URS_2025_01/762333913</t>
  </si>
  <si>
    <t>92</t>
  </si>
  <si>
    <t>762333914</t>
  </si>
  <si>
    <t>Otesání části střešní vazby z hranolů průřezové pl přes 288 do 450 cm2</t>
  </si>
  <si>
    <t>-485226990</t>
  </si>
  <si>
    <t>Otesání střešní vazby z hranolů nebo hranolků, průřezové plochy přes 288 do 450 cm2</t>
  </si>
  <si>
    <t>https://podminky.urs.cz/item/CS_URS_2025_01/762333914</t>
  </si>
  <si>
    <t>93</t>
  </si>
  <si>
    <t>762341210</t>
  </si>
  <si>
    <t>Montáž bednění střech rovných a šikmých sklonu do 60° z hrubých prken na sraz tl do 32 mm</t>
  </si>
  <si>
    <t>-1737644232</t>
  </si>
  <si>
    <t>Montáž bednění střech rovných a šikmých sklonu do 60° s vyřezáním otvorů z prken hrubých na sraz tl. do 32 mm</t>
  </si>
  <si>
    <t>https://podminky.urs.cz/item/CS_URS_2025_01/762341210</t>
  </si>
  <si>
    <t>věž</t>
  </si>
  <si>
    <t>4,00/cos(66)</t>
  </si>
  <si>
    <t>94</t>
  </si>
  <si>
    <t>60515111</t>
  </si>
  <si>
    <t>řezivo jehličnaté boční prkno 20-30mm</t>
  </si>
  <si>
    <t>-916491870</t>
  </si>
  <si>
    <t>9,834*0,028*1,10</t>
  </si>
  <si>
    <t>95</t>
  </si>
  <si>
    <t>762341811</t>
  </si>
  <si>
    <t>Demontáž bednění střech z prken</t>
  </si>
  <si>
    <t>-2001447153</t>
  </si>
  <si>
    <t>Demontáž bednění a laťování bednění střech rovných, obloukových, sklonu do 60° se všemi nadstřešními konstrukcemi z prken hrubých, hoblovaných tl. do 32 mm</t>
  </si>
  <si>
    <t>https://podminky.urs.cz/item/CS_URS_2025_01/762341811</t>
  </si>
  <si>
    <t>96</t>
  </si>
  <si>
    <t>762342314</t>
  </si>
  <si>
    <t>Montáž laťování na střechách složitých sklonu do 60° osové vzdálenosti přes 150 do 360 mm</t>
  </si>
  <si>
    <t>-1335285717</t>
  </si>
  <si>
    <t>Montáž laťování střech složitých sklonu do 60° při osové vzdálenosti latí přes 150 do 360 mm</t>
  </si>
  <si>
    <t>https://podminky.urs.cz/item/CS_URS_2025_01/762342314</t>
  </si>
  <si>
    <t xml:space="preserve">1. plocha </t>
  </si>
  <si>
    <t>75,00/cos(41)</t>
  </si>
  <si>
    <t xml:space="preserve">2. plocha </t>
  </si>
  <si>
    <t>125,00/cos(38)</t>
  </si>
  <si>
    <t>97</t>
  </si>
  <si>
    <t>60514114</t>
  </si>
  <si>
    <t>řezivo jehličnaté lať impregnovaná dl 4 m</t>
  </si>
  <si>
    <t>107870177</t>
  </si>
  <si>
    <t>258,003*5*0,04*0,06*1,10</t>
  </si>
  <si>
    <t>98</t>
  </si>
  <si>
    <t>762342812</t>
  </si>
  <si>
    <t>Demontáž laťování střech z latí osové vzdálenosti do 0,50 m</t>
  </si>
  <si>
    <t>-1805650097</t>
  </si>
  <si>
    <t>Demontáž bednění a laťování laťování střech sklonu do 60° se všemi nadstřešními konstrukcemi, z latí průřezové plochy do 25 cm2 při osové vzdálenosti přes 0,22 do 0,50 m</t>
  </si>
  <si>
    <t>https://podminky.urs.cz/item/CS_URS_2025_01/762342812</t>
  </si>
  <si>
    <t>99</t>
  </si>
  <si>
    <t>762381012</t>
  </si>
  <si>
    <t>Heverování a podepření tesařských konstrukcí krovů, plná vazba přes 9 do 12,5 m</t>
  </si>
  <si>
    <t>1717368303</t>
  </si>
  <si>
    <t>Heverování a podepření tesařských konstrukcí krovů plná vazba, rozpětí přes 9 do 12,5 m</t>
  </si>
  <si>
    <t>https://podminky.urs.cz/item/CS_URS_2025_01/762381012</t>
  </si>
  <si>
    <t>100</t>
  </si>
  <si>
    <t>762381013</t>
  </si>
  <si>
    <t>Heverování a podepření tesařských konstrukcí krovů, plná vazba přes 12,5 do 15 m</t>
  </si>
  <si>
    <t>815472633</t>
  </si>
  <si>
    <t>Heverování a podepření tesařských konstrukcí krovů plná vazba, rozpětí přes 12,5 do 15 m</t>
  </si>
  <si>
    <t>https://podminky.urs.cz/item/CS_URS_2025_01/762381013</t>
  </si>
  <si>
    <t>101</t>
  </si>
  <si>
    <t>762395000</t>
  </si>
  <si>
    <t>Spojovací prostředky krovů, bednění, laťování, nadstřešních konstrukcí</t>
  </si>
  <si>
    <t>-1278268437</t>
  </si>
  <si>
    <t>Spojovací prostředky krovů, bednění a laťování, nadstřešních konstrukcí svorníky, prkna, hřebíky, pásová ocel, vruty</t>
  </si>
  <si>
    <t>https://podminky.urs.cz/item/CS_URS_2025_01/762395000</t>
  </si>
  <si>
    <t>0,303</t>
  </si>
  <si>
    <t>3,406</t>
  </si>
  <si>
    <t>4,632</t>
  </si>
  <si>
    <t>1,967</t>
  </si>
  <si>
    <t>102</t>
  </si>
  <si>
    <t>762511216</t>
  </si>
  <si>
    <t>Podlahové kce podkladové z desek OSB tl 22 mm na sraz lepených</t>
  </si>
  <si>
    <t>-1146493282</t>
  </si>
  <si>
    <t>Podlahové konstrukce podkladové z dřevoštěpkových desek OSB jednovrstvých lepených na sraz, tloušťky desky 22 mm</t>
  </si>
  <si>
    <t>https://podminky.urs.cz/item/CS_URS_2025_02/762511216</t>
  </si>
  <si>
    <t>103</t>
  </si>
  <si>
    <t>762511847</t>
  </si>
  <si>
    <t>Demontáž kce podkladové z desek dřevoštěpkových tl přes 15 mm na sraz šroubovaných</t>
  </si>
  <si>
    <t>1362958725</t>
  </si>
  <si>
    <t>Demontáž podlahové konstrukce podkladové z dřevoštěpkových desek jednovrstvých šroubovaných na sraz, tloušťka desky přes 15 mm</t>
  </si>
  <si>
    <t>https://podminky.urs.cz/item/CS_URS_2025_02/762511847</t>
  </si>
  <si>
    <t>demontáž zakrytí podlahy proti poškození</t>
  </si>
  <si>
    <t>104</t>
  </si>
  <si>
    <t>762R001</t>
  </si>
  <si>
    <t>D+M dubové podkladky 250*250*40 mm</t>
  </si>
  <si>
    <t>-93296285</t>
  </si>
  <si>
    <t>D+M dubové ppodkladky 250*250*40 mm</t>
  </si>
  <si>
    <t>105</t>
  </si>
  <si>
    <t>,LIBERR 35</t>
  </si>
  <si>
    <t>použití mobilního jeřábu vč dopravy</t>
  </si>
  <si>
    <t>mh</t>
  </si>
  <si>
    <t>147157978</t>
  </si>
  <si>
    <t>106</t>
  </si>
  <si>
    <t>998762113</t>
  </si>
  <si>
    <t>Přesun hmot tonážní pro kce tesařské s omezením mechanizace v objektech v přes 12 do 24 m</t>
  </si>
  <si>
    <t>-735258343</t>
  </si>
  <si>
    <t>Přesun hmot pro konstrukce tesařské stanovený z hmotnosti přesunovaného materiálu vodorovná dopravní vzdálenost do 50 m s omezením mechanizace v objektech výšky přes 12 do 24 m</t>
  </si>
  <si>
    <t>https://podminky.urs.cz/item/CS_URS_2025_01/998762113</t>
  </si>
  <si>
    <t>764</t>
  </si>
  <si>
    <t>Konstrukce klempířské</t>
  </si>
  <si>
    <t>107</t>
  </si>
  <si>
    <t>764001821</t>
  </si>
  <si>
    <t>Demontáž krytiny ze svitků nebo tabulí do suti</t>
  </si>
  <si>
    <t>1337962715</t>
  </si>
  <si>
    <t>Demontáž klempířských konstrukcí krytiny ze svitků nebo tabulí do suti</t>
  </si>
  <si>
    <t>https://podminky.urs.cz/item/CS_URS_2025_01/764001821</t>
  </si>
  <si>
    <t>108</t>
  </si>
  <si>
    <t>764001891</t>
  </si>
  <si>
    <t>Demontáž úžlabí do suti</t>
  </si>
  <si>
    <t>1183337397</t>
  </si>
  <si>
    <t>Demontáž klempířských konstrukcí oplechování úžlabí do suti</t>
  </si>
  <si>
    <t>https://podminky.urs.cz/item/CS_URS_2025_01/764001891</t>
  </si>
  <si>
    <t>6,50/cos(41)*2</t>
  </si>
  <si>
    <t>109</t>
  </si>
  <si>
    <t>764002414</t>
  </si>
  <si>
    <t>Montáž strukturované oddělovací rohože jakékoliv rš</t>
  </si>
  <si>
    <t>-1049704679</t>
  </si>
  <si>
    <t>Montáž strukturované oddělovací rohože jakékoli rš</t>
  </si>
  <si>
    <t>https://podminky.urs.cz/item/CS_URS_2025_01/764002414</t>
  </si>
  <si>
    <t>110</t>
  </si>
  <si>
    <t>28329223</t>
  </si>
  <si>
    <t>fólie difuzně propustné s nakašírovanou strukturovanou rohoží pod hladkou plechovou krytinu</t>
  </si>
  <si>
    <t>-1011009640</t>
  </si>
  <si>
    <t>9,834*1,15 'Přepočtené koeficientem množství</t>
  </si>
  <si>
    <t>111</t>
  </si>
  <si>
    <t>764002871</t>
  </si>
  <si>
    <t>Demontáž lemování zdí do suti</t>
  </si>
  <si>
    <t>-937732407</t>
  </si>
  <si>
    <t>Demontáž klempířských konstrukcí lemování zdí do suti</t>
  </si>
  <si>
    <t>https://podminky.urs.cz/item/CS_URS_2025_01/764002871</t>
  </si>
  <si>
    <t>okolo věže</t>
  </si>
  <si>
    <t>8,00</t>
  </si>
  <si>
    <t>112</t>
  </si>
  <si>
    <t>764004801</t>
  </si>
  <si>
    <t>Demontáž podokapního žlabu do suti</t>
  </si>
  <si>
    <t>1137138527</t>
  </si>
  <si>
    <t>Demontáž klempířských konstrukcí žlabu podokapního do suti</t>
  </si>
  <si>
    <t>https://podminky.urs.cz/item/CS_URS_2025_01/764004801</t>
  </si>
  <si>
    <t>12,68*2</t>
  </si>
  <si>
    <t>11,80</t>
  </si>
  <si>
    <t>1,50*2</t>
  </si>
  <si>
    <t>4,50*2</t>
  </si>
  <si>
    <t>3,80*3</t>
  </si>
  <si>
    <t>113</t>
  </si>
  <si>
    <t>764004841</t>
  </si>
  <si>
    <t>Demontáž háku do suti</t>
  </si>
  <si>
    <t>-1606779027</t>
  </si>
  <si>
    <t>Demontáž klempířských konstrukcí háku do suti</t>
  </si>
  <si>
    <t>https://podminky.urs.cz/item/CS_URS_2025_01/764004841</t>
  </si>
  <si>
    <t>61,00</t>
  </si>
  <si>
    <t>114</t>
  </si>
  <si>
    <t>764004861</t>
  </si>
  <si>
    <t>Demontáž svodu do suti</t>
  </si>
  <si>
    <t>-1351465203</t>
  </si>
  <si>
    <t>Demontáž klempířských konstrukcí svodu do suti</t>
  </si>
  <si>
    <t>https://podminky.urs.cz/item/CS_URS_2025_01/764004861</t>
  </si>
  <si>
    <t>10,00*4</t>
  </si>
  <si>
    <t>115</t>
  </si>
  <si>
    <t>764004871</t>
  </si>
  <si>
    <t>Demontáž objímky svodu do suti</t>
  </si>
  <si>
    <t>-1343339893</t>
  </si>
  <si>
    <t>Demontáž klempířských konstrukcí objímek svodu včetně upevnovacích prostředků ( trnů, hmoždinek apod.) do suti</t>
  </si>
  <si>
    <t>https://podminky.urs.cz/item/CS_URS_2025_01/764004871</t>
  </si>
  <si>
    <t>4*4</t>
  </si>
  <si>
    <t>116</t>
  </si>
  <si>
    <t>764111435</t>
  </si>
  <si>
    <t>Krytina střechy rovné drážkováním z tabulí z Pz plechu sklonu přes 60°</t>
  </si>
  <si>
    <t>146281450</t>
  </si>
  <si>
    <t>Krytina ze svitků nebo tabulí z pozinkovaného plechu s úpravou u okapů, prostupů a výčnělků střechy rovné drážkováním z tabulí, velikosti 1000 x 2000 mm, sklon střechy přes 60°</t>
  </si>
  <si>
    <t>https://podminky.urs.cz/item/CS_URS_2025_01/764111435</t>
  </si>
  <si>
    <t>117</t>
  </si>
  <si>
    <t>764211661</t>
  </si>
  <si>
    <t>Oplechování nevětraného nároží z Pz s povrchovou úpravou spojením na dvojitou stojatou drážku</t>
  </si>
  <si>
    <t>-975014186</t>
  </si>
  <si>
    <t>Oplechování střešních prvků z pozinkovaného plechu s povrchovou úpravou nároží nevětraného spojením na dvojitou stojatou drážku</t>
  </si>
  <si>
    <t>https://podminky.urs.cz/item/CS_URS_2025_01/764211661</t>
  </si>
  <si>
    <t xml:space="preserve">věž </t>
  </si>
  <si>
    <t>3,20*8</t>
  </si>
  <si>
    <t>118</t>
  </si>
  <si>
    <t>764212607</t>
  </si>
  <si>
    <t>Oplechování úžlabí z Pz s povrchovou úpravou rš 670 mm</t>
  </si>
  <si>
    <t>1165729644</t>
  </si>
  <si>
    <t>Oplechování střešních prvků z pozinkovaného plechu s povrchovou úpravou úžlabí rš 670 mm</t>
  </si>
  <si>
    <t>https://podminky.urs.cz/item/CS_URS_2025_01/764212607</t>
  </si>
  <si>
    <t>119</t>
  </si>
  <si>
    <t>764212663</t>
  </si>
  <si>
    <t>Oplechování rovné okapové hrany z Pz s povrchovou úpravou rš 250 mm</t>
  </si>
  <si>
    <t>-1240096074</t>
  </si>
  <si>
    <t>Oplechování střešních prvků z pozinkovaného plechu s povrchovou úpravou okapu střechy rovné okapovým plechem rš 250 mm</t>
  </si>
  <si>
    <t>https://podminky.urs.cz/item/CS_URS_2025_01/764212663</t>
  </si>
  <si>
    <t>2,00*4</t>
  </si>
  <si>
    <t>120</t>
  </si>
  <si>
    <t>764311605</t>
  </si>
  <si>
    <t>Lemování rovných zdí střech s krytinou prejzovou nebo vlnitou z Pz s povrchovou úpravou rš 400 mm</t>
  </si>
  <si>
    <t>1771676808</t>
  </si>
  <si>
    <t>Lemování zdí z pozinkovaného plechu s povrchovou úpravou boční nebo horní rovné, střech s krytinou prejzovou nebo vlnitou rš 400 mm</t>
  </si>
  <si>
    <t>https://podminky.urs.cz/item/CS_URS_2025_01/764311605</t>
  </si>
  <si>
    <t>121</t>
  </si>
  <si>
    <t>764511602</t>
  </si>
  <si>
    <t>Žlab podokapní půlkruhový z Pz s povrchovou úpravou rš 330 mm</t>
  </si>
  <si>
    <t>-596072739</t>
  </si>
  <si>
    <t>Žlab podokapní z pozinkovaného plechu s povrchovou úpravou včetně háků a čel půlkruhový rš 330 mm</t>
  </si>
  <si>
    <t>https://podminky.urs.cz/item/CS_URS_2025_01/764511602</t>
  </si>
  <si>
    <t>122</t>
  </si>
  <si>
    <t>764511622</t>
  </si>
  <si>
    <t>Roh nebo kout půlkruhového podokapního žlabu z Pz s povrchovou úpravou rš 330 mm</t>
  </si>
  <si>
    <t>-1935137892</t>
  </si>
  <si>
    <t>Žlab podokapní z pozinkovaného plechu s povrchovou úpravou roh nebo kout, žlabu půlkruhového rš 330 mm</t>
  </si>
  <si>
    <t>https://podminky.urs.cz/item/CS_URS_2025_01/764511622</t>
  </si>
  <si>
    <t>123</t>
  </si>
  <si>
    <t>764511643</t>
  </si>
  <si>
    <t>Kotlík oválný (trychtýřový) pro podokapní žlaby z Pz s povrchovou úpravou 330/120 mm</t>
  </si>
  <si>
    <t>-1791090354</t>
  </si>
  <si>
    <t>Žlab podokapní z pozinkovaného plechu s povrchovou úpravou kotlík oválný (trychtýřový), rš žlabu/průměr svodu 330/120 mm</t>
  </si>
  <si>
    <t>https://podminky.urs.cz/item/CS_URS_2025_01/764511643</t>
  </si>
  <si>
    <t>124</t>
  </si>
  <si>
    <t>764518623</t>
  </si>
  <si>
    <t>Svody kruhové včetně objímek, kolen, odskoků z Pz s povrchovou úpravou průměru 120 mm</t>
  </si>
  <si>
    <t>-2131501954</t>
  </si>
  <si>
    <t>Svod z pozinkovaného plechu s upraveným povrchem včetně objímek, kolen a odskoků kruhový, průměru 120 mm</t>
  </si>
  <si>
    <t>https://podminky.urs.cz/item/CS_URS_2025_01/764518623</t>
  </si>
  <si>
    <t>125</t>
  </si>
  <si>
    <t>998764123</t>
  </si>
  <si>
    <t>Přesun hmot tonážní pro konstrukce klempířské ruční v objektech v přes 12 do 24 m</t>
  </si>
  <si>
    <t>-1643644173</t>
  </si>
  <si>
    <t>Přesun hmot pro konstrukce klempířské stanovený z hmotnosti přesunovaného materiálu vodorovná dopravní vzdálenost do 50 m ruční (bez užtití mechanizace) v objektech výšky přes 12 do 24 m</t>
  </si>
  <si>
    <t>https://podminky.urs.cz/item/CS_URS_2025_01/998764123</t>
  </si>
  <si>
    <t>765</t>
  </si>
  <si>
    <t>Krytina skládaná</t>
  </si>
  <si>
    <t>126</t>
  </si>
  <si>
    <t>765111825</t>
  </si>
  <si>
    <t>Demontáž krytiny keramické hladké sklonu do 30° se zvětralou maltou do suti</t>
  </si>
  <si>
    <t>1010025427</t>
  </si>
  <si>
    <t>Demontáž krytiny keramické hladké (bobrovky), sklonu do 30° se zvětralou maltou do suti</t>
  </si>
  <si>
    <t>https://podminky.urs.cz/item/CS_URS_2025_01/765111825</t>
  </si>
  <si>
    <t>127</t>
  </si>
  <si>
    <t>765111831</t>
  </si>
  <si>
    <t>Příplatek k demontáži krytiny keramické hladké do suti za sklon přes 30°</t>
  </si>
  <si>
    <t>1461325882</t>
  </si>
  <si>
    <t>Demontáž krytiny keramické Příplatek k cenám za sklon přes 30° do suti</t>
  </si>
  <si>
    <t>https://podminky.urs.cz/item/CS_URS_2025_01/765111831</t>
  </si>
  <si>
    <t>128</t>
  </si>
  <si>
    <t>765111865</t>
  </si>
  <si>
    <t>Demontáž krytiny keramické hřebenů a nároží sklonu do 30° se zvětralou maltou do suti</t>
  </si>
  <si>
    <t>1239342874</t>
  </si>
  <si>
    <t>Demontáž krytiny keramické hřebenů a nároží, sklonu do 30° z hřebenáčů se zvětralou maltou do suti</t>
  </si>
  <si>
    <t>https://podminky.urs.cz/item/CS_URS_2025_01/765111865</t>
  </si>
  <si>
    <t xml:space="preserve">nároží </t>
  </si>
  <si>
    <t>4,20/cos(41)*4</t>
  </si>
  <si>
    <t>7,40/cos(38)*4</t>
  </si>
  <si>
    <t>hřeben</t>
  </si>
  <si>
    <t>8,30</t>
  </si>
  <si>
    <t>129</t>
  </si>
  <si>
    <t>765111881</t>
  </si>
  <si>
    <t>Příplatek k demontáži krytiny keramické hřebenů a nároží z prejzů do suti za sklon přes 30°</t>
  </si>
  <si>
    <t>1171177240</t>
  </si>
  <si>
    <t>https://podminky.urs.cz/item/CS_URS_2025_01/765111881</t>
  </si>
  <si>
    <t>130</t>
  </si>
  <si>
    <t>765114051</t>
  </si>
  <si>
    <t>Krytina keramická bobrovka režná korunové krytí sklonu do 30° do malty</t>
  </si>
  <si>
    <t>1017412649</t>
  </si>
  <si>
    <t>Krytina keramická hladká bobrovka sklonu střechy do 30° do malty korunové krytí režná</t>
  </si>
  <si>
    <t>https://podminky.urs.cz/item/CS_URS_2025_01/765114051</t>
  </si>
  <si>
    <t>131</t>
  </si>
  <si>
    <t>765114251</t>
  </si>
  <si>
    <t>Krytina keramická bobrovka nárožní hrana z hřebenáčů režných do malty</t>
  </si>
  <si>
    <t>-938315986</t>
  </si>
  <si>
    <t>Krytina keramická hladká bobrovka sklonu střechy do 30° nárožní hrana do malty, z hřebenáčů režných</t>
  </si>
  <si>
    <t>https://podminky.urs.cz/item/CS_URS_2025_01/765114251</t>
  </si>
  <si>
    <t>132</t>
  </si>
  <si>
    <t>765114351</t>
  </si>
  <si>
    <t>Krytina keramická bobrovka hřeben z hřebenáčů režných zplna do malty</t>
  </si>
  <si>
    <t>-174927710</t>
  </si>
  <si>
    <t>Krytina keramická hladká bobrovka sklonu střechy do 30° hřeben zplna do malty, z hřebenáčů režných</t>
  </si>
  <si>
    <t>https://podminky.urs.cz/item/CS_URS_2025_01/765114351</t>
  </si>
  <si>
    <t>133</t>
  </si>
  <si>
    <t>765114411</t>
  </si>
  <si>
    <t>Krytina keramická bobrovka úžlabí na plechové noky</t>
  </si>
  <si>
    <t>-215232776</t>
  </si>
  <si>
    <t>Krytina keramická hladká bobrovka sklonu střechy do 30° úžlabí na plechové noky</t>
  </si>
  <si>
    <t>https://podminky.urs.cz/item/CS_URS_2025_01/765114411</t>
  </si>
  <si>
    <t>134</t>
  </si>
  <si>
    <t>765114581</t>
  </si>
  <si>
    <t>Příplatek ke krytině keramické hladké za sklon přes 30° do 40°</t>
  </si>
  <si>
    <t>-1018665552</t>
  </si>
  <si>
    <t>Krytina keramická hladká bobrovka Příplatek k cenám za sklon přes 30°do 40°</t>
  </si>
  <si>
    <t>https://podminky.urs.cz/item/CS_URS_2025_02/765114581</t>
  </si>
  <si>
    <t>258,003</t>
  </si>
  <si>
    <t>135</t>
  </si>
  <si>
    <t>765191911</t>
  </si>
  <si>
    <t>Demontáž pojistné hydroizolační fólie kladené ve sklonu přes 30°</t>
  </si>
  <si>
    <t>1552305079</t>
  </si>
  <si>
    <t>https://podminky.urs.cz/item/CS_URS_2025_01/765191911</t>
  </si>
  <si>
    <t>136</t>
  </si>
  <si>
    <t>765192001</t>
  </si>
  <si>
    <t>Nouzové (provizorní) zakrytí střechy plachtou</t>
  </si>
  <si>
    <t>-757457552</t>
  </si>
  <si>
    <t>Nouzové zakrytí střechy plachtou</t>
  </si>
  <si>
    <t>https://podminky.urs.cz/item/CS_URS_2025_01/765192001</t>
  </si>
  <si>
    <t>137</t>
  </si>
  <si>
    <t>998765113</t>
  </si>
  <si>
    <t>Přesun hmot tonážní pro krytiny skládané s omezením mechanizace v objektech v přes 12 do 24 m</t>
  </si>
  <si>
    <t>-1381230922</t>
  </si>
  <si>
    <t>Přesun hmot pro krytiny skládané stanovený z hmotnosti přesunovaného materiálu vodorovná dopravní vzdálenost do 50 m s omezením mechanizace na objektech výšky přes 12 do 24 m</t>
  </si>
  <si>
    <t>https://podminky.urs.cz/item/CS_URS_2025_01/998765113</t>
  </si>
  <si>
    <t>783</t>
  </si>
  <si>
    <t>Dokončovací práce - nátěry</t>
  </si>
  <si>
    <t>138</t>
  </si>
  <si>
    <t>783223011</t>
  </si>
  <si>
    <t>Napouštěcí jednonásobný akrylátový biocidní nátěr tesařských prvků nezabudovaných do konstrukce</t>
  </si>
  <si>
    <t>1364348646</t>
  </si>
  <si>
    <t>Preventivní napouštěcí nátěr tesařských prvků proti dřevokazným houbám, hmyzu a plísním nezabudovaných do konstrukce jednonásobný akrylátový</t>
  </si>
  <si>
    <t>https://podminky.urs.cz/item/CS_URS_2025_01/783223011</t>
  </si>
  <si>
    <t>139</t>
  </si>
  <si>
    <t>78338 - R 2</t>
  </si>
  <si>
    <t xml:space="preserve">vápenný nátěr vnějších omítek  čl 3 - kompletní provedení</t>
  </si>
  <si>
    <t>1339865492</t>
  </si>
  <si>
    <t>římsy?</t>
  </si>
  <si>
    <t>92,01</t>
  </si>
  <si>
    <t>HZS</t>
  </si>
  <si>
    <t>Hodinové zúčtovací sazby</t>
  </si>
  <si>
    <t>140</t>
  </si>
  <si>
    <t>HZS1292</t>
  </si>
  <si>
    <t>Hodinová zúčtovací sazba stavební dělník</t>
  </si>
  <si>
    <t>hod</t>
  </si>
  <si>
    <t>512</t>
  </si>
  <si>
    <t>1544770144</t>
  </si>
  <si>
    <t>Hodinové zúčtovací sazby profesí HSV zemní a pomocné práce stavební dělník</t>
  </si>
  <si>
    <t>https://podminky.urs.cz/item/CS_URS_2025_02/HZS1292</t>
  </si>
  <si>
    <t>vyklizení objektu</t>
  </si>
  <si>
    <t>VRN</t>
  </si>
  <si>
    <t>Vedlejší rozpočtové náklady</t>
  </si>
  <si>
    <t>141</t>
  </si>
  <si>
    <t>3.109</t>
  </si>
  <si>
    <t>Dopravní opatření</t>
  </si>
  <si>
    <t>295942749</t>
  </si>
  <si>
    <t>142</t>
  </si>
  <si>
    <t>3.111</t>
  </si>
  <si>
    <t>Označení stavby</t>
  </si>
  <si>
    <t>-1276791037</t>
  </si>
  <si>
    <t>143</t>
  </si>
  <si>
    <t>3.112</t>
  </si>
  <si>
    <t>Fotodokumentace stavby a všech objektů</t>
  </si>
  <si>
    <t>-357177068</t>
  </si>
  <si>
    <t>VRN1</t>
  </si>
  <si>
    <t>Průzkumné, geodetické a projektové práce</t>
  </si>
  <si>
    <t>144</t>
  </si>
  <si>
    <t>011224000.1</t>
  </si>
  <si>
    <t>Mykologický průzkum</t>
  </si>
  <si>
    <t>1024</t>
  </si>
  <si>
    <t>904024593</t>
  </si>
  <si>
    <t>https://podminky.urs.cz/item/CS_URS_2025_02/011224000.1</t>
  </si>
  <si>
    <t>145</t>
  </si>
  <si>
    <t>012164000</t>
  </si>
  <si>
    <t>Vytyčení a zaměření inženýrských sítí</t>
  </si>
  <si>
    <t>-1457685640</t>
  </si>
  <si>
    <t>https://podminky.urs.cz/item/CS_URS_2025_02/012164000</t>
  </si>
  <si>
    <t>146</t>
  </si>
  <si>
    <t>01325 - x 1</t>
  </si>
  <si>
    <t>projekt hrovodsvodu vč revize</t>
  </si>
  <si>
    <t>1077618765</t>
  </si>
  <si>
    <t>147</t>
  </si>
  <si>
    <t>013254000</t>
  </si>
  <si>
    <t>Dokumentace skutečného provedení stavby - 3 x</t>
  </si>
  <si>
    <t>394380311</t>
  </si>
  <si>
    <t>VRN3</t>
  </si>
  <si>
    <t>Zařízení staveniště</t>
  </si>
  <si>
    <t>148</t>
  </si>
  <si>
    <t>030001000</t>
  </si>
  <si>
    <t>proc</t>
  </si>
  <si>
    <t>-1215229570</t>
  </si>
  <si>
    <t>149</t>
  </si>
  <si>
    <t>031303000</t>
  </si>
  <si>
    <t>Náklady na zábor</t>
  </si>
  <si>
    <t>-1996290567</t>
  </si>
  <si>
    <t>VRN7</t>
  </si>
  <si>
    <t>Provozní vlivy</t>
  </si>
  <si>
    <t>150</t>
  </si>
  <si>
    <t>070001000</t>
  </si>
  <si>
    <t>CS ÚRS 2024 02</t>
  </si>
  <si>
    <t>718610078</t>
  </si>
  <si>
    <t>https://podminky.urs.cz/item/CS_URS_2024_02/070001000</t>
  </si>
  <si>
    <t>151</t>
  </si>
  <si>
    <t>070001000.7</t>
  </si>
  <si>
    <t>Podklady pro zajištění kolaudace stavby</t>
  </si>
  <si>
    <t>kpl</t>
  </si>
  <si>
    <t>-1679326189</t>
  </si>
  <si>
    <t>podklady pro zajištění kolaudace stavby nebo souhlasu s užíváním stavby, účast na kolaudaci stavby</t>
  </si>
  <si>
    <t xml:space="preserve">dvě vyhotovení dokladové části + digitální forna  v pdf</t>
  </si>
  <si>
    <t>152</t>
  </si>
  <si>
    <t>072203000</t>
  </si>
  <si>
    <t>Silniční provoz - zajištění DIO (dopravní značení)</t>
  </si>
  <si>
    <t>-1589771911</t>
  </si>
  <si>
    <t>2 x provizorní SDZ</t>
  </si>
  <si>
    <t>153</t>
  </si>
  <si>
    <t>080001000.2</t>
  </si>
  <si>
    <t xml:space="preserve">Provedení - stav technický průzkum  po odbourání dodatečných zazdívek</t>
  </si>
  <si>
    <t>1820017425</t>
  </si>
  <si>
    <t>Provedení - stav technický průzkum po odbourání dodatečných zazdívek</t>
  </si>
  <si>
    <t>VRN9</t>
  </si>
  <si>
    <t>Ostatní náklady</t>
  </si>
  <si>
    <t>154</t>
  </si>
  <si>
    <t>091404000</t>
  </si>
  <si>
    <t>Práce na památkovém objektu</t>
  </si>
  <si>
    <t>-676006253</t>
  </si>
  <si>
    <t>155</t>
  </si>
  <si>
    <t>094104000</t>
  </si>
  <si>
    <t>Náklady na opatření BOZP</t>
  </si>
  <si>
    <t>CS ÚRS 2024 01</t>
  </si>
  <si>
    <t>1502653187</t>
  </si>
  <si>
    <t>https://podminky.urs.cz/item/CS_URS_2024_01/094104000</t>
  </si>
  <si>
    <t>1*2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</si>
</sst>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1" TargetMode="External" /><Relationship Id="rId2" Type="http://schemas.openxmlformats.org/officeDocument/2006/relationships/hyperlink" Target="https://podminky.urs.cz/item/CS_URS_2025_02/162211311" TargetMode="External" /><Relationship Id="rId3" Type="http://schemas.openxmlformats.org/officeDocument/2006/relationships/hyperlink" Target="https://podminky.urs.cz/item/CS_URS_2025_02/162211319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podminky.urs.cz/item/CS_URS_2025_02/162751119" TargetMode="External" /><Relationship Id="rId6" Type="http://schemas.openxmlformats.org/officeDocument/2006/relationships/hyperlink" Target="https://podminky.urs.cz/item/CS_URS_2025_02/171201221" TargetMode="External" /><Relationship Id="rId7" Type="http://schemas.openxmlformats.org/officeDocument/2006/relationships/hyperlink" Target="https://podminky.urs.cz/item/CS_URS_2025_02/171201231" TargetMode="External" /><Relationship Id="rId8" Type="http://schemas.openxmlformats.org/officeDocument/2006/relationships/hyperlink" Target="https://podminky.urs.cz/item/CS_URS_2025_02/171251201" TargetMode="External" /><Relationship Id="rId9" Type="http://schemas.openxmlformats.org/officeDocument/2006/relationships/hyperlink" Target="https://podminky.urs.cz/item/CS_URS_2025_02/181951112" TargetMode="External" /><Relationship Id="rId10" Type="http://schemas.openxmlformats.org/officeDocument/2006/relationships/hyperlink" Target="https://podminky.urs.cz/item/CS_URS_2025_02/411236221" TargetMode="External" /><Relationship Id="rId11" Type="http://schemas.openxmlformats.org/officeDocument/2006/relationships/hyperlink" Target="https://podminky.urs.cz/item/CS_URS_2025_02/451571311" TargetMode="External" /><Relationship Id="rId12" Type="http://schemas.openxmlformats.org/officeDocument/2006/relationships/hyperlink" Target="https://podminky.urs.cz/item/CS_URS_2025_02/465512127" TargetMode="External" /><Relationship Id="rId13" Type="http://schemas.openxmlformats.org/officeDocument/2006/relationships/hyperlink" Target="https://podminky.urs.cz/item/CS_URS_2025_02/622311391" TargetMode="External" /><Relationship Id="rId14" Type="http://schemas.openxmlformats.org/officeDocument/2006/relationships/hyperlink" Target="https://podminky.urs.cz/item/CS_URS_2025_02/622325459" TargetMode="External" /><Relationship Id="rId15" Type="http://schemas.openxmlformats.org/officeDocument/2006/relationships/hyperlink" Target="https://podminky.urs.cz/item/CS_URS_2025_02/632450134" TargetMode="External" /><Relationship Id="rId16" Type="http://schemas.openxmlformats.org/officeDocument/2006/relationships/hyperlink" Target="https://podminky.urs.cz/item/CS_URS_2025_02/941111132" TargetMode="External" /><Relationship Id="rId17" Type="http://schemas.openxmlformats.org/officeDocument/2006/relationships/hyperlink" Target="https://podminky.urs.cz/item/CS_URS_2025_02/941111232" TargetMode="External" /><Relationship Id="rId18" Type="http://schemas.openxmlformats.org/officeDocument/2006/relationships/hyperlink" Target="https://podminky.urs.cz/item/CS_URS_2025_02/941111322" TargetMode="External" /><Relationship Id="rId19" Type="http://schemas.openxmlformats.org/officeDocument/2006/relationships/hyperlink" Target="https://podminky.urs.cz/item/CS_URS_2025_02/941111832" TargetMode="External" /><Relationship Id="rId20" Type="http://schemas.openxmlformats.org/officeDocument/2006/relationships/hyperlink" Target="https://podminky.urs.cz/item/CS_URS_2025_02/943211111" TargetMode="External" /><Relationship Id="rId21" Type="http://schemas.openxmlformats.org/officeDocument/2006/relationships/hyperlink" Target="https://podminky.urs.cz/item/CS_URS_2025_02/943211211" TargetMode="External" /><Relationship Id="rId22" Type="http://schemas.openxmlformats.org/officeDocument/2006/relationships/hyperlink" Target="https://podminky.urs.cz/item/CS_URS_2025_02/943211321" TargetMode="External" /><Relationship Id="rId23" Type="http://schemas.openxmlformats.org/officeDocument/2006/relationships/hyperlink" Target="https://podminky.urs.cz/item/CS_URS_2025_02/943211811" TargetMode="External" /><Relationship Id="rId24" Type="http://schemas.openxmlformats.org/officeDocument/2006/relationships/hyperlink" Target="https://podminky.urs.cz/item/CS_URS_2025_02/944511111" TargetMode="External" /><Relationship Id="rId25" Type="http://schemas.openxmlformats.org/officeDocument/2006/relationships/hyperlink" Target="https://podminky.urs.cz/item/CS_URS_2025_02/944511211" TargetMode="External" /><Relationship Id="rId26" Type="http://schemas.openxmlformats.org/officeDocument/2006/relationships/hyperlink" Target="https://podminky.urs.cz/item/CS_URS_2025_02/944511811" TargetMode="External" /><Relationship Id="rId27" Type="http://schemas.openxmlformats.org/officeDocument/2006/relationships/hyperlink" Target="https://podminky.urs.cz/item/CS_URS_2025_01/952902601" TargetMode="External" /><Relationship Id="rId28" Type="http://schemas.openxmlformats.org/officeDocument/2006/relationships/hyperlink" Target="https://podminky.urs.cz/item/CS_URS_2025_01/952902611" TargetMode="External" /><Relationship Id="rId29" Type="http://schemas.openxmlformats.org/officeDocument/2006/relationships/hyperlink" Target="https://podminky.urs.cz/item/CS_URS_2025_02/952903001" TargetMode="External" /><Relationship Id="rId30" Type="http://schemas.openxmlformats.org/officeDocument/2006/relationships/hyperlink" Target="https://podminky.urs.cz/item/CS_URS_2025_02/952903006" TargetMode="External" /><Relationship Id="rId31" Type="http://schemas.openxmlformats.org/officeDocument/2006/relationships/hyperlink" Target="https://podminky.urs.cz/item/CS_URS_2025_02/952903008" TargetMode="External" /><Relationship Id="rId32" Type="http://schemas.openxmlformats.org/officeDocument/2006/relationships/hyperlink" Target="https://podminky.urs.cz/item/CS_URS_2025_02/975111121" TargetMode="External" /><Relationship Id="rId33" Type="http://schemas.openxmlformats.org/officeDocument/2006/relationships/hyperlink" Target="https://podminky.urs.cz/item/CS_URS_2025_02/975111122" TargetMode="External" /><Relationship Id="rId34" Type="http://schemas.openxmlformats.org/officeDocument/2006/relationships/hyperlink" Target="https://podminky.urs.cz/item/CS_URS_2025_02/975111123" TargetMode="External" /><Relationship Id="rId35" Type="http://schemas.openxmlformats.org/officeDocument/2006/relationships/hyperlink" Target="https://podminky.urs.cz/item/CS_URS_2025_02/978015391" TargetMode="External" /><Relationship Id="rId36" Type="http://schemas.openxmlformats.org/officeDocument/2006/relationships/hyperlink" Target="https://podminky.urs.cz/item/CS_URS_2025_02/985141111" TargetMode="External" /><Relationship Id="rId37" Type="http://schemas.openxmlformats.org/officeDocument/2006/relationships/hyperlink" Target="https://podminky.urs.cz/item/CS_URS_2025_02/985141912" TargetMode="External" /><Relationship Id="rId38" Type="http://schemas.openxmlformats.org/officeDocument/2006/relationships/hyperlink" Target="https://podminky.urs.cz/item/CS_URS_2025_02/985211111" TargetMode="External" /><Relationship Id="rId39" Type="http://schemas.openxmlformats.org/officeDocument/2006/relationships/hyperlink" Target="https://podminky.urs.cz/item/CS_URS_2025_02/985211912" TargetMode="External" /><Relationship Id="rId40" Type="http://schemas.openxmlformats.org/officeDocument/2006/relationships/hyperlink" Target="https://podminky.urs.cz/item/CS_URS_2025_02/985221021" TargetMode="External" /><Relationship Id="rId41" Type="http://schemas.openxmlformats.org/officeDocument/2006/relationships/hyperlink" Target="https://podminky.urs.cz/item/CS_URS_2025_02/985221099" TargetMode="External" /><Relationship Id="rId42" Type="http://schemas.openxmlformats.org/officeDocument/2006/relationships/hyperlink" Target="https://podminky.urs.cz/item/CS_URS_2025_02/985221101" TargetMode="External" /><Relationship Id="rId43" Type="http://schemas.openxmlformats.org/officeDocument/2006/relationships/hyperlink" Target="https://podminky.urs.cz/item/CS_URS_2025_02/985221119" TargetMode="External" /><Relationship Id="rId44" Type="http://schemas.openxmlformats.org/officeDocument/2006/relationships/hyperlink" Target="https://podminky.urs.cz/item/CS_URS_2025_02/985222101" TargetMode="External" /><Relationship Id="rId45" Type="http://schemas.openxmlformats.org/officeDocument/2006/relationships/hyperlink" Target="https://podminky.urs.cz/item/CS_URS_2025_02/985232112" TargetMode="External" /><Relationship Id="rId46" Type="http://schemas.openxmlformats.org/officeDocument/2006/relationships/hyperlink" Target="https://podminky.urs.cz/item/CS_URS_2025_02/985232192" TargetMode="External" /><Relationship Id="rId47" Type="http://schemas.openxmlformats.org/officeDocument/2006/relationships/hyperlink" Target="https://podminky.urs.cz/item/CS_URS_2025_02/985233121" TargetMode="External" /><Relationship Id="rId48" Type="http://schemas.openxmlformats.org/officeDocument/2006/relationships/hyperlink" Target="https://podminky.urs.cz/item/CS_URS_2025_02/985233912" TargetMode="External" /><Relationship Id="rId49" Type="http://schemas.openxmlformats.org/officeDocument/2006/relationships/hyperlink" Target="https://podminky.urs.cz/item/CS_URS_2025_02/985421122" TargetMode="External" /><Relationship Id="rId50" Type="http://schemas.openxmlformats.org/officeDocument/2006/relationships/hyperlink" Target="https://podminky.urs.cz/item/CS_URS_2025_02/993111111" TargetMode="External" /><Relationship Id="rId51" Type="http://schemas.openxmlformats.org/officeDocument/2006/relationships/hyperlink" Target="https://podminky.urs.cz/item/CS_URS_2025_02/993111119" TargetMode="External" /><Relationship Id="rId52" Type="http://schemas.openxmlformats.org/officeDocument/2006/relationships/hyperlink" Target="https://podminky.urs.cz/item/CS_URS_2025_02/993121111" TargetMode="External" /><Relationship Id="rId53" Type="http://schemas.openxmlformats.org/officeDocument/2006/relationships/hyperlink" Target="https://podminky.urs.cz/item/CS_URS_2025_02/993121119" TargetMode="External" /><Relationship Id="rId54" Type="http://schemas.openxmlformats.org/officeDocument/2006/relationships/hyperlink" Target="https://podminky.urs.cz/item/CS_URS_2025_02/997013157" TargetMode="External" /><Relationship Id="rId55" Type="http://schemas.openxmlformats.org/officeDocument/2006/relationships/hyperlink" Target="https://podminky.urs.cz/item/CS_URS_2025_02/997013219" TargetMode="External" /><Relationship Id="rId56" Type="http://schemas.openxmlformats.org/officeDocument/2006/relationships/hyperlink" Target="https://podminky.urs.cz/item/CS_URS_2025_02/997013501" TargetMode="External" /><Relationship Id="rId57" Type="http://schemas.openxmlformats.org/officeDocument/2006/relationships/hyperlink" Target="https://podminky.urs.cz/item/CS_URS_2025_02/997013509" TargetMode="External" /><Relationship Id="rId58" Type="http://schemas.openxmlformats.org/officeDocument/2006/relationships/hyperlink" Target="https://podminky.urs.cz/item/CS_URS_2025_01/998011010" TargetMode="External" /><Relationship Id="rId59" Type="http://schemas.openxmlformats.org/officeDocument/2006/relationships/hyperlink" Target="https://podminky.urs.cz/item/CS_URS_2025_02/711491172" TargetMode="External" /><Relationship Id="rId60" Type="http://schemas.openxmlformats.org/officeDocument/2006/relationships/hyperlink" Target="https://podminky.urs.cz/item/CS_URS_2025_02/998711113" TargetMode="External" /><Relationship Id="rId61" Type="http://schemas.openxmlformats.org/officeDocument/2006/relationships/hyperlink" Target="https://podminky.urs.cz/item/CS_URS_2025_02/762085112" TargetMode="External" /><Relationship Id="rId62" Type="http://schemas.openxmlformats.org/officeDocument/2006/relationships/hyperlink" Target="https://podminky.urs.cz/item/CS_URS_2025_02/762086111" TargetMode="External" /><Relationship Id="rId63" Type="http://schemas.openxmlformats.org/officeDocument/2006/relationships/hyperlink" Target="https://podminky.urs.cz/item/CS_URS_2025_02/762191962" TargetMode="External" /><Relationship Id="rId64" Type="http://schemas.openxmlformats.org/officeDocument/2006/relationships/hyperlink" Target="https://podminky.urs.cz/item/CS_URS_2025_02/762195000" TargetMode="External" /><Relationship Id="rId65" Type="http://schemas.openxmlformats.org/officeDocument/2006/relationships/hyperlink" Target="https://podminky.urs.cz/item/CS_URS_2025_01/762311004" TargetMode="External" /><Relationship Id="rId66" Type="http://schemas.openxmlformats.org/officeDocument/2006/relationships/hyperlink" Target="https://podminky.urs.cz/item/CS_URS_2025_01/762331931" TargetMode="External" /><Relationship Id="rId67" Type="http://schemas.openxmlformats.org/officeDocument/2006/relationships/hyperlink" Target="https://podminky.urs.cz/item/CS_URS_2025_01/762331941" TargetMode="External" /><Relationship Id="rId68" Type="http://schemas.openxmlformats.org/officeDocument/2006/relationships/hyperlink" Target="https://podminky.urs.cz/item/CS_URS_2025_01/762332933" TargetMode="External" /><Relationship Id="rId69" Type="http://schemas.openxmlformats.org/officeDocument/2006/relationships/hyperlink" Target="https://podminky.urs.cz/item/CS_URS_2025_01/762332934" TargetMode="External" /><Relationship Id="rId70" Type="http://schemas.openxmlformats.org/officeDocument/2006/relationships/hyperlink" Target="https://podminky.urs.cz/item/CS_URS_2025_01/762333913" TargetMode="External" /><Relationship Id="rId71" Type="http://schemas.openxmlformats.org/officeDocument/2006/relationships/hyperlink" Target="https://podminky.urs.cz/item/CS_URS_2025_01/762333914" TargetMode="External" /><Relationship Id="rId72" Type="http://schemas.openxmlformats.org/officeDocument/2006/relationships/hyperlink" Target="https://podminky.urs.cz/item/CS_URS_2025_01/762341210" TargetMode="External" /><Relationship Id="rId73" Type="http://schemas.openxmlformats.org/officeDocument/2006/relationships/hyperlink" Target="https://podminky.urs.cz/item/CS_URS_2025_01/762341811" TargetMode="External" /><Relationship Id="rId74" Type="http://schemas.openxmlformats.org/officeDocument/2006/relationships/hyperlink" Target="https://podminky.urs.cz/item/CS_URS_2025_01/762342314" TargetMode="External" /><Relationship Id="rId75" Type="http://schemas.openxmlformats.org/officeDocument/2006/relationships/hyperlink" Target="https://podminky.urs.cz/item/CS_URS_2025_01/762342812" TargetMode="External" /><Relationship Id="rId76" Type="http://schemas.openxmlformats.org/officeDocument/2006/relationships/hyperlink" Target="https://podminky.urs.cz/item/CS_URS_2025_01/762381012" TargetMode="External" /><Relationship Id="rId77" Type="http://schemas.openxmlformats.org/officeDocument/2006/relationships/hyperlink" Target="https://podminky.urs.cz/item/CS_URS_2025_01/762381013" TargetMode="External" /><Relationship Id="rId78" Type="http://schemas.openxmlformats.org/officeDocument/2006/relationships/hyperlink" Target="https://podminky.urs.cz/item/CS_URS_2025_01/762395000" TargetMode="External" /><Relationship Id="rId79" Type="http://schemas.openxmlformats.org/officeDocument/2006/relationships/hyperlink" Target="https://podminky.urs.cz/item/CS_URS_2025_02/762511216" TargetMode="External" /><Relationship Id="rId80" Type="http://schemas.openxmlformats.org/officeDocument/2006/relationships/hyperlink" Target="https://podminky.urs.cz/item/CS_URS_2025_02/762511847" TargetMode="External" /><Relationship Id="rId81" Type="http://schemas.openxmlformats.org/officeDocument/2006/relationships/hyperlink" Target="https://podminky.urs.cz/item/CS_URS_2025_01/998762113" TargetMode="External" /><Relationship Id="rId82" Type="http://schemas.openxmlformats.org/officeDocument/2006/relationships/hyperlink" Target="https://podminky.urs.cz/item/CS_URS_2025_01/764001821" TargetMode="External" /><Relationship Id="rId83" Type="http://schemas.openxmlformats.org/officeDocument/2006/relationships/hyperlink" Target="https://podminky.urs.cz/item/CS_URS_2025_01/764001891" TargetMode="External" /><Relationship Id="rId84" Type="http://schemas.openxmlformats.org/officeDocument/2006/relationships/hyperlink" Target="https://podminky.urs.cz/item/CS_URS_2025_01/764002414" TargetMode="External" /><Relationship Id="rId85" Type="http://schemas.openxmlformats.org/officeDocument/2006/relationships/hyperlink" Target="https://podminky.urs.cz/item/CS_URS_2025_01/764002871" TargetMode="External" /><Relationship Id="rId86" Type="http://schemas.openxmlformats.org/officeDocument/2006/relationships/hyperlink" Target="https://podminky.urs.cz/item/CS_URS_2025_01/764004801" TargetMode="External" /><Relationship Id="rId87" Type="http://schemas.openxmlformats.org/officeDocument/2006/relationships/hyperlink" Target="https://podminky.urs.cz/item/CS_URS_2025_01/764004841" TargetMode="External" /><Relationship Id="rId88" Type="http://schemas.openxmlformats.org/officeDocument/2006/relationships/hyperlink" Target="https://podminky.urs.cz/item/CS_URS_2025_01/764004861" TargetMode="External" /><Relationship Id="rId89" Type="http://schemas.openxmlformats.org/officeDocument/2006/relationships/hyperlink" Target="https://podminky.urs.cz/item/CS_URS_2025_01/764004871" TargetMode="External" /><Relationship Id="rId90" Type="http://schemas.openxmlformats.org/officeDocument/2006/relationships/hyperlink" Target="https://podminky.urs.cz/item/CS_URS_2025_01/764111435" TargetMode="External" /><Relationship Id="rId91" Type="http://schemas.openxmlformats.org/officeDocument/2006/relationships/hyperlink" Target="https://podminky.urs.cz/item/CS_URS_2025_01/764211661" TargetMode="External" /><Relationship Id="rId92" Type="http://schemas.openxmlformats.org/officeDocument/2006/relationships/hyperlink" Target="https://podminky.urs.cz/item/CS_URS_2025_01/764212607" TargetMode="External" /><Relationship Id="rId93" Type="http://schemas.openxmlformats.org/officeDocument/2006/relationships/hyperlink" Target="https://podminky.urs.cz/item/CS_URS_2025_01/764212663" TargetMode="External" /><Relationship Id="rId94" Type="http://schemas.openxmlformats.org/officeDocument/2006/relationships/hyperlink" Target="https://podminky.urs.cz/item/CS_URS_2025_01/764311605" TargetMode="External" /><Relationship Id="rId95" Type="http://schemas.openxmlformats.org/officeDocument/2006/relationships/hyperlink" Target="https://podminky.urs.cz/item/CS_URS_2025_01/764511602" TargetMode="External" /><Relationship Id="rId96" Type="http://schemas.openxmlformats.org/officeDocument/2006/relationships/hyperlink" Target="https://podminky.urs.cz/item/CS_URS_2025_01/764511622" TargetMode="External" /><Relationship Id="rId97" Type="http://schemas.openxmlformats.org/officeDocument/2006/relationships/hyperlink" Target="https://podminky.urs.cz/item/CS_URS_2025_01/764511643" TargetMode="External" /><Relationship Id="rId98" Type="http://schemas.openxmlformats.org/officeDocument/2006/relationships/hyperlink" Target="https://podminky.urs.cz/item/CS_URS_2025_01/764518623" TargetMode="External" /><Relationship Id="rId99" Type="http://schemas.openxmlformats.org/officeDocument/2006/relationships/hyperlink" Target="https://podminky.urs.cz/item/CS_URS_2025_01/998764123" TargetMode="External" /><Relationship Id="rId100" Type="http://schemas.openxmlformats.org/officeDocument/2006/relationships/hyperlink" Target="https://podminky.urs.cz/item/CS_URS_2025_01/765111825" TargetMode="External" /><Relationship Id="rId101" Type="http://schemas.openxmlformats.org/officeDocument/2006/relationships/hyperlink" Target="https://podminky.urs.cz/item/CS_URS_2025_01/765111831" TargetMode="External" /><Relationship Id="rId102" Type="http://schemas.openxmlformats.org/officeDocument/2006/relationships/hyperlink" Target="https://podminky.urs.cz/item/CS_URS_2025_01/765111865" TargetMode="External" /><Relationship Id="rId103" Type="http://schemas.openxmlformats.org/officeDocument/2006/relationships/hyperlink" Target="https://podminky.urs.cz/item/CS_URS_2025_01/765111881" TargetMode="External" /><Relationship Id="rId104" Type="http://schemas.openxmlformats.org/officeDocument/2006/relationships/hyperlink" Target="https://podminky.urs.cz/item/CS_URS_2025_01/765114051" TargetMode="External" /><Relationship Id="rId105" Type="http://schemas.openxmlformats.org/officeDocument/2006/relationships/hyperlink" Target="https://podminky.urs.cz/item/CS_URS_2025_01/765114251" TargetMode="External" /><Relationship Id="rId106" Type="http://schemas.openxmlformats.org/officeDocument/2006/relationships/hyperlink" Target="https://podminky.urs.cz/item/CS_URS_2025_01/765114351" TargetMode="External" /><Relationship Id="rId107" Type="http://schemas.openxmlformats.org/officeDocument/2006/relationships/hyperlink" Target="https://podminky.urs.cz/item/CS_URS_2025_01/765114411" TargetMode="External" /><Relationship Id="rId108" Type="http://schemas.openxmlformats.org/officeDocument/2006/relationships/hyperlink" Target="https://podminky.urs.cz/item/CS_URS_2025_02/765114581" TargetMode="External" /><Relationship Id="rId109" Type="http://schemas.openxmlformats.org/officeDocument/2006/relationships/hyperlink" Target="https://podminky.urs.cz/item/CS_URS_2025_01/765191911" TargetMode="External" /><Relationship Id="rId110" Type="http://schemas.openxmlformats.org/officeDocument/2006/relationships/hyperlink" Target="https://podminky.urs.cz/item/CS_URS_2025_01/765192001" TargetMode="External" /><Relationship Id="rId111" Type="http://schemas.openxmlformats.org/officeDocument/2006/relationships/hyperlink" Target="https://podminky.urs.cz/item/CS_URS_2025_01/998765113" TargetMode="External" /><Relationship Id="rId112" Type="http://schemas.openxmlformats.org/officeDocument/2006/relationships/hyperlink" Target="https://podminky.urs.cz/item/CS_URS_2025_01/783223011" TargetMode="External" /><Relationship Id="rId113" Type="http://schemas.openxmlformats.org/officeDocument/2006/relationships/hyperlink" Target="https://podminky.urs.cz/item/CS_URS_2025_02/HZS1292" TargetMode="External" /><Relationship Id="rId114" Type="http://schemas.openxmlformats.org/officeDocument/2006/relationships/hyperlink" Target="https://podminky.urs.cz/item/CS_URS_2025_02/011224000.1" TargetMode="External" /><Relationship Id="rId115" Type="http://schemas.openxmlformats.org/officeDocument/2006/relationships/hyperlink" Target="https://podminky.urs.cz/item/CS_URS_2025_02/012164000" TargetMode="External" /><Relationship Id="rId116" Type="http://schemas.openxmlformats.org/officeDocument/2006/relationships/hyperlink" Target="https://podminky.urs.cz/item/CS_URS_2024_02/070001000" TargetMode="External" /><Relationship Id="rId117" Type="http://schemas.openxmlformats.org/officeDocument/2006/relationships/hyperlink" Target="https://podminky.urs.cz/item/CS_URS_2024_01/094104000" TargetMode="External" /><Relationship Id="rId118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25P-FAP017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Bílina - Statické zajištění a oprava krovu Kostel Zvěstování Panny Marie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24.7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'25P-FAP017 - Bílina - Sta...'!J28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'25P-FAP017 - Bílina - Sta...'!P133</f>
        <v>0</v>
      </c>
      <c r="AV95" s="127">
        <f>'25P-FAP017 - Bílina - Sta...'!J31</f>
        <v>0</v>
      </c>
      <c r="AW95" s="127">
        <f>'25P-FAP017 - Bílina - Sta...'!J32</f>
        <v>0</v>
      </c>
      <c r="AX95" s="127">
        <f>'25P-FAP017 - Bílina - Sta...'!J33</f>
        <v>0</v>
      </c>
      <c r="AY95" s="127">
        <f>'25P-FAP017 - Bílina - Sta...'!J34</f>
        <v>0</v>
      </c>
      <c r="AZ95" s="127">
        <f>'25P-FAP017 - Bílina - Sta...'!F31</f>
        <v>0</v>
      </c>
      <c r="BA95" s="127">
        <f>'25P-FAP017 - Bílina - Sta...'!F32</f>
        <v>0</v>
      </c>
      <c r="BB95" s="127">
        <f>'25P-FAP017 - Bílina - Sta...'!F33</f>
        <v>0</v>
      </c>
      <c r="BC95" s="127">
        <f>'25P-FAP017 - Bílina - Sta...'!F34</f>
        <v>0</v>
      </c>
      <c r="BD95" s="129">
        <f>'25P-FAP017 - Bílina - Sta...'!F35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6y0vdideespIwwg8dp9odNcyrsAz0FoxC2hTsaujqB6Z7p5iP0ssWwtFZQOjwq11gzyM1UjtpNYTp3Z5B6bHkw==" hashValue="0hGG6f2gwoMNl9spfHgGbqCEF5m9prpg4g8t2tu8DUrpyP8CnVZbPpP35tOojezZo9ZBJFVOFN4V5Ch/FMrO5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P-FAP017 - Bílina - 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31. 7. 2025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ROUND(J133,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ROUND((SUM(BE133:BE1012)),  2)</f>
        <v>0</v>
      </c>
      <c r="G31" s="38"/>
      <c r="H31" s="38"/>
      <c r="I31" s="149">
        <v>0.20999999999999999</v>
      </c>
      <c r="J31" s="148">
        <f>ROUND(((SUM(BE133:BE1012))*I31),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ROUND((SUM(BF133:BF1012)),  2)</f>
        <v>0</v>
      </c>
      <c r="G32" s="38"/>
      <c r="H32" s="38"/>
      <c r="I32" s="149">
        <v>0.12</v>
      </c>
      <c r="J32" s="148">
        <f>ROUND(((SUM(BF133:BF1012))*I32),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ROUND((SUM(BG133:BG1012)),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ROUND((SUM(BH133:BH1012)),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ROUND((SUM(BI133:BI1012)),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Bílina - Statické zajištění a oprava krovu Kostel Zvěstování Panny Marie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31. 7. 2025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J133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J134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J135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J174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J180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J199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92</v>
      </c>
      <c r="E100" s="181"/>
      <c r="F100" s="181"/>
      <c r="G100" s="181"/>
      <c r="H100" s="181"/>
      <c r="I100" s="181"/>
      <c r="J100" s="182">
        <f>J218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93</v>
      </c>
      <c r="E101" s="181"/>
      <c r="F101" s="181"/>
      <c r="G101" s="181"/>
      <c r="H101" s="181"/>
      <c r="I101" s="181"/>
      <c r="J101" s="182">
        <f>J429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94</v>
      </c>
      <c r="E102" s="181"/>
      <c r="F102" s="181"/>
      <c r="G102" s="181"/>
      <c r="H102" s="181"/>
      <c r="I102" s="181"/>
      <c r="J102" s="182">
        <f>J468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95</v>
      </c>
      <c r="E103" s="175"/>
      <c r="F103" s="175"/>
      <c r="G103" s="175"/>
      <c r="H103" s="175"/>
      <c r="I103" s="175"/>
      <c r="J103" s="176">
        <f>J472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96</v>
      </c>
      <c r="E104" s="181"/>
      <c r="F104" s="181"/>
      <c r="G104" s="181"/>
      <c r="H104" s="181"/>
      <c r="I104" s="181"/>
      <c r="J104" s="182">
        <f>J473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97</v>
      </c>
      <c r="E105" s="181"/>
      <c r="F105" s="181"/>
      <c r="G105" s="181"/>
      <c r="H105" s="181"/>
      <c r="I105" s="181"/>
      <c r="J105" s="182">
        <f>J486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98</v>
      </c>
      <c r="E106" s="181"/>
      <c r="F106" s="181"/>
      <c r="G106" s="181"/>
      <c r="H106" s="181"/>
      <c r="I106" s="181"/>
      <c r="J106" s="182">
        <f>J492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99</v>
      </c>
      <c r="E107" s="181"/>
      <c r="F107" s="181"/>
      <c r="G107" s="181"/>
      <c r="H107" s="181"/>
      <c r="I107" s="181"/>
      <c r="J107" s="182">
        <f>J755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100</v>
      </c>
      <c r="E108" s="181"/>
      <c r="F108" s="181"/>
      <c r="G108" s="181"/>
      <c r="H108" s="181"/>
      <c r="I108" s="181"/>
      <c r="J108" s="182">
        <f>J860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101</v>
      </c>
      <c r="E109" s="181"/>
      <c r="F109" s="181"/>
      <c r="G109" s="181"/>
      <c r="H109" s="181"/>
      <c r="I109" s="181"/>
      <c r="J109" s="182">
        <f>J945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2"/>
      <c r="C110" s="173"/>
      <c r="D110" s="174" t="s">
        <v>102</v>
      </c>
      <c r="E110" s="175"/>
      <c r="F110" s="175"/>
      <c r="G110" s="175"/>
      <c r="H110" s="175"/>
      <c r="I110" s="175"/>
      <c r="J110" s="176">
        <f>J957</f>
        <v>0</v>
      </c>
      <c r="K110" s="173"/>
      <c r="L110" s="17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2"/>
      <c r="C111" s="173"/>
      <c r="D111" s="174" t="s">
        <v>103</v>
      </c>
      <c r="E111" s="175"/>
      <c r="F111" s="175"/>
      <c r="G111" s="175"/>
      <c r="H111" s="175"/>
      <c r="I111" s="175"/>
      <c r="J111" s="176">
        <f>J964</f>
        <v>0</v>
      </c>
      <c r="K111" s="173"/>
      <c r="L111" s="17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78"/>
      <c r="C112" s="179"/>
      <c r="D112" s="180" t="s">
        <v>104</v>
      </c>
      <c r="E112" s="181"/>
      <c r="F112" s="181"/>
      <c r="G112" s="181"/>
      <c r="H112" s="181"/>
      <c r="I112" s="181"/>
      <c r="J112" s="182">
        <f>J971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105</v>
      </c>
      <c r="E113" s="181"/>
      <c r="F113" s="181"/>
      <c r="G113" s="181"/>
      <c r="H113" s="181"/>
      <c r="I113" s="181"/>
      <c r="J113" s="182">
        <f>J982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106</v>
      </c>
      <c r="E114" s="181"/>
      <c r="F114" s="181"/>
      <c r="G114" s="181"/>
      <c r="H114" s="181"/>
      <c r="I114" s="181"/>
      <c r="J114" s="182">
        <f>J987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107</v>
      </c>
      <c r="E115" s="181"/>
      <c r="F115" s="181"/>
      <c r="G115" s="181"/>
      <c r="H115" s="181"/>
      <c r="I115" s="181"/>
      <c r="J115" s="182">
        <f>J1006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108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30" customHeight="1">
      <c r="A125" s="38"/>
      <c r="B125" s="39"/>
      <c r="C125" s="40"/>
      <c r="D125" s="40"/>
      <c r="E125" s="76" t="str">
        <f>E7</f>
        <v>Bílina - Statické zajištění a oprava krovu Kostel Zvěstování Panny Marie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F10</f>
        <v xml:space="preserve"> </v>
      </c>
      <c r="G127" s="40"/>
      <c r="H127" s="40"/>
      <c r="I127" s="32" t="s">
        <v>22</v>
      </c>
      <c r="J127" s="79" t="str">
        <f>IF(J10="","",J10)</f>
        <v>31. 7. 2025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E13</f>
        <v xml:space="preserve"> </v>
      </c>
      <c r="G129" s="40"/>
      <c r="H129" s="40"/>
      <c r="I129" s="32" t="s">
        <v>29</v>
      </c>
      <c r="J129" s="36" t="str">
        <f>E19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40"/>
      <c r="E130" s="40"/>
      <c r="F130" s="27" t="str">
        <f>IF(E16="","",E16)</f>
        <v>Vyplň údaj</v>
      </c>
      <c r="G130" s="40"/>
      <c r="H130" s="40"/>
      <c r="I130" s="32" t="s">
        <v>31</v>
      </c>
      <c r="J130" s="36" t="str">
        <f>E22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84"/>
      <c r="B132" s="185"/>
      <c r="C132" s="186" t="s">
        <v>109</v>
      </c>
      <c r="D132" s="187" t="s">
        <v>58</v>
      </c>
      <c r="E132" s="187" t="s">
        <v>54</v>
      </c>
      <c r="F132" s="187" t="s">
        <v>55</v>
      </c>
      <c r="G132" s="187" t="s">
        <v>110</v>
      </c>
      <c r="H132" s="187" t="s">
        <v>111</v>
      </c>
      <c r="I132" s="187" t="s">
        <v>112</v>
      </c>
      <c r="J132" s="187" t="s">
        <v>84</v>
      </c>
      <c r="K132" s="188" t="s">
        <v>113</v>
      </c>
      <c r="L132" s="189"/>
      <c r="M132" s="100" t="s">
        <v>1</v>
      </c>
      <c r="N132" s="101" t="s">
        <v>37</v>
      </c>
      <c r="O132" s="101" t="s">
        <v>114</v>
      </c>
      <c r="P132" s="101" t="s">
        <v>115</v>
      </c>
      <c r="Q132" s="101" t="s">
        <v>116</v>
      </c>
      <c r="R132" s="101" t="s">
        <v>117</v>
      </c>
      <c r="S132" s="101" t="s">
        <v>118</v>
      </c>
      <c r="T132" s="101" t="s">
        <v>119</v>
      </c>
      <c r="U132" s="102" t="s">
        <v>120</v>
      </c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8"/>
      <c r="B133" s="39"/>
      <c r="C133" s="107" t="s">
        <v>121</v>
      </c>
      <c r="D133" s="40"/>
      <c r="E133" s="40"/>
      <c r="F133" s="40"/>
      <c r="G133" s="40"/>
      <c r="H133" s="40"/>
      <c r="I133" s="40"/>
      <c r="J133" s="190">
        <f>BK133</f>
        <v>0</v>
      </c>
      <c r="K133" s="40"/>
      <c r="L133" s="44"/>
      <c r="M133" s="103"/>
      <c r="N133" s="191"/>
      <c r="O133" s="104"/>
      <c r="P133" s="192">
        <f>P134+P472+P957+P964</f>
        <v>0</v>
      </c>
      <c r="Q133" s="104"/>
      <c r="R133" s="192">
        <f>R134+R472+R957+R964</f>
        <v>93.075006759999994</v>
      </c>
      <c r="S133" s="104"/>
      <c r="T133" s="192">
        <f>T134+T472+T957+T964</f>
        <v>80.42357457</v>
      </c>
      <c r="U133" s="105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72</v>
      </c>
      <c r="AU133" s="17" t="s">
        <v>86</v>
      </c>
      <c r="BK133" s="193">
        <f>BK134+BK472+BK957+BK964</f>
        <v>0</v>
      </c>
    </row>
    <row r="134" s="12" customFormat="1" ht="25.92" customHeight="1">
      <c r="A134" s="12"/>
      <c r="B134" s="194"/>
      <c r="C134" s="195"/>
      <c r="D134" s="196" t="s">
        <v>72</v>
      </c>
      <c r="E134" s="197" t="s">
        <v>122</v>
      </c>
      <c r="F134" s="197" t="s">
        <v>123</v>
      </c>
      <c r="G134" s="195"/>
      <c r="H134" s="195"/>
      <c r="I134" s="198"/>
      <c r="J134" s="199">
        <f>BK134</f>
        <v>0</v>
      </c>
      <c r="K134" s="195"/>
      <c r="L134" s="200"/>
      <c r="M134" s="201"/>
      <c r="N134" s="202"/>
      <c r="O134" s="202"/>
      <c r="P134" s="203">
        <f>P135+P174+P180+P199+P218+P429+P468</f>
        <v>0</v>
      </c>
      <c r="Q134" s="202"/>
      <c r="R134" s="203">
        <f>R135+R174+R180+R199+R218+R429+R468</f>
        <v>62.547822670000002</v>
      </c>
      <c r="S134" s="202"/>
      <c r="T134" s="203">
        <f>T135+T174+T180+T199+T218+T429+T468</f>
        <v>52.008310000000002</v>
      </c>
      <c r="U134" s="204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5" t="s">
        <v>78</v>
      </c>
      <c r="AT134" s="206" t="s">
        <v>72</v>
      </c>
      <c r="AU134" s="206" t="s">
        <v>73</v>
      </c>
      <c r="AY134" s="205" t="s">
        <v>124</v>
      </c>
      <c r="BK134" s="207">
        <f>BK135+BK174+BK180+BK199+BK218+BK429+BK468</f>
        <v>0</v>
      </c>
    </row>
    <row r="135" s="12" customFormat="1" ht="22.8" customHeight="1">
      <c r="A135" s="12"/>
      <c r="B135" s="194"/>
      <c r="C135" s="195"/>
      <c r="D135" s="196" t="s">
        <v>72</v>
      </c>
      <c r="E135" s="208" t="s">
        <v>78</v>
      </c>
      <c r="F135" s="208" t="s">
        <v>125</v>
      </c>
      <c r="G135" s="195"/>
      <c r="H135" s="195"/>
      <c r="I135" s="198"/>
      <c r="J135" s="209">
        <f>BK135</f>
        <v>0</v>
      </c>
      <c r="K135" s="195"/>
      <c r="L135" s="200"/>
      <c r="M135" s="201"/>
      <c r="N135" s="202"/>
      <c r="O135" s="202"/>
      <c r="P135" s="203">
        <f>SUM(P136:P173)</f>
        <v>0</v>
      </c>
      <c r="Q135" s="202"/>
      <c r="R135" s="203">
        <f>SUM(R136:R173)</f>
        <v>0</v>
      </c>
      <c r="S135" s="202"/>
      <c r="T135" s="203">
        <f>SUM(T136:T173)</f>
        <v>0</v>
      </c>
      <c r="U135" s="204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5" t="s">
        <v>78</v>
      </c>
      <c r="AT135" s="206" t="s">
        <v>72</v>
      </c>
      <c r="AU135" s="206" t="s">
        <v>78</v>
      </c>
      <c r="AY135" s="205" t="s">
        <v>124</v>
      </c>
      <c r="BK135" s="207">
        <f>SUM(BK136:BK173)</f>
        <v>0</v>
      </c>
    </row>
    <row r="136" s="2" customFormat="1" ht="33" customHeight="1">
      <c r="A136" s="38"/>
      <c r="B136" s="39"/>
      <c r="C136" s="210" t="s">
        <v>78</v>
      </c>
      <c r="D136" s="210" t="s">
        <v>126</v>
      </c>
      <c r="E136" s="211" t="s">
        <v>127</v>
      </c>
      <c r="F136" s="212" t="s">
        <v>128</v>
      </c>
      <c r="G136" s="213" t="s">
        <v>129</v>
      </c>
      <c r="H136" s="214">
        <v>1.343</v>
      </c>
      <c r="I136" s="215"/>
      <c r="J136" s="216">
        <f>ROUND(I136*H136,2)</f>
        <v>0</v>
      </c>
      <c r="K136" s="212" t="s">
        <v>130</v>
      </c>
      <c r="L136" s="44"/>
      <c r="M136" s="217" t="s">
        <v>1</v>
      </c>
      <c r="N136" s="218" t="s">
        <v>38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19">
        <f>S136*H136</f>
        <v>0</v>
      </c>
      <c r="U136" s="220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131</v>
      </c>
      <c r="AT136" s="221" t="s">
        <v>126</v>
      </c>
      <c r="AU136" s="221" t="s">
        <v>80</v>
      </c>
      <c r="AY136" s="17" t="s">
        <v>124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78</v>
      </c>
      <c r="BK136" s="222">
        <f>ROUND(I136*H136,2)</f>
        <v>0</v>
      </c>
      <c r="BL136" s="17" t="s">
        <v>131</v>
      </c>
      <c r="BM136" s="221" t="s">
        <v>132</v>
      </c>
    </row>
    <row r="137" s="2" customFormat="1">
      <c r="A137" s="38"/>
      <c r="B137" s="39"/>
      <c r="C137" s="40"/>
      <c r="D137" s="223" t="s">
        <v>133</v>
      </c>
      <c r="E137" s="40"/>
      <c r="F137" s="224" t="s">
        <v>134</v>
      </c>
      <c r="G137" s="40"/>
      <c r="H137" s="40"/>
      <c r="I137" s="225"/>
      <c r="J137" s="40"/>
      <c r="K137" s="40"/>
      <c r="L137" s="44"/>
      <c r="M137" s="226"/>
      <c r="N137" s="227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133</v>
      </c>
      <c r="AU137" s="17" t="s">
        <v>80</v>
      </c>
    </row>
    <row r="138" s="2" customFormat="1">
      <c r="A138" s="38"/>
      <c r="B138" s="39"/>
      <c r="C138" s="40"/>
      <c r="D138" s="228" t="s">
        <v>135</v>
      </c>
      <c r="E138" s="40"/>
      <c r="F138" s="229" t="s">
        <v>136</v>
      </c>
      <c r="G138" s="40"/>
      <c r="H138" s="40"/>
      <c r="I138" s="225"/>
      <c r="J138" s="40"/>
      <c r="K138" s="40"/>
      <c r="L138" s="44"/>
      <c r="M138" s="226"/>
      <c r="N138" s="227"/>
      <c r="O138" s="91"/>
      <c r="P138" s="91"/>
      <c r="Q138" s="91"/>
      <c r="R138" s="91"/>
      <c r="S138" s="91"/>
      <c r="T138" s="91"/>
      <c r="U138" s="92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135</v>
      </c>
      <c r="AU138" s="17" t="s">
        <v>80</v>
      </c>
    </row>
    <row r="139" s="13" customFormat="1">
      <c r="A139" s="13"/>
      <c r="B139" s="230"/>
      <c r="C139" s="231"/>
      <c r="D139" s="223" t="s">
        <v>137</v>
      </c>
      <c r="E139" s="232" t="s">
        <v>1</v>
      </c>
      <c r="F139" s="233" t="s">
        <v>138</v>
      </c>
      <c r="G139" s="231"/>
      <c r="H139" s="232" t="s">
        <v>1</v>
      </c>
      <c r="I139" s="234"/>
      <c r="J139" s="231"/>
      <c r="K139" s="231"/>
      <c r="L139" s="235"/>
      <c r="M139" s="236"/>
      <c r="N139" s="237"/>
      <c r="O139" s="237"/>
      <c r="P139" s="237"/>
      <c r="Q139" s="237"/>
      <c r="R139" s="237"/>
      <c r="S139" s="237"/>
      <c r="T139" s="237"/>
      <c r="U139" s="238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137</v>
      </c>
      <c r="AU139" s="239" t="s">
        <v>80</v>
      </c>
      <c r="AV139" s="13" t="s">
        <v>78</v>
      </c>
      <c r="AW139" s="13" t="s">
        <v>30</v>
      </c>
      <c r="AX139" s="13" t="s">
        <v>73</v>
      </c>
      <c r="AY139" s="239" t="s">
        <v>124</v>
      </c>
    </row>
    <row r="140" s="14" customFormat="1">
      <c r="A140" s="14"/>
      <c r="B140" s="240"/>
      <c r="C140" s="241"/>
      <c r="D140" s="223" t="s">
        <v>137</v>
      </c>
      <c r="E140" s="242" t="s">
        <v>1</v>
      </c>
      <c r="F140" s="243" t="s">
        <v>139</v>
      </c>
      <c r="G140" s="241"/>
      <c r="H140" s="244">
        <v>1.343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8"/>
      <c r="U140" s="249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137</v>
      </c>
      <c r="AU140" s="250" t="s">
        <v>80</v>
      </c>
      <c r="AV140" s="14" t="s">
        <v>80</v>
      </c>
      <c r="AW140" s="14" t="s">
        <v>30</v>
      </c>
      <c r="AX140" s="14" t="s">
        <v>73</v>
      </c>
      <c r="AY140" s="250" t="s">
        <v>124</v>
      </c>
    </row>
    <row r="141" s="15" customFormat="1">
      <c r="A141" s="15"/>
      <c r="B141" s="251"/>
      <c r="C141" s="252"/>
      <c r="D141" s="223" t="s">
        <v>137</v>
      </c>
      <c r="E141" s="253" t="s">
        <v>1</v>
      </c>
      <c r="F141" s="254" t="s">
        <v>140</v>
      </c>
      <c r="G141" s="252"/>
      <c r="H141" s="255">
        <v>1.343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59"/>
      <c r="U141" s="260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1" t="s">
        <v>137</v>
      </c>
      <c r="AU141" s="261" t="s">
        <v>80</v>
      </c>
      <c r="AV141" s="15" t="s">
        <v>131</v>
      </c>
      <c r="AW141" s="15" t="s">
        <v>30</v>
      </c>
      <c r="AX141" s="15" t="s">
        <v>78</v>
      </c>
      <c r="AY141" s="261" t="s">
        <v>124</v>
      </c>
    </row>
    <row r="142" s="2" customFormat="1" ht="37.8" customHeight="1">
      <c r="A142" s="38"/>
      <c r="B142" s="39"/>
      <c r="C142" s="210" t="s">
        <v>80</v>
      </c>
      <c r="D142" s="210" t="s">
        <v>126</v>
      </c>
      <c r="E142" s="211" t="s">
        <v>141</v>
      </c>
      <c r="F142" s="212" t="s">
        <v>142</v>
      </c>
      <c r="G142" s="213" t="s">
        <v>129</v>
      </c>
      <c r="H142" s="214">
        <v>1.343</v>
      </c>
      <c r="I142" s="215"/>
      <c r="J142" s="216">
        <f>ROUND(I142*H142,2)</f>
        <v>0</v>
      </c>
      <c r="K142" s="212" t="s">
        <v>130</v>
      </c>
      <c r="L142" s="44"/>
      <c r="M142" s="217" t="s">
        <v>1</v>
      </c>
      <c r="N142" s="218" t="s">
        <v>38</v>
      </c>
      <c r="O142" s="91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19">
        <f>S142*H142</f>
        <v>0</v>
      </c>
      <c r="U142" s="220" t="s">
        <v>1</v>
      </c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131</v>
      </c>
      <c r="AT142" s="221" t="s">
        <v>126</v>
      </c>
      <c r="AU142" s="221" t="s">
        <v>80</v>
      </c>
      <c r="AY142" s="17" t="s">
        <v>124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78</v>
      </c>
      <c r="BK142" s="222">
        <f>ROUND(I142*H142,2)</f>
        <v>0</v>
      </c>
      <c r="BL142" s="17" t="s">
        <v>131</v>
      </c>
      <c r="BM142" s="221" t="s">
        <v>143</v>
      </c>
    </row>
    <row r="143" s="2" customFormat="1">
      <c r="A143" s="38"/>
      <c r="B143" s="39"/>
      <c r="C143" s="40"/>
      <c r="D143" s="223" t="s">
        <v>133</v>
      </c>
      <c r="E143" s="40"/>
      <c r="F143" s="224" t="s">
        <v>144</v>
      </c>
      <c r="G143" s="40"/>
      <c r="H143" s="40"/>
      <c r="I143" s="225"/>
      <c r="J143" s="40"/>
      <c r="K143" s="40"/>
      <c r="L143" s="44"/>
      <c r="M143" s="226"/>
      <c r="N143" s="227"/>
      <c r="O143" s="91"/>
      <c r="P143" s="91"/>
      <c r="Q143" s="91"/>
      <c r="R143" s="91"/>
      <c r="S143" s="91"/>
      <c r="T143" s="91"/>
      <c r="U143" s="92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80</v>
      </c>
    </row>
    <row r="144" s="2" customFormat="1">
      <c r="A144" s="38"/>
      <c r="B144" s="39"/>
      <c r="C144" s="40"/>
      <c r="D144" s="228" t="s">
        <v>135</v>
      </c>
      <c r="E144" s="40"/>
      <c r="F144" s="229" t="s">
        <v>145</v>
      </c>
      <c r="G144" s="40"/>
      <c r="H144" s="40"/>
      <c r="I144" s="225"/>
      <c r="J144" s="40"/>
      <c r="K144" s="40"/>
      <c r="L144" s="44"/>
      <c r="M144" s="226"/>
      <c r="N144" s="227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135</v>
      </c>
      <c r="AU144" s="17" t="s">
        <v>80</v>
      </c>
    </row>
    <row r="145" s="14" customFormat="1">
      <c r="A145" s="14"/>
      <c r="B145" s="240"/>
      <c r="C145" s="241"/>
      <c r="D145" s="223" t="s">
        <v>137</v>
      </c>
      <c r="E145" s="242" t="s">
        <v>1</v>
      </c>
      <c r="F145" s="243" t="s">
        <v>146</v>
      </c>
      <c r="G145" s="241"/>
      <c r="H145" s="244">
        <v>1.343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8"/>
      <c r="U145" s="249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137</v>
      </c>
      <c r="AU145" s="250" t="s">
        <v>80</v>
      </c>
      <c r="AV145" s="14" t="s">
        <v>80</v>
      </c>
      <c r="AW145" s="14" t="s">
        <v>30</v>
      </c>
      <c r="AX145" s="14" t="s">
        <v>73</v>
      </c>
      <c r="AY145" s="250" t="s">
        <v>124</v>
      </c>
    </row>
    <row r="146" s="15" customFormat="1">
      <c r="A146" s="15"/>
      <c r="B146" s="251"/>
      <c r="C146" s="252"/>
      <c r="D146" s="223" t="s">
        <v>137</v>
      </c>
      <c r="E146" s="253" t="s">
        <v>1</v>
      </c>
      <c r="F146" s="254" t="s">
        <v>140</v>
      </c>
      <c r="G146" s="252"/>
      <c r="H146" s="255">
        <v>1.343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59"/>
      <c r="U146" s="260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1" t="s">
        <v>137</v>
      </c>
      <c r="AU146" s="261" t="s">
        <v>80</v>
      </c>
      <c r="AV146" s="15" t="s">
        <v>131</v>
      </c>
      <c r="AW146" s="15" t="s">
        <v>30</v>
      </c>
      <c r="AX146" s="15" t="s">
        <v>78</v>
      </c>
      <c r="AY146" s="261" t="s">
        <v>124</v>
      </c>
    </row>
    <row r="147" s="2" customFormat="1" ht="37.8" customHeight="1">
      <c r="A147" s="38"/>
      <c r="B147" s="39"/>
      <c r="C147" s="210" t="s">
        <v>147</v>
      </c>
      <c r="D147" s="210" t="s">
        <v>126</v>
      </c>
      <c r="E147" s="211" t="s">
        <v>148</v>
      </c>
      <c r="F147" s="212" t="s">
        <v>149</v>
      </c>
      <c r="G147" s="213" t="s">
        <v>129</v>
      </c>
      <c r="H147" s="214">
        <v>1.343</v>
      </c>
      <c r="I147" s="215"/>
      <c r="J147" s="216">
        <f>ROUND(I147*H147,2)</f>
        <v>0</v>
      </c>
      <c r="K147" s="212" t="s">
        <v>130</v>
      </c>
      <c r="L147" s="44"/>
      <c r="M147" s="217" t="s">
        <v>1</v>
      </c>
      <c r="N147" s="218" t="s">
        <v>38</v>
      </c>
      <c r="O147" s="91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19">
        <f>S147*H147</f>
        <v>0</v>
      </c>
      <c r="U147" s="220" t="s">
        <v>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131</v>
      </c>
      <c r="AT147" s="221" t="s">
        <v>126</v>
      </c>
      <c r="AU147" s="221" t="s">
        <v>80</v>
      </c>
      <c r="AY147" s="17" t="s">
        <v>124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78</v>
      </c>
      <c r="BK147" s="222">
        <f>ROUND(I147*H147,2)</f>
        <v>0</v>
      </c>
      <c r="BL147" s="17" t="s">
        <v>131</v>
      </c>
      <c r="BM147" s="221" t="s">
        <v>150</v>
      </c>
    </row>
    <row r="148" s="2" customFormat="1">
      <c r="A148" s="38"/>
      <c r="B148" s="39"/>
      <c r="C148" s="40"/>
      <c r="D148" s="223" t="s">
        <v>133</v>
      </c>
      <c r="E148" s="40"/>
      <c r="F148" s="224" t="s">
        <v>151</v>
      </c>
      <c r="G148" s="40"/>
      <c r="H148" s="40"/>
      <c r="I148" s="225"/>
      <c r="J148" s="40"/>
      <c r="K148" s="40"/>
      <c r="L148" s="44"/>
      <c r="M148" s="226"/>
      <c r="N148" s="227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80</v>
      </c>
    </row>
    <row r="149" s="2" customFormat="1">
      <c r="A149" s="38"/>
      <c r="B149" s="39"/>
      <c r="C149" s="40"/>
      <c r="D149" s="228" t="s">
        <v>135</v>
      </c>
      <c r="E149" s="40"/>
      <c r="F149" s="229" t="s">
        <v>152</v>
      </c>
      <c r="G149" s="40"/>
      <c r="H149" s="40"/>
      <c r="I149" s="225"/>
      <c r="J149" s="40"/>
      <c r="K149" s="40"/>
      <c r="L149" s="44"/>
      <c r="M149" s="226"/>
      <c r="N149" s="227"/>
      <c r="O149" s="91"/>
      <c r="P149" s="91"/>
      <c r="Q149" s="91"/>
      <c r="R149" s="91"/>
      <c r="S149" s="91"/>
      <c r="T149" s="91"/>
      <c r="U149" s="92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135</v>
      </c>
      <c r="AU149" s="17" t="s">
        <v>80</v>
      </c>
    </row>
    <row r="150" s="2" customFormat="1" ht="37.8" customHeight="1">
      <c r="A150" s="38"/>
      <c r="B150" s="39"/>
      <c r="C150" s="210" t="s">
        <v>131</v>
      </c>
      <c r="D150" s="210" t="s">
        <v>126</v>
      </c>
      <c r="E150" s="211" t="s">
        <v>153</v>
      </c>
      <c r="F150" s="212" t="s">
        <v>154</v>
      </c>
      <c r="G150" s="213" t="s">
        <v>129</v>
      </c>
      <c r="H150" s="214">
        <v>1.343</v>
      </c>
      <c r="I150" s="215"/>
      <c r="J150" s="216">
        <f>ROUND(I150*H150,2)</f>
        <v>0</v>
      </c>
      <c r="K150" s="212" t="s">
        <v>130</v>
      </c>
      <c r="L150" s="44"/>
      <c r="M150" s="217" t="s">
        <v>1</v>
      </c>
      <c r="N150" s="218" t="s">
        <v>38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19">
        <f>S150*H150</f>
        <v>0</v>
      </c>
      <c r="U150" s="220" t="s">
        <v>1</v>
      </c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131</v>
      </c>
      <c r="AT150" s="221" t="s">
        <v>126</v>
      </c>
      <c r="AU150" s="221" t="s">
        <v>80</v>
      </c>
      <c r="AY150" s="17" t="s">
        <v>124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78</v>
      </c>
      <c r="BK150" s="222">
        <f>ROUND(I150*H150,2)</f>
        <v>0</v>
      </c>
      <c r="BL150" s="17" t="s">
        <v>131</v>
      </c>
      <c r="BM150" s="221" t="s">
        <v>155</v>
      </c>
    </row>
    <row r="151" s="2" customFormat="1">
      <c r="A151" s="38"/>
      <c r="B151" s="39"/>
      <c r="C151" s="40"/>
      <c r="D151" s="223" t="s">
        <v>133</v>
      </c>
      <c r="E151" s="40"/>
      <c r="F151" s="224" t="s">
        <v>156</v>
      </c>
      <c r="G151" s="40"/>
      <c r="H151" s="40"/>
      <c r="I151" s="225"/>
      <c r="J151" s="40"/>
      <c r="K151" s="40"/>
      <c r="L151" s="44"/>
      <c r="M151" s="226"/>
      <c r="N151" s="227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133</v>
      </c>
      <c r="AU151" s="17" t="s">
        <v>80</v>
      </c>
    </row>
    <row r="152" s="2" customFormat="1">
      <c r="A152" s="38"/>
      <c r="B152" s="39"/>
      <c r="C152" s="40"/>
      <c r="D152" s="228" t="s">
        <v>135</v>
      </c>
      <c r="E152" s="40"/>
      <c r="F152" s="229" t="s">
        <v>157</v>
      </c>
      <c r="G152" s="40"/>
      <c r="H152" s="40"/>
      <c r="I152" s="225"/>
      <c r="J152" s="40"/>
      <c r="K152" s="40"/>
      <c r="L152" s="44"/>
      <c r="M152" s="226"/>
      <c r="N152" s="227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135</v>
      </c>
      <c r="AU152" s="17" t="s">
        <v>80</v>
      </c>
    </row>
    <row r="153" s="2" customFormat="1" ht="37.8" customHeight="1">
      <c r="A153" s="38"/>
      <c r="B153" s="39"/>
      <c r="C153" s="210" t="s">
        <v>158</v>
      </c>
      <c r="D153" s="210" t="s">
        <v>126</v>
      </c>
      <c r="E153" s="211" t="s">
        <v>159</v>
      </c>
      <c r="F153" s="212" t="s">
        <v>160</v>
      </c>
      <c r="G153" s="213" t="s">
        <v>129</v>
      </c>
      <c r="H153" s="214">
        <v>20.145</v>
      </c>
      <c r="I153" s="215"/>
      <c r="J153" s="216">
        <f>ROUND(I153*H153,2)</f>
        <v>0</v>
      </c>
      <c r="K153" s="212" t="s">
        <v>130</v>
      </c>
      <c r="L153" s="44"/>
      <c r="M153" s="217" t="s">
        <v>1</v>
      </c>
      <c r="N153" s="218" t="s">
        <v>38</v>
      </c>
      <c r="O153" s="91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19">
        <f>S153*H153</f>
        <v>0</v>
      </c>
      <c r="U153" s="220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131</v>
      </c>
      <c r="AT153" s="221" t="s">
        <v>126</v>
      </c>
      <c r="AU153" s="221" t="s">
        <v>80</v>
      </c>
      <c r="AY153" s="17" t="s">
        <v>124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78</v>
      </c>
      <c r="BK153" s="222">
        <f>ROUND(I153*H153,2)</f>
        <v>0</v>
      </c>
      <c r="BL153" s="17" t="s">
        <v>131</v>
      </c>
      <c r="BM153" s="221" t="s">
        <v>161</v>
      </c>
    </row>
    <row r="154" s="2" customFormat="1">
      <c r="A154" s="38"/>
      <c r="B154" s="39"/>
      <c r="C154" s="40"/>
      <c r="D154" s="223" t="s">
        <v>133</v>
      </c>
      <c r="E154" s="40"/>
      <c r="F154" s="224" t="s">
        <v>162</v>
      </c>
      <c r="G154" s="40"/>
      <c r="H154" s="40"/>
      <c r="I154" s="225"/>
      <c r="J154" s="40"/>
      <c r="K154" s="40"/>
      <c r="L154" s="44"/>
      <c r="M154" s="226"/>
      <c r="N154" s="227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80</v>
      </c>
    </row>
    <row r="155" s="2" customFormat="1">
      <c r="A155" s="38"/>
      <c r="B155" s="39"/>
      <c r="C155" s="40"/>
      <c r="D155" s="228" t="s">
        <v>135</v>
      </c>
      <c r="E155" s="40"/>
      <c r="F155" s="229" t="s">
        <v>163</v>
      </c>
      <c r="G155" s="40"/>
      <c r="H155" s="40"/>
      <c r="I155" s="225"/>
      <c r="J155" s="40"/>
      <c r="K155" s="40"/>
      <c r="L155" s="44"/>
      <c r="M155" s="226"/>
      <c r="N155" s="227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80</v>
      </c>
    </row>
    <row r="156" s="14" customFormat="1">
      <c r="A156" s="14"/>
      <c r="B156" s="240"/>
      <c r="C156" s="241"/>
      <c r="D156" s="223" t="s">
        <v>137</v>
      </c>
      <c r="E156" s="241"/>
      <c r="F156" s="243" t="s">
        <v>164</v>
      </c>
      <c r="G156" s="241"/>
      <c r="H156" s="244">
        <v>20.145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8"/>
      <c r="U156" s="249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137</v>
      </c>
      <c r="AU156" s="250" t="s">
        <v>80</v>
      </c>
      <c r="AV156" s="14" t="s">
        <v>80</v>
      </c>
      <c r="AW156" s="14" t="s">
        <v>4</v>
      </c>
      <c r="AX156" s="14" t="s">
        <v>78</v>
      </c>
      <c r="AY156" s="250" t="s">
        <v>124</v>
      </c>
    </row>
    <row r="157" s="2" customFormat="1" ht="24.15" customHeight="1">
      <c r="A157" s="38"/>
      <c r="B157" s="39"/>
      <c r="C157" s="210" t="s">
        <v>165</v>
      </c>
      <c r="D157" s="210" t="s">
        <v>126</v>
      </c>
      <c r="E157" s="211" t="s">
        <v>166</v>
      </c>
      <c r="F157" s="212" t="s">
        <v>167</v>
      </c>
      <c r="G157" s="213" t="s">
        <v>168</v>
      </c>
      <c r="H157" s="214">
        <v>0.48299999999999998</v>
      </c>
      <c r="I157" s="215"/>
      <c r="J157" s="216">
        <f>ROUND(I157*H157,2)</f>
        <v>0</v>
      </c>
      <c r="K157" s="212" t="s">
        <v>130</v>
      </c>
      <c r="L157" s="44"/>
      <c r="M157" s="217" t="s">
        <v>1</v>
      </c>
      <c r="N157" s="218" t="s">
        <v>38</v>
      </c>
      <c r="O157" s="91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19">
        <f>S157*H157</f>
        <v>0</v>
      </c>
      <c r="U157" s="220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131</v>
      </c>
      <c r="AT157" s="221" t="s">
        <v>126</v>
      </c>
      <c r="AU157" s="221" t="s">
        <v>80</v>
      </c>
      <c r="AY157" s="17" t="s">
        <v>124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78</v>
      </c>
      <c r="BK157" s="222">
        <f>ROUND(I157*H157,2)</f>
        <v>0</v>
      </c>
      <c r="BL157" s="17" t="s">
        <v>131</v>
      </c>
      <c r="BM157" s="221" t="s">
        <v>169</v>
      </c>
    </row>
    <row r="158" s="2" customFormat="1">
      <c r="A158" s="38"/>
      <c r="B158" s="39"/>
      <c r="C158" s="40"/>
      <c r="D158" s="223" t="s">
        <v>133</v>
      </c>
      <c r="E158" s="40"/>
      <c r="F158" s="224" t="s">
        <v>170</v>
      </c>
      <c r="G158" s="40"/>
      <c r="H158" s="40"/>
      <c r="I158" s="225"/>
      <c r="J158" s="40"/>
      <c r="K158" s="40"/>
      <c r="L158" s="44"/>
      <c r="M158" s="226"/>
      <c r="N158" s="227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133</v>
      </c>
      <c r="AU158" s="17" t="s">
        <v>80</v>
      </c>
    </row>
    <row r="159" s="2" customFormat="1">
      <c r="A159" s="38"/>
      <c r="B159" s="39"/>
      <c r="C159" s="40"/>
      <c r="D159" s="228" t="s">
        <v>135</v>
      </c>
      <c r="E159" s="40"/>
      <c r="F159" s="229" t="s">
        <v>171</v>
      </c>
      <c r="G159" s="40"/>
      <c r="H159" s="40"/>
      <c r="I159" s="225"/>
      <c r="J159" s="40"/>
      <c r="K159" s="40"/>
      <c r="L159" s="44"/>
      <c r="M159" s="226"/>
      <c r="N159" s="227"/>
      <c r="O159" s="91"/>
      <c r="P159" s="91"/>
      <c r="Q159" s="91"/>
      <c r="R159" s="91"/>
      <c r="S159" s="91"/>
      <c r="T159" s="91"/>
      <c r="U159" s="92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135</v>
      </c>
      <c r="AU159" s="17" t="s">
        <v>80</v>
      </c>
    </row>
    <row r="160" s="14" customFormat="1">
      <c r="A160" s="14"/>
      <c r="B160" s="240"/>
      <c r="C160" s="241"/>
      <c r="D160" s="223" t="s">
        <v>137</v>
      </c>
      <c r="E160" s="241"/>
      <c r="F160" s="243" t="s">
        <v>172</v>
      </c>
      <c r="G160" s="241"/>
      <c r="H160" s="244">
        <v>0.48299999999999998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8"/>
      <c r="U160" s="249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137</v>
      </c>
      <c r="AU160" s="250" t="s">
        <v>80</v>
      </c>
      <c r="AV160" s="14" t="s">
        <v>80</v>
      </c>
      <c r="AW160" s="14" t="s">
        <v>4</v>
      </c>
      <c r="AX160" s="14" t="s">
        <v>78</v>
      </c>
      <c r="AY160" s="250" t="s">
        <v>124</v>
      </c>
    </row>
    <row r="161" s="2" customFormat="1" ht="33" customHeight="1">
      <c r="A161" s="38"/>
      <c r="B161" s="39"/>
      <c r="C161" s="210" t="s">
        <v>173</v>
      </c>
      <c r="D161" s="210" t="s">
        <v>126</v>
      </c>
      <c r="E161" s="211" t="s">
        <v>174</v>
      </c>
      <c r="F161" s="212" t="s">
        <v>175</v>
      </c>
      <c r="G161" s="213" t="s">
        <v>168</v>
      </c>
      <c r="H161" s="214">
        <v>1.9339999999999999</v>
      </c>
      <c r="I161" s="215"/>
      <c r="J161" s="216">
        <f>ROUND(I161*H161,2)</f>
        <v>0</v>
      </c>
      <c r="K161" s="212" t="s">
        <v>130</v>
      </c>
      <c r="L161" s="44"/>
      <c r="M161" s="217" t="s">
        <v>1</v>
      </c>
      <c r="N161" s="218" t="s">
        <v>38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19">
        <f>S161*H161</f>
        <v>0</v>
      </c>
      <c r="U161" s="220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131</v>
      </c>
      <c r="AT161" s="221" t="s">
        <v>126</v>
      </c>
      <c r="AU161" s="221" t="s">
        <v>80</v>
      </c>
      <c r="AY161" s="17" t="s">
        <v>124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78</v>
      </c>
      <c r="BK161" s="222">
        <f>ROUND(I161*H161,2)</f>
        <v>0</v>
      </c>
      <c r="BL161" s="17" t="s">
        <v>131</v>
      </c>
      <c r="BM161" s="221" t="s">
        <v>176</v>
      </c>
    </row>
    <row r="162" s="2" customFormat="1">
      <c r="A162" s="38"/>
      <c r="B162" s="39"/>
      <c r="C162" s="40"/>
      <c r="D162" s="223" t="s">
        <v>133</v>
      </c>
      <c r="E162" s="40"/>
      <c r="F162" s="224" t="s">
        <v>177</v>
      </c>
      <c r="G162" s="40"/>
      <c r="H162" s="40"/>
      <c r="I162" s="225"/>
      <c r="J162" s="40"/>
      <c r="K162" s="40"/>
      <c r="L162" s="44"/>
      <c r="M162" s="226"/>
      <c r="N162" s="227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80</v>
      </c>
    </row>
    <row r="163" s="2" customFormat="1">
      <c r="A163" s="38"/>
      <c r="B163" s="39"/>
      <c r="C163" s="40"/>
      <c r="D163" s="228" t="s">
        <v>135</v>
      </c>
      <c r="E163" s="40"/>
      <c r="F163" s="229" t="s">
        <v>178</v>
      </c>
      <c r="G163" s="40"/>
      <c r="H163" s="40"/>
      <c r="I163" s="225"/>
      <c r="J163" s="40"/>
      <c r="K163" s="40"/>
      <c r="L163" s="44"/>
      <c r="M163" s="226"/>
      <c r="N163" s="227"/>
      <c r="O163" s="91"/>
      <c r="P163" s="91"/>
      <c r="Q163" s="91"/>
      <c r="R163" s="91"/>
      <c r="S163" s="91"/>
      <c r="T163" s="91"/>
      <c r="U163" s="92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135</v>
      </c>
      <c r="AU163" s="17" t="s">
        <v>80</v>
      </c>
    </row>
    <row r="164" s="14" customFormat="1">
      <c r="A164" s="14"/>
      <c r="B164" s="240"/>
      <c r="C164" s="241"/>
      <c r="D164" s="223" t="s">
        <v>137</v>
      </c>
      <c r="E164" s="241"/>
      <c r="F164" s="243" t="s">
        <v>179</v>
      </c>
      <c r="G164" s="241"/>
      <c r="H164" s="244">
        <v>1.9339999999999999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8"/>
      <c r="U164" s="249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137</v>
      </c>
      <c r="AU164" s="250" t="s">
        <v>80</v>
      </c>
      <c r="AV164" s="14" t="s">
        <v>80</v>
      </c>
      <c r="AW164" s="14" t="s">
        <v>4</v>
      </c>
      <c r="AX164" s="14" t="s">
        <v>78</v>
      </c>
      <c r="AY164" s="250" t="s">
        <v>124</v>
      </c>
    </row>
    <row r="165" s="2" customFormat="1" ht="16.5" customHeight="1">
      <c r="A165" s="38"/>
      <c r="B165" s="39"/>
      <c r="C165" s="210" t="s">
        <v>180</v>
      </c>
      <c r="D165" s="210" t="s">
        <v>126</v>
      </c>
      <c r="E165" s="211" t="s">
        <v>181</v>
      </c>
      <c r="F165" s="212" t="s">
        <v>182</v>
      </c>
      <c r="G165" s="213" t="s">
        <v>129</v>
      </c>
      <c r="H165" s="214">
        <v>1.343</v>
      </c>
      <c r="I165" s="215"/>
      <c r="J165" s="216">
        <f>ROUND(I165*H165,2)</f>
        <v>0</v>
      </c>
      <c r="K165" s="212" t="s">
        <v>130</v>
      </c>
      <c r="L165" s="44"/>
      <c r="M165" s="217" t="s">
        <v>1</v>
      </c>
      <c r="N165" s="218" t="s">
        <v>38</v>
      </c>
      <c r="O165" s="91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19">
        <f>S165*H165</f>
        <v>0</v>
      </c>
      <c r="U165" s="220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131</v>
      </c>
      <c r="AT165" s="221" t="s">
        <v>126</v>
      </c>
      <c r="AU165" s="221" t="s">
        <v>80</v>
      </c>
      <c r="AY165" s="17" t="s">
        <v>124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78</v>
      </c>
      <c r="BK165" s="222">
        <f>ROUND(I165*H165,2)</f>
        <v>0</v>
      </c>
      <c r="BL165" s="17" t="s">
        <v>131</v>
      </c>
      <c r="BM165" s="221" t="s">
        <v>183</v>
      </c>
    </row>
    <row r="166" s="2" customFormat="1">
      <c r="A166" s="38"/>
      <c r="B166" s="39"/>
      <c r="C166" s="40"/>
      <c r="D166" s="223" t="s">
        <v>133</v>
      </c>
      <c r="E166" s="40"/>
      <c r="F166" s="224" t="s">
        <v>184</v>
      </c>
      <c r="G166" s="40"/>
      <c r="H166" s="40"/>
      <c r="I166" s="225"/>
      <c r="J166" s="40"/>
      <c r="K166" s="40"/>
      <c r="L166" s="44"/>
      <c r="M166" s="226"/>
      <c r="N166" s="227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133</v>
      </c>
      <c r="AU166" s="17" t="s">
        <v>80</v>
      </c>
    </row>
    <row r="167" s="2" customFormat="1">
      <c r="A167" s="38"/>
      <c r="B167" s="39"/>
      <c r="C167" s="40"/>
      <c r="D167" s="228" t="s">
        <v>135</v>
      </c>
      <c r="E167" s="40"/>
      <c r="F167" s="229" t="s">
        <v>185</v>
      </c>
      <c r="G167" s="40"/>
      <c r="H167" s="40"/>
      <c r="I167" s="225"/>
      <c r="J167" s="40"/>
      <c r="K167" s="40"/>
      <c r="L167" s="44"/>
      <c r="M167" s="226"/>
      <c r="N167" s="227"/>
      <c r="O167" s="91"/>
      <c r="P167" s="91"/>
      <c r="Q167" s="91"/>
      <c r="R167" s="91"/>
      <c r="S167" s="91"/>
      <c r="T167" s="91"/>
      <c r="U167" s="92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135</v>
      </c>
      <c r="AU167" s="17" t="s">
        <v>80</v>
      </c>
    </row>
    <row r="168" s="2" customFormat="1" ht="24.15" customHeight="1">
      <c r="A168" s="38"/>
      <c r="B168" s="39"/>
      <c r="C168" s="210" t="s">
        <v>186</v>
      </c>
      <c r="D168" s="210" t="s">
        <v>126</v>
      </c>
      <c r="E168" s="211" t="s">
        <v>187</v>
      </c>
      <c r="F168" s="212" t="s">
        <v>188</v>
      </c>
      <c r="G168" s="213" t="s">
        <v>189</v>
      </c>
      <c r="H168" s="214">
        <v>6.7149999999999999</v>
      </c>
      <c r="I168" s="215"/>
      <c r="J168" s="216">
        <f>ROUND(I168*H168,2)</f>
        <v>0</v>
      </c>
      <c r="K168" s="212" t="s">
        <v>130</v>
      </c>
      <c r="L168" s="44"/>
      <c r="M168" s="217" t="s">
        <v>1</v>
      </c>
      <c r="N168" s="218" t="s">
        <v>38</v>
      </c>
      <c r="O168" s="91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19">
        <f>S168*H168</f>
        <v>0</v>
      </c>
      <c r="U168" s="220" t="s">
        <v>1</v>
      </c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131</v>
      </c>
      <c r="AT168" s="221" t="s">
        <v>126</v>
      </c>
      <c r="AU168" s="221" t="s">
        <v>80</v>
      </c>
      <c r="AY168" s="17" t="s">
        <v>124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78</v>
      </c>
      <c r="BK168" s="222">
        <f>ROUND(I168*H168,2)</f>
        <v>0</v>
      </c>
      <c r="BL168" s="17" t="s">
        <v>131</v>
      </c>
      <c r="BM168" s="221" t="s">
        <v>190</v>
      </c>
    </row>
    <row r="169" s="2" customFormat="1">
      <c r="A169" s="38"/>
      <c r="B169" s="39"/>
      <c r="C169" s="40"/>
      <c r="D169" s="223" t="s">
        <v>133</v>
      </c>
      <c r="E169" s="40"/>
      <c r="F169" s="224" t="s">
        <v>191</v>
      </c>
      <c r="G169" s="40"/>
      <c r="H169" s="40"/>
      <c r="I169" s="225"/>
      <c r="J169" s="40"/>
      <c r="K169" s="40"/>
      <c r="L169" s="44"/>
      <c r="M169" s="226"/>
      <c r="N169" s="227"/>
      <c r="O169" s="91"/>
      <c r="P169" s="91"/>
      <c r="Q169" s="91"/>
      <c r="R169" s="91"/>
      <c r="S169" s="91"/>
      <c r="T169" s="91"/>
      <c r="U169" s="92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133</v>
      </c>
      <c r="AU169" s="17" t="s">
        <v>80</v>
      </c>
    </row>
    <row r="170" s="2" customFormat="1">
      <c r="A170" s="38"/>
      <c r="B170" s="39"/>
      <c r="C170" s="40"/>
      <c r="D170" s="228" t="s">
        <v>135</v>
      </c>
      <c r="E170" s="40"/>
      <c r="F170" s="229" t="s">
        <v>192</v>
      </c>
      <c r="G170" s="40"/>
      <c r="H170" s="40"/>
      <c r="I170" s="225"/>
      <c r="J170" s="40"/>
      <c r="K170" s="40"/>
      <c r="L170" s="44"/>
      <c r="M170" s="226"/>
      <c r="N170" s="227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135</v>
      </c>
      <c r="AU170" s="17" t="s">
        <v>80</v>
      </c>
    </row>
    <row r="171" s="13" customFormat="1">
      <c r="A171" s="13"/>
      <c r="B171" s="230"/>
      <c r="C171" s="231"/>
      <c r="D171" s="223" t="s">
        <v>137</v>
      </c>
      <c r="E171" s="232" t="s">
        <v>1</v>
      </c>
      <c r="F171" s="233" t="s">
        <v>138</v>
      </c>
      <c r="G171" s="231"/>
      <c r="H171" s="232" t="s">
        <v>1</v>
      </c>
      <c r="I171" s="234"/>
      <c r="J171" s="231"/>
      <c r="K171" s="231"/>
      <c r="L171" s="235"/>
      <c r="M171" s="236"/>
      <c r="N171" s="237"/>
      <c r="O171" s="237"/>
      <c r="P171" s="237"/>
      <c r="Q171" s="237"/>
      <c r="R171" s="237"/>
      <c r="S171" s="237"/>
      <c r="T171" s="237"/>
      <c r="U171" s="238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137</v>
      </c>
      <c r="AU171" s="239" t="s">
        <v>80</v>
      </c>
      <c r="AV171" s="13" t="s">
        <v>78</v>
      </c>
      <c r="AW171" s="13" t="s">
        <v>30</v>
      </c>
      <c r="AX171" s="13" t="s">
        <v>73</v>
      </c>
      <c r="AY171" s="239" t="s">
        <v>124</v>
      </c>
    </row>
    <row r="172" s="14" customFormat="1">
      <c r="A172" s="14"/>
      <c r="B172" s="240"/>
      <c r="C172" s="241"/>
      <c r="D172" s="223" t="s">
        <v>137</v>
      </c>
      <c r="E172" s="242" t="s">
        <v>1</v>
      </c>
      <c r="F172" s="243" t="s">
        <v>193</v>
      </c>
      <c r="G172" s="241"/>
      <c r="H172" s="244">
        <v>6.7149999999999999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8"/>
      <c r="U172" s="249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137</v>
      </c>
      <c r="AU172" s="250" t="s">
        <v>80</v>
      </c>
      <c r="AV172" s="14" t="s">
        <v>80</v>
      </c>
      <c r="AW172" s="14" t="s">
        <v>30</v>
      </c>
      <c r="AX172" s="14" t="s">
        <v>73</v>
      </c>
      <c r="AY172" s="250" t="s">
        <v>124</v>
      </c>
    </row>
    <row r="173" s="15" customFormat="1">
      <c r="A173" s="15"/>
      <c r="B173" s="251"/>
      <c r="C173" s="252"/>
      <c r="D173" s="223" t="s">
        <v>137</v>
      </c>
      <c r="E173" s="253" t="s">
        <v>1</v>
      </c>
      <c r="F173" s="254" t="s">
        <v>140</v>
      </c>
      <c r="G173" s="252"/>
      <c r="H173" s="255">
        <v>6.7149999999999999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59"/>
      <c r="U173" s="260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1" t="s">
        <v>137</v>
      </c>
      <c r="AU173" s="261" t="s">
        <v>80</v>
      </c>
      <c r="AV173" s="15" t="s">
        <v>131</v>
      </c>
      <c r="AW173" s="15" t="s">
        <v>30</v>
      </c>
      <c r="AX173" s="15" t="s">
        <v>78</v>
      </c>
      <c r="AY173" s="261" t="s">
        <v>124</v>
      </c>
    </row>
    <row r="174" s="12" customFormat="1" ht="22.8" customHeight="1">
      <c r="A174" s="12"/>
      <c r="B174" s="194"/>
      <c r="C174" s="195"/>
      <c r="D174" s="196" t="s">
        <v>72</v>
      </c>
      <c r="E174" s="208" t="s">
        <v>147</v>
      </c>
      <c r="F174" s="208" t="s">
        <v>194</v>
      </c>
      <c r="G174" s="195"/>
      <c r="H174" s="195"/>
      <c r="I174" s="198"/>
      <c r="J174" s="209">
        <f>BK174</f>
        <v>0</v>
      </c>
      <c r="K174" s="195"/>
      <c r="L174" s="200"/>
      <c r="M174" s="201"/>
      <c r="N174" s="202"/>
      <c r="O174" s="202"/>
      <c r="P174" s="203">
        <f>SUM(P175:P179)</f>
        <v>0</v>
      </c>
      <c r="Q174" s="202"/>
      <c r="R174" s="203">
        <f>SUM(R175:R179)</f>
        <v>0</v>
      </c>
      <c r="S174" s="202"/>
      <c r="T174" s="203">
        <f>SUM(T175:T179)</f>
        <v>0</v>
      </c>
      <c r="U174" s="204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5" t="s">
        <v>78</v>
      </c>
      <c r="AT174" s="206" t="s">
        <v>72</v>
      </c>
      <c r="AU174" s="206" t="s">
        <v>78</v>
      </c>
      <c r="AY174" s="205" t="s">
        <v>124</v>
      </c>
      <c r="BK174" s="207">
        <f>SUM(BK175:BK179)</f>
        <v>0</v>
      </c>
    </row>
    <row r="175" s="2" customFormat="1" ht="16.5" customHeight="1">
      <c r="A175" s="38"/>
      <c r="B175" s="39"/>
      <c r="C175" s="210" t="s">
        <v>195</v>
      </c>
      <c r="D175" s="210" t="s">
        <v>126</v>
      </c>
      <c r="E175" s="211" t="s">
        <v>196</v>
      </c>
      <c r="F175" s="212" t="s">
        <v>197</v>
      </c>
      <c r="G175" s="213" t="s">
        <v>198</v>
      </c>
      <c r="H175" s="214">
        <v>61.340000000000003</v>
      </c>
      <c r="I175" s="215"/>
      <c r="J175" s="216">
        <f>ROUND(I175*H175,2)</f>
        <v>0</v>
      </c>
      <c r="K175" s="212" t="s">
        <v>1</v>
      </c>
      <c r="L175" s="44"/>
      <c r="M175" s="217" t="s">
        <v>1</v>
      </c>
      <c r="N175" s="218" t="s">
        <v>38</v>
      </c>
      <c r="O175" s="91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19">
        <f>S175*H175</f>
        <v>0</v>
      </c>
      <c r="U175" s="220" t="s">
        <v>1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131</v>
      </c>
      <c r="AT175" s="221" t="s">
        <v>126</v>
      </c>
      <c r="AU175" s="221" t="s">
        <v>80</v>
      </c>
      <c r="AY175" s="17" t="s">
        <v>124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78</v>
      </c>
      <c r="BK175" s="222">
        <f>ROUND(I175*H175,2)</f>
        <v>0</v>
      </c>
      <c r="BL175" s="17" t="s">
        <v>131</v>
      </c>
      <c r="BM175" s="221" t="s">
        <v>199</v>
      </c>
    </row>
    <row r="176" s="2" customFormat="1">
      <c r="A176" s="38"/>
      <c r="B176" s="39"/>
      <c r="C176" s="40"/>
      <c r="D176" s="223" t="s">
        <v>133</v>
      </c>
      <c r="E176" s="40"/>
      <c r="F176" s="224" t="s">
        <v>197</v>
      </c>
      <c r="G176" s="40"/>
      <c r="H176" s="40"/>
      <c r="I176" s="225"/>
      <c r="J176" s="40"/>
      <c r="K176" s="40"/>
      <c r="L176" s="44"/>
      <c r="M176" s="226"/>
      <c r="N176" s="227"/>
      <c r="O176" s="91"/>
      <c r="P176" s="91"/>
      <c r="Q176" s="91"/>
      <c r="R176" s="91"/>
      <c r="S176" s="91"/>
      <c r="T176" s="91"/>
      <c r="U176" s="92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133</v>
      </c>
      <c r="AU176" s="17" t="s">
        <v>80</v>
      </c>
    </row>
    <row r="177" s="13" customFormat="1">
      <c r="A177" s="13"/>
      <c r="B177" s="230"/>
      <c r="C177" s="231"/>
      <c r="D177" s="223" t="s">
        <v>137</v>
      </c>
      <c r="E177" s="232" t="s">
        <v>1</v>
      </c>
      <c r="F177" s="233" t="s">
        <v>200</v>
      </c>
      <c r="G177" s="231"/>
      <c r="H177" s="232" t="s">
        <v>1</v>
      </c>
      <c r="I177" s="234"/>
      <c r="J177" s="231"/>
      <c r="K177" s="231"/>
      <c r="L177" s="235"/>
      <c r="M177" s="236"/>
      <c r="N177" s="237"/>
      <c r="O177" s="237"/>
      <c r="P177" s="237"/>
      <c r="Q177" s="237"/>
      <c r="R177" s="237"/>
      <c r="S177" s="237"/>
      <c r="T177" s="237"/>
      <c r="U177" s="238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137</v>
      </c>
      <c r="AU177" s="239" t="s">
        <v>80</v>
      </c>
      <c r="AV177" s="13" t="s">
        <v>78</v>
      </c>
      <c r="AW177" s="13" t="s">
        <v>30</v>
      </c>
      <c r="AX177" s="13" t="s">
        <v>73</v>
      </c>
      <c r="AY177" s="239" t="s">
        <v>124</v>
      </c>
    </row>
    <row r="178" s="14" customFormat="1">
      <c r="A178" s="14"/>
      <c r="B178" s="240"/>
      <c r="C178" s="241"/>
      <c r="D178" s="223" t="s">
        <v>137</v>
      </c>
      <c r="E178" s="242" t="s">
        <v>1</v>
      </c>
      <c r="F178" s="243" t="s">
        <v>201</v>
      </c>
      <c r="G178" s="241"/>
      <c r="H178" s="244">
        <v>61.340000000000003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8"/>
      <c r="U178" s="249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137</v>
      </c>
      <c r="AU178" s="250" t="s">
        <v>80</v>
      </c>
      <c r="AV178" s="14" t="s">
        <v>80</v>
      </c>
      <c r="AW178" s="14" t="s">
        <v>30</v>
      </c>
      <c r="AX178" s="14" t="s">
        <v>73</v>
      </c>
      <c r="AY178" s="250" t="s">
        <v>124</v>
      </c>
    </row>
    <row r="179" s="15" customFormat="1">
      <c r="A179" s="15"/>
      <c r="B179" s="251"/>
      <c r="C179" s="252"/>
      <c r="D179" s="223" t="s">
        <v>137</v>
      </c>
      <c r="E179" s="253" t="s">
        <v>1</v>
      </c>
      <c r="F179" s="254" t="s">
        <v>140</v>
      </c>
      <c r="G179" s="252"/>
      <c r="H179" s="255">
        <v>61.340000000000003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59"/>
      <c r="U179" s="260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137</v>
      </c>
      <c r="AU179" s="261" t="s">
        <v>80</v>
      </c>
      <c r="AV179" s="15" t="s">
        <v>131</v>
      </c>
      <c r="AW179" s="15" t="s">
        <v>30</v>
      </c>
      <c r="AX179" s="15" t="s">
        <v>78</v>
      </c>
      <c r="AY179" s="261" t="s">
        <v>124</v>
      </c>
    </row>
    <row r="180" s="12" customFormat="1" ht="22.8" customHeight="1">
      <c r="A180" s="12"/>
      <c r="B180" s="194"/>
      <c r="C180" s="195"/>
      <c r="D180" s="196" t="s">
        <v>72</v>
      </c>
      <c r="E180" s="208" t="s">
        <v>131</v>
      </c>
      <c r="F180" s="208" t="s">
        <v>202</v>
      </c>
      <c r="G180" s="195"/>
      <c r="H180" s="195"/>
      <c r="I180" s="198"/>
      <c r="J180" s="209">
        <f>BK180</f>
        <v>0</v>
      </c>
      <c r="K180" s="195"/>
      <c r="L180" s="200"/>
      <c r="M180" s="201"/>
      <c r="N180" s="202"/>
      <c r="O180" s="202"/>
      <c r="P180" s="203">
        <f>SUM(P181:P198)</f>
        <v>0</v>
      </c>
      <c r="Q180" s="202"/>
      <c r="R180" s="203">
        <f>SUM(R181:R198)</f>
        <v>5.8593814000000002</v>
      </c>
      <c r="S180" s="202"/>
      <c r="T180" s="203">
        <f>SUM(T181:T198)</f>
        <v>0</v>
      </c>
      <c r="U180" s="204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5" t="s">
        <v>78</v>
      </c>
      <c r="AT180" s="206" t="s">
        <v>72</v>
      </c>
      <c r="AU180" s="206" t="s">
        <v>78</v>
      </c>
      <c r="AY180" s="205" t="s">
        <v>124</v>
      </c>
      <c r="BK180" s="207">
        <f>SUM(BK181:BK198)</f>
        <v>0</v>
      </c>
    </row>
    <row r="181" s="2" customFormat="1" ht="24.15" customHeight="1">
      <c r="A181" s="38"/>
      <c r="B181" s="39"/>
      <c r="C181" s="210" t="s">
        <v>203</v>
      </c>
      <c r="D181" s="210" t="s">
        <v>126</v>
      </c>
      <c r="E181" s="211" t="s">
        <v>204</v>
      </c>
      <c r="F181" s="212" t="s">
        <v>205</v>
      </c>
      <c r="G181" s="213" t="s">
        <v>206</v>
      </c>
      <c r="H181" s="214">
        <v>30</v>
      </c>
      <c r="I181" s="215"/>
      <c r="J181" s="216">
        <f>ROUND(I181*H181,2)</f>
        <v>0</v>
      </c>
      <c r="K181" s="212" t="s">
        <v>130</v>
      </c>
      <c r="L181" s="44"/>
      <c r="M181" s="217" t="s">
        <v>1</v>
      </c>
      <c r="N181" s="218" t="s">
        <v>38</v>
      </c>
      <c r="O181" s="91"/>
      <c r="P181" s="219">
        <f>O181*H181</f>
        <v>0</v>
      </c>
      <c r="Q181" s="219">
        <v>0.049829999999999999</v>
      </c>
      <c r="R181" s="219">
        <f>Q181*H181</f>
        <v>1.4948999999999999</v>
      </c>
      <c r="S181" s="219">
        <v>0</v>
      </c>
      <c r="T181" s="219">
        <f>S181*H181</f>
        <v>0</v>
      </c>
      <c r="U181" s="220" t="s">
        <v>1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131</v>
      </c>
      <c r="AT181" s="221" t="s">
        <v>126</v>
      </c>
      <c r="AU181" s="221" t="s">
        <v>80</v>
      </c>
      <c r="AY181" s="17" t="s">
        <v>124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78</v>
      </c>
      <c r="BK181" s="222">
        <f>ROUND(I181*H181,2)</f>
        <v>0</v>
      </c>
      <c r="BL181" s="17" t="s">
        <v>131</v>
      </c>
      <c r="BM181" s="221" t="s">
        <v>207</v>
      </c>
    </row>
    <row r="182" s="2" customFormat="1">
      <c r="A182" s="38"/>
      <c r="B182" s="39"/>
      <c r="C182" s="40"/>
      <c r="D182" s="223" t="s">
        <v>133</v>
      </c>
      <c r="E182" s="40"/>
      <c r="F182" s="224" t="s">
        <v>208</v>
      </c>
      <c r="G182" s="40"/>
      <c r="H182" s="40"/>
      <c r="I182" s="225"/>
      <c r="J182" s="40"/>
      <c r="K182" s="40"/>
      <c r="L182" s="44"/>
      <c r="M182" s="226"/>
      <c r="N182" s="227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133</v>
      </c>
      <c r="AU182" s="17" t="s">
        <v>80</v>
      </c>
    </row>
    <row r="183" s="2" customFormat="1">
      <c r="A183" s="38"/>
      <c r="B183" s="39"/>
      <c r="C183" s="40"/>
      <c r="D183" s="228" t="s">
        <v>135</v>
      </c>
      <c r="E183" s="40"/>
      <c r="F183" s="229" t="s">
        <v>209</v>
      </c>
      <c r="G183" s="40"/>
      <c r="H183" s="40"/>
      <c r="I183" s="225"/>
      <c r="J183" s="40"/>
      <c r="K183" s="40"/>
      <c r="L183" s="44"/>
      <c r="M183" s="226"/>
      <c r="N183" s="227"/>
      <c r="O183" s="91"/>
      <c r="P183" s="91"/>
      <c r="Q183" s="91"/>
      <c r="R183" s="91"/>
      <c r="S183" s="91"/>
      <c r="T183" s="91"/>
      <c r="U183" s="92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135</v>
      </c>
      <c r="AU183" s="17" t="s">
        <v>80</v>
      </c>
    </row>
    <row r="184" s="13" customFormat="1">
      <c r="A184" s="13"/>
      <c r="B184" s="230"/>
      <c r="C184" s="231"/>
      <c r="D184" s="223" t="s">
        <v>137</v>
      </c>
      <c r="E184" s="232" t="s">
        <v>1</v>
      </c>
      <c r="F184" s="233" t="s">
        <v>210</v>
      </c>
      <c r="G184" s="231"/>
      <c r="H184" s="232" t="s">
        <v>1</v>
      </c>
      <c r="I184" s="234"/>
      <c r="J184" s="231"/>
      <c r="K184" s="231"/>
      <c r="L184" s="235"/>
      <c r="M184" s="236"/>
      <c r="N184" s="237"/>
      <c r="O184" s="237"/>
      <c r="P184" s="237"/>
      <c r="Q184" s="237"/>
      <c r="R184" s="237"/>
      <c r="S184" s="237"/>
      <c r="T184" s="237"/>
      <c r="U184" s="238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137</v>
      </c>
      <c r="AU184" s="239" t="s">
        <v>80</v>
      </c>
      <c r="AV184" s="13" t="s">
        <v>78</v>
      </c>
      <c r="AW184" s="13" t="s">
        <v>30</v>
      </c>
      <c r="AX184" s="13" t="s">
        <v>73</v>
      </c>
      <c r="AY184" s="239" t="s">
        <v>124</v>
      </c>
    </row>
    <row r="185" s="14" customFormat="1">
      <c r="A185" s="14"/>
      <c r="B185" s="240"/>
      <c r="C185" s="241"/>
      <c r="D185" s="223" t="s">
        <v>137</v>
      </c>
      <c r="E185" s="242" t="s">
        <v>1</v>
      </c>
      <c r="F185" s="243" t="s">
        <v>211</v>
      </c>
      <c r="G185" s="241"/>
      <c r="H185" s="244">
        <v>30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8"/>
      <c r="U185" s="249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137</v>
      </c>
      <c r="AU185" s="250" t="s">
        <v>80</v>
      </c>
      <c r="AV185" s="14" t="s">
        <v>80</v>
      </c>
      <c r="AW185" s="14" t="s">
        <v>30</v>
      </c>
      <c r="AX185" s="14" t="s">
        <v>73</v>
      </c>
      <c r="AY185" s="250" t="s">
        <v>124</v>
      </c>
    </row>
    <row r="186" s="15" customFormat="1">
      <c r="A186" s="15"/>
      <c r="B186" s="251"/>
      <c r="C186" s="252"/>
      <c r="D186" s="223" t="s">
        <v>137</v>
      </c>
      <c r="E186" s="253" t="s">
        <v>1</v>
      </c>
      <c r="F186" s="254" t="s">
        <v>140</v>
      </c>
      <c r="G186" s="252"/>
      <c r="H186" s="255">
        <v>30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59"/>
      <c r="U186" s="260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1" t="s">
        <v>137</v>
      </c>
      <c r="AU186" s="261" t="s">
        <v>80</v>
      </c>
      <c r="AV186" s="15" t="s">
        <v>131</v>
      </c>
      <c r="AW186" s="15" t="s">
        <v>30</v>
      </c>
      <c r="AX186" s="15" t="s">
        <v>78</v>
      </c>
      <c r="AY186" s="261" t="s">
        <v>124</v>
      </c>
    </row>
    <row r="187" s="2" customFormat="1" ht="24.15" customHeight="1">
      <c r="A187" s="38"/>
      <c r="B187" s="39"/>
      <c r="C187" s="210" t="s">
        <v>8</v>
      </c>
      <c r="D187" s="210" t="s">
        <v>126</v>
      </c>
      <c r="E187" s="211" t="s">
        <v>212</v>
      </c>
      <c r="F187" s="212" t="s">
        <v>213</v>
      </c>
      <c r="G187" s="213" t="s">
        <v>189</v>
      </c>
      <c r="H187" s="214">
        <v>6.7149999999999999</v>
      </c>
      <c r="I187" s="215"/>
      <c r="J187" s="216">
        <f>ROUND(I187*H187,2)</f>
        <v>0</v>
      </c>
      <c r="K187" s="212" t="s">
        <v>130</v>
      </c>
      <c r="L187" s="44"/>
      <c r="M187" s="217" t="s">
        <v>1</v>
      </c>
      <c r="N187" s="218" t="s">
        <v>38</v>
      </c>
      <c r="O187" s="91"/>
      <c r="P187" s="219">
        <f>O187*H187</f>
        <v>0</v>
      </c>
      <c r="Q187" s="219">
        <v>0.21251999999999999</v>
      </c>
      <c r="R187" s="219">
        <f>Q187*H187</f>
        <v>1.4270717999999998</v>
      </c>
      <c r="S187" s="219">
        <v>0</v>
      </c>
      <c r="T187" s="219">
        <f>S187*H187</f>
        <v>0</v>
      </c>
      <c r="U187" s="220" t="s">
        <v>1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1" t="s">
        <v>131</v>
      </c>
      <c r="AT187" s="221" t="s">
        <v>126</v>
      </c>
      <c r="AU187" s="221" t="s">
        <v>80</v>
      </c>
      <c r="AY187" s="17" t="s">
        <v>124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7" t="s">
        <v>78</v>
      </c>
      <c r="BK187" s="222">
        <f>ROUND(I187*H187,2)</f>
        <v>0</v>
      </c>
      <c r="BL187" s="17" t="s">
        <v>131</v>
      </c>
      <c r="BM187" s="221" t="s">
        <v>214</v>
      </c>
    </row>
    <row r="188" s="2" customFormat="1">
      <c r="A188" s="38"/>
      <c r="B188" s="39"/>
      <c r="C188" s="40"/>
      <c r="D188" s="223" t="s">
        <v>133</v>
      </c>
      <c r="E188" s="40"/>
      <c r="F188" s="224" t="s">
        <v>215</v>
      </c>
      <c r="G188" s="40"/>
      <c r="H188" s="40"/>
      <c r="I188" s="225"/>
      <c r="J188" s="40"/>
      <c r="K188" s="40"/>
      <c r="L188" s="44"/>
      <c r="M188" s="226"/>
      <c r="N188" s="227"/>
      <c r="O188" s="91"/>
      <c r="P188" s="91"/>
      <c r="Q188" s="91"/>
      <c r="R188" s="91"/>
      <c r="S188" s="91"/>
      <c r="T188" s="91"/>
      <c r="U188" s="92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133</v>
      </c>
      <c r="AU188" s="17" t="s">
        <v>80</v>
      </c>
    </row>
    <row r="189" s="2" customFormat="1">
      <c r="A189" s="38"/>
      <c r="B189" s="39"/>
      <c r="C189" s="40"/>
      <c r="D189" s="228" t="s">
        <v>135</v>
      </c>
      <c r="E189" s="40"/>
      <c r="F189" s="229" t="s">
        <v>216</v>
      </c>
      <c r="G189" s="40"/>
      <c r="H189" s="40"/>
      <c r="I189" s="225"/>
      <c r="J189" s="40"/>
      <c r="K189" s="40"/>
      <c r="L189" s="44"/>
      <c r="M189" s="226"/>
      <c r="N189" s="227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135</v>
      </c>
      <c r="AU189" s="17" t="s">
        <v>80</v>
      </c>
    </row>
    <row r="190" s="13" customFormat="1">
      <c r="A190" s="13"/>
      <c r="B190" s="230"/>
      <c r="C190" s="231"/>
      <c r="D190" s="223" t="s">
        <v>137</v>
      </c>
      <c r="E190" s="232" t="s">
        <v>1</v>
      </c>
      <c r="F190" s="233" t="s">
        <v>138</v>
      </c>
      <c r="G190" s="231"/>
      <c r="H190" s="232" t="s">
        <v>1</v>
      </c>
      <c r="I190" s="234"/>
      <c r="J190" s="231"/>
      <c r="K190" s="231"/>
      <c r="L190" s="235"/>
      <c r="M190" s="236"/>
      <c r="N190" s="237"/>
      <c r="O190" s="237"/>
      <c r="P190" s="237"/>
      <c r="Q190" s="237"/>
      <c r="R190" s="237"/>
      <c r="S190" s="237"/>
      <c r="T190" s="237"/>
      <c r="U190" s="238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137</v>
      </c>
      <c r="AU190" s="239" t="s">
        <v>80</v>
      </c>
      <c r="AV190" s="13" t="s">
        <v>78</v>
      </c>
      <c r="AW190" s="13" t="s">
        <v>30</v>
      </c>
      <c r="AX190" s="13" t="s">
        <v>73</v>
      </c>
      <c r="AY190" s="239" t="s">
        <v>124</v>
      </c>
    </row>
    <row r="191" s="14" customFormat="1">
      <c r="A191" s="14"/>
      <c r="B191" s="240"/>
      <c r="C191" s="241"/>
      <c r="D191" s="223" t="s">
        <v>137</v>
      </c>
      <c r="E191" s="242" t="s">
        <v>1</v>
      </c>
      <c r="F191" s="243" t="s">
        <v>193</v>
      </c>
      <c r="G191" s="241"/>
      <c r="H191" s="244">
        <v>6.7149999999999999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8"/>
      <c r="U191" s="249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0" t="s">
        <v>137</v>
      </c>
      <c r="AU191" s="250" t="s">
        <v>80</v>
      </c>
      <c r="AV191" s="14" t="s">
        <v>80</v>
      </c>
      <c r="AW191" s="14" t="s">
        <v>30</v>
      </c>
      <c r="AX191" s="14" t="s">
        <v>73</v>
      </c>
      <c r="AY191" s="250" t="s">
        <v>124</v>
      </c>
    </row>
    <row r="192" s="15" customFormat="1">
      <c r="A192" s="15"/>
      <c r="B192" s="251"/>
      <c r="C192" s="252"/>
      <c r="D192" s="223" t="s">
        <v>137</v>
      </c>
      <c r="E192" s="253" t="s">
        <v>1</v>
      </c>
      <c r="F192" s="254" t="s">
        <v>140</v>
      </c>
      <c r="G192" s="252"/>
      <c r="H192" s="255">
        <v>6.7149999999999999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59"/>
      <c r="U192" s="260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1" t="s">
        <v>137</v>
      </c>
      <c r="AU192" s="261" t="s">
        <v>80</v>
      </c>
      <c r="AV192" s="15" t="s">
        <v>131</v>
      </c>
      <c r="AW192" s="15" t="s">
        <v>30</v>
      </c>
      <c r="AX192" s="15" t="s">
        <v>78</v>
      </c>
      <c r="AY192" s="261" t="s">
        <v>124</v>
      </c>
    </row>
    <row r="193" s="2" customFormat="1" ht="24.15" customHeight="1">
      <c r="A193" s="38"/>
      <c r="B193" s="39"/>
      <c r="C193" s="210" t="s">
        <v>217</v>
      </c>
      <c r="D193" s="210" t="s">
        <v>126</v>
      </c>
      <c r="E193" s="211" t="s">
        <v>218</v>
      </c>
      <c r="F193" s="212" t="s">
        <v>219</v>
      </c>
      <c r="G193" s="213" t="s">
        <v>189</v>
      </c>
      <c r="H193" s="214">
        <v>6.7149999999999999</v>
      </c>
      <c r="I193" s="215"/>
      <c r="J193" s="216">
        <f>ROUND(I193*H193,2)</f>
        <v>0</v>
      </c>
      <c r="K193" s="212" t="s">
        <v>130</v>
      </c>
      <c r="L193" s="44"/>
      <c r="M193" s="217" t="s">
        <v>1</v>
      </c>
      <c r="N193" s="218" t="s">
        <v>38</v>
      </c>
      <c r="O193" s="91"/>
      <c r="P193" s="219">
        <f>O193*H193</f>
        <v>0</v>
      </c>
      <c r="Q193" s="219">
        <v>0.43744</v>
      </c>
      <c r="R193" s="219">
        <f>Q193*H193</f>
        <v>2.9374096000000001</v>
      </c>
      <c r="S193" s="219">
        <v>0</v>
      </c>
      <c r="T193" s="219">
        <f>S193*H193</f>
        <v>0</v>
      </c>
      <c r="U193" s="220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131</v>
      </c>
      <c r="AT193" s="221" t="s">
        <v>126</v>
      </c>
      <c r="AU193" s="221" t="s">
        <v>80</v>
      </c>
      <c r="AY193" s="17" t="s">
        <v>124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78</v>
      </c>
      <c r="BK193" s="222">
        <f>ROUND(I193*H193,2)</f>
        <v>0</v>
      </c>
      <c r="BL193" s="17" t="s">
        <v>131</v>
      </c>
      <c r="BM193" s="221" t="s">
        <v>220</v>
      </c>
    </row>
    <row r="194" s="2" customFormat="1">
      <c r="A194" s="38"/>
      <c r="B194" s="39"/>
      <c r="C194" s="40"/>
      <c r="D194" s="223" t="s">
        <v>133</v>
      </c>
      <c r="E194" s="40"/>
      <c r="F194" s="224" t="s">
        <v>221</v>
      </c>
      <c r="G194" s="40"/>
      <c r="H194" s="40"/>
      <c r="I194" s="225"/>
      <c r="J194" s="40"/>
      <c r="K194" s="40"/>
      <c r="L194" s="44"/>
      <c r="M194" s="226"/>
      <c r="N194" s="227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133</v>
      </c>
      <c r="AU194" s="17" t="s">
        <v>80</v>
      </c>
    </row>
    <row r="195" s="2" customFormat="1">
      <c r="A195" s="38"/>
      <c r="B195" s="39"/>
      <c r="C195" s="40"/>
      <c r="D195" s="228" t="s">
        <v>135</v>
      </c>
      <c r="E195" s="40"/>
      <c r="F195" s="229" t="s">
        <v>222</v>
      </c>
      <c r="G195" s="40"/>
      <c r="H195" s="40"/>
      <c r="I195" s="225"/>
      <c r="J195" s="40"/>
      <c r="K195" s="40"/>
      <c r="L195" s="44"/>
      <c r="M195" s="226"/>
      <c r="N195" s="227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135</v>
      </c>
      <c r="AU195" s="17" t="s">
        <v>80</v>
      </c>
    </row>
    <row r="196" s="13" customFormat="1">
      <c r="A196" s="13"/>
      <c r="B196" s="230"/>
      <c r="C196" s="231"/>
      <c r="D196" s="223" t="s">
        <v>137</v>
      </c>
      <c r="E196" s="232" t="s">
        <v>1</v>
      </c>
      <c r="F196" s="233" t="s">
        <v>223</v>
      </c>
      <c r="G196" s="231"/>
      <c r="H196" s="232" t="s">
        <v>1</v>
      </c>
      <c r="I196" s="234"/>
      <c r="J196" s="231"/>
      <c r="K196" s="231"/>
      <c r="L196" s="235"/>
      <c r="M196" s="236"/>
      <c r="N196" s="237"/>
      <c r="O196" s="237"/>
      <c r="P196" s="237"/>
      <c r="Q196" s="237"/>
      <c r="R196" s="237"/>
      <c r="S196" s="237"/>
      <c r="T196" s="237"/>
      <c r="U196" s="238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137</v>
      </c>
      <c r="AU196" s="239" t="s">
        <v>80</v>
      </c>
      <c r="AV196" s="13" t="s">
        <v>78</v>
      </c>
      <c r="AW196" s="13" t="s">
        <v>30</v>
      </c>
      <c r="AX196" s="13" t="s">
        <v>73</v>
      </c>
      <c r="AY196" s="239" t="s">
        <v>124</v>
      </c>
    </row>
    <row r="197" s="14" customFormat="1">
      <c r="A197" s="14"/>
      <c r="B197" s="240"/>
      <c r="C197" s="241"/>
      <c r="D197" s="223" t="s">
        <v>137</v>
      </c>
      <c r="E197" s="242" t="s">
        <v>1</v>
      </c>
      <c r="F197" s="243" t="s">
        <v>193</v>
      </c>
      <c r="G197" s="241"/>
      <c r="H197" s="244">
        <v>6.7149999999999999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8"/>
      <c r="U197" s="249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137</v>
      </c>
      <c r="AU197" s="250" t="s">
        <v>80</v>
      </c>
      <c r="AV197" s="14" t="s">
        <v>80</v>
      </c>
      <c r="AW197" s="14" t="s">
        <v>30</v>
      </c>
      <c r="AX197" s="14" t="s">
        <v>73</v>
      </c>
      <c r="AY197" s="250" t="s">
        <v>124</v>
      </c>
    </row>
    <row r="198" s="15" customFormat="1">
      <c r="A198" s="15"/>
      <c r="B198" s="251"/>
      <c r="C198" s="252"/>
      <c r="D198" s="223" t="s">
        <v>137</v>
      </c>
      <c r="E198" s="253" t="s">
        <v>1</v>
      </c>
      <c r="F198" s="254" t="s">
        <v>140</v>
      </c>
      <c r="G198" s="252"/>
      <c r="H198" s="255">
        <v>6.7149999999999999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59"/>
      <c r="U198" s="260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1" t="s">
        <v>137</v>
      </c>
      <c r="AU198" s="261" t="s">
        <v>80</v>
      </c>
      <c r="AV198" s="15" t="s">
        <v>131</v>
      </c>
      <c r="AW198" s="15" t="s">
        <v>30</v>
      </c>
      <c r="AX198" s="15" t="s">
        <v>78</v>
      </c>
      <c r="AY198" s="261" t="s">
        <v>124</v>
      </c>
    </row>
    <row r="199" s="12" customFormat="1" ht="22.8" customHeight="1">
      <c r="A199" s="12"/>
      <c r="B199" s="194"/>
      <c r="C199" s="195"/>
      <c r="D199" s="196" t="s">
        <v>72</v>
      </c>
      <c r="E199" s="208" t="s">
        <v>165</v>
      </c>
      <c r="F199" s="208" t="s">
        <v>224</v>
      </c>
      <c r="G199" s="195"/>
      <c r="H199" s="195"/>
      <c r="I199" s="198"/>
      <c r="J199" s="209">
        <f>BK199</f>
        <v>0</v>
      </c>
      <c r="K199" s="195"/>
      <c r="L199" s="200"/>
      <c r="M199" s="201"/>
      <c r="N199" s="202"/>
      <c r="O199" s="202"/>
      <c r="P199" s="203">
        <f>SUM(P200:P217)</f>
        <v>0</v>
      </c>
      <c r="Q199" s="202"/>
      <c r="R199" s="203">
        <f>SUM(R200:R217)</f>
        <v>9.1506729</v>
      </c>
      <c r="S199" s="202"/>
      <c r="T199" s="203">
        <f>SUM(T200:T217)</f>
        <v>0</v>
      </c>
      <c r="U199" s="204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5" t="s">
        <v>78</v>
      </c>
      <c r="AT199" s="206" t="s">
        <v>72</v>
      </c>
      <c r="AU199" s="206" t="s">
        <v>78</v>
      </c>
      <c r="AY199" s="205" t="s">
        <v>124</v>
      </c>
      <c r="BK199" s="207">
        <f>SUM(BK200:BK217)</f>
        <v>0</v>
      </c>
    </row>
    <row r="200" s="2" customFormat="1" ht="24.15" customHeight="1">
      <c r="A200" s="38"/>
      <c r="B200" s="39"/>
      <c r="C200" s="210" t="s">
        <v>225</v>
      </c>
      <c r="D200" s="210" t="s">
        <v>126</v>
      </c>
      <c r="E200" s="211" t="s">
        <v>226</v>
      </c>
      <c r="F200" s="212" t="s">
        <v>227</v>
      </c>
      <c r="G200" s="213" t="s">
        <v>189</v>
      </c>
      <c r="H200" s="214">
        <v>276.02999999999997</v>
      </c>
      <c r="I200" s="215"/>
      <c r="J200" s="216">
        <f>ROUND(I200*H200,2)</f>
        <v>0</v>
      </c>
      <c r="K200" s="212" t="s">
        <v>130</v>
      </c>
      <c r="L200" s="44"/>
      <c r="M200" s="217" t="s">
        <v>1</v>
      </c>
      <c r="N200" s="218" t="s">
        <v>38</v>
      </c>
      <c r="O200" s="91"/>
      <c r="P200" s="219">
        <f>O200*H200</f>
        <v>0</v>
      </c>
      <c r="Q200" s="219">
        <v>0.0070000000000000001</v>
      </c>
      <c r="R200" s="219">
        <f>Q200*H200</f>
        <v>1.9322099999999998</v>
      </c>
      <c r="S200" s="219">
        <v>0</v>
      </c>
      <c r="T200" s="219">
        <f>S200*H200</f>
        <v>0</v>
      </c>
      <c r="U200" s="220" t="s">
        <v>1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1" t="s">
        <v>131</v>
      </c>
      <c r="AT200" s="221" t="s">
        <v>126</v>
      </c>
      <c r="AU200" s="221" t="s">
        <v>80</v>
      </c>
      <c r="AY200" s="17" t="s">
        <v>124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7" t="s">
        <v>78</v>
      </c>
      <c r="BK200" s="222">
        <f>ROUND(I200*H200,2)</f>
        <v>0</v>
      </c>
      <c r="BL200" s="17" t="s">
        <v>131</v>
      </c>
      <c r="BM200" s="221" t="s">
        <v>228</v>
      </c>
    </row>
    <row r="201" s="2" customFormat="1">
      <c r="A201" s="38"/>
      <c r="B201" s="39"/>
      <c r="C201" s="40"/>
      <c r="D201" s="223" t="s">
        <v>133</v>
      </c>
      <c r="E201" s="40"/>
      <c r="F201" s="224" t="s">
        <v>229</v>
      </c>
      <c r="G201" s="40"/>
      <c r="H201" s="40"/>
      <c r="I201" s="225"/>
      <c r="J201" s="40"/>
      <c r="K201" s="40"/>
      <c r="L201" s="44"/>
      <c r="M201" s="226"/>
      <c r="N201" s="227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133</v>
      </c>
      <c r="AU201" s="17" t="s">
        <v>80</v>
      </c>
    </row>
    <row r="202" s="2" customFormat="1">
      <c r="A202" s="38"/>
      <c r="B202" s="39"/>
      <c r="C202" s="40"/>
      <c r="D202" s="228" t="s">
        <v>135</v>
      </c>
      <c r="E202" s="40"/>
      <c r="F202" s="229" t="s">
        <v>230</v>
      </c>
      <c r="G202" s="40"/>
      <c r="H202" s="40"/>
      <c r="I202" s="225"/>
      <c r="J202" s="40"/>
      <c r="K202" s="40"/>
      <c r="L202" s="44"/>
      <c r="M202" s="226"/>
      <c r="N202" s="227"/>
      <c r="O202" s="91"/>
      <c r="P202" s="91"/>
      <c r="Q202" s="91"/>
      <c r="R202" s="91"/>
      <c r="S202" s="91"/>
      <c r="T202" s="91"/>
      <c r="U202" s="92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135</v>
      </c>
      <c r="AU202" s="17" t="s">
        <v>80</v>
      </c>
    </row>
    <row r="203" s="13" customFormat="1">
      <c r="A203" s="13"/>
      <c r="B203" s="230"/>
      <c r="C203" s="231"/>
      <c r="D203" s="223" t="s">
        <v>137</v>
      </c>
      <c r="E203" s="232" t="s">
        <v>1</v>
      </c>
      <c r="F203" s="233" t="s">
        <v>231</v>
      </c>
      <c r="G203" s="231"/>
      <c r="H203" s="232" t="s">
        <v>1</v>
      </c>
      <c r="I203" s="234"/>
      <c r="J203" s="231"/>
      <c r="K203" s="231"/>
      <c r="L203" s="235"/>
      <c r="M203" s="236"/>
      <c r="N203" s="237"/>
      <c r="O203" s="237"/>
      <c r="P203" s="237"/>
      <c r="Q203" s="237"/>
      <c r="R203" s="237"/>
      <c r="S203" s="237"/>
      <c r="T203" s="237"/>
      <c r="U203" s="238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137</v>
      </c>
      <c r="AU203" s="239" t="s">
        <v>80</v>
      </c>
      <c r="AV203" s="13" t="s">
        <v>78</v>
      </c>
      <c r="AW203" s="13" t="s">
        <v>30</v>
      </c>
      <c r="AX203" s="13" t="s">
        <v>73</v>
      </c>
      <c r="AY203" s="239" t="s">
        <v>124</v>
      </c>
    </row>
    <row r="204" s="14" customFormat="1">
      <c r="A204" s="14"/>
      <c r="B204" s="240"/>
      <c r="C204" s="241"/>
      <c r="D204" s="223" t="s">
        <v>137</v>
      </c>
      <c r="E204" s="242" t="s">
        <v>1</v>
      </c>
      <c r="F204" s="243" t="s">
        <v>232</v>
      </c>
      <c r="G204" s="241"/>
      <c r="H204" s="244">
        <v>276.02999999999997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8"/>
      <c r="U204" s="249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137</v>
      </c>
      <c r="AU204" s="250" t="s">
        <v>80</v>
      </c>
      <c r="AV204" s="14" t="s">
        <v>80</v>
      </c>
      <c r="AW204" s="14" t="s">
        <v>30</v>
      </c>
      <c r="AX204" s="14" t="s">
        <v>73</v>
      </c>
      <c r="AY204" s="250" t="s">
        <v>124</v>
      </c>
    </row>
    <row r="205" s="15" customFormat="1">
      <c r="A205" s="15"/>
      <c r="B205" s="251"/>
      <c r="C205" s="252"/>
      <c r="D205" s="223" t="s">
        <v>137</v>
      </c>
      <c r="E205" s="253" t="s">
        <v>1</v>
      </c>
      <c r="F205" s="254" t="s">
        <v>140</v>
      </c>
      <c r="G205" s="252"/>
      <c r="H205" s="255">
        <v>276.02999999999997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59"/>
      <c r="U205" s="260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1" t="s">
        <v>137</v>
      </c>
      <c r="AU205" s="261" t="s">
        <v>80</v>
      </c>
      <c r="AV205" s="15" t="s">
        <v>131</v>
      </c>
      <c r="AW205" s="15" t="s">
        <v>30</v>
      </c>
      <c r="AX205" s="15" t="s">
        <v>78</v>
      </c>
      <c r="AY205" s="261" t="s">
        <v>124</v>
      </c>
    </row>
    <row r="206" s="2" customFormat="1" ht="33" customHeight="1">
      <c r="A206" s="38"/>
      <c r="B206" s="39"/>
      <c r="C206" s="210" t="s">
        <v>233</v>
      </c>
      <c r="D206" s="210" t="s">
        <v>126</v>
      </c>
      <c r="E206" s="211" t="s">
        <v>234</v>
      </c>
      <c r="F206" s="212" t="s">
        <v>235</v>
      </c>
      <c r="G206" s="213" t="s">
        <v>189</v>
      </c>
      <c r="H206" s="214">
        <v>92.010000000000005</v>
      </c>
      <c r="I206" s="215"/>
      <c r="J206" s="216">
        <f>ROUND(I206*H206,2)</f>
        <v>0</v>
      </c>
      <c r="K206" s="212" t="s">
        <v>130</v>
      </c>
      <c r="L206" s="44"/>
      <c r="M206" s="217" t="s">
        <v>1</v>
      </c>
      <c r="N206" s="218" t="s">
        <v>38</v>
      </c>
      <c r="O206" s="91"/>
      <c r="P206" s="219">
        <f>O206*H206</f>
        <v>0</v>
      </c>
      <c r="Q206" s="219">
        <v>0.070790000000000006</v>
      </c>
      <c r="R206" s="219">
        <f>Q206*H206</f>
        <v>6.5133879000000006</v>
      </c>
      <c r="S206" s="219">
        <v>0</v>
      </c>
      <c r="T206" s="219">
        <f>S206*H206</f>
        <v>0</v>
      </c>
      <c r="U206" s="220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131</v>
      </c>
      <c r="AT206" s="221" t="s">
        <v>126</v>
      </c>
      <c r="AU206" s="221" t="s">
        <v>80</v>
      </c>
      <c r="AY206" s="17" t="s">
        <v>124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78</v>
      </c>
      <c r="BK206" s="222">
        <f>ROUND(I206*H206,2)</f>
        <v>0</v>
      </c>
      <c r="BL206" s="17" t="s">
        <v>131</v>
      </c>
      <c r="BM206" s="221" t="s">
        <v>236</v>
      </c>
    </row>
    <row r="207" s="2" customFormat="1">
      <c r="A207" s="38"/>
      <c r="B207" s="39"/>
      <c r="C207" s="40"/>
      <c r="D207" s="223" t="s">
        <v>133</v>
      </c>
      <c r="E207" s="40"/>
      <c r="F207" s="224" t="s">
        <v>237</v>
      </c>
      <c r="G207" s="40"/>
      <c r="H207" s="40"/>
      <c r="I207" s="225"/>
      <c r="J207" s="40"/>
      <c r="K207" s="40"/>
      <c r="L207" s="44"/>
      <c r="M207" s="226"/>
      <c r="N207" s="227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133</v>
      </c>
      <c r="AU207" s="17" t="s">
        <v>80</v>
      </c>
    </row>
    <row r="208" s="2" customFormat="1">
      <c r="A208" s="38"/>
      <c r="B208" s="39"/>
      <c r="C208" s="40"/>
      <c r="D208" s="228" t="s">
        <v>135</v>
      </c>
      <c r="E208" s="40"/>
      <c r="F208" s="229" t="s">
        <v>238</v>
      </c>
      <c r="G208" s="40"/>
      <c r="H208" s="40"/>
      <c r="I208" s="225"/>
      <c r="J208" s="40"/>
      <c r="K208" s="40"/>
      <c r="L208" s="44"/>
      <c r="M208" s="226"/>
      <c r="N208" s="227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135</v>
      </c>
      <c r="AU208" s="17" t="s">
        <v>80</v>
      </c>
    </row>
    <row r="209" s="13" customFormat="1">
      <c r="A209" s="13"/>
      <c r="B209" s="230"/>
      <c r="C209" s="231"/>
      <c r="D209" s="223" t="s">
        <v>137</v>
      </c>
      <c r="E209" s="232" t="s">
        <v>1</v>
      </c>
      <c r="F209" s="233" t="s">
        <v>200</v>
      </c>
      <c r="G209" s="231"/>
      <c r="H209" s="232" t="s">
        <v>1</v>
      </c>
      <c r="I209" s="234"/>
      <c r="J209" s="231"/>
      <c r="K209" s="231"/>
      <c r="L209" s="235"/>
      <c r="M209" s="236"/>
      <c r="N209" s="237"/>
      <c r="O209" s="237"/>
      <c r="P209" s="237"/>
      <c r="Q209" s="237"/>
      <c r="R209" s="237"/>
      <c r="S209" s="237"/>
      <c r="T209" s="237"/>
      <c r="U209" s="238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137</v>
      </c>
      <c r="AU209" s="239" t="s">
        <v>80</v>
      </c>
      <c r="AV209" s="13" t="s">
        <v>78</v>
      </c>
      <c r="AW209" s="13" t="s">
        <v>30</v>
      </c>
      <c r="AX209" s="13" t="s">
        <v>73</v>
      </c>
      <c r="AY209" s="239" t="s">
        <v>124</v>
      </c>
    </row>
    <row r="210" s="14" customFormat="1">
      <c r="A210" s="14"/>
      <c r="B210" s="240"/>
      <c r="C210" s="241"/>
      <c r="D210" s="223" t="s">
        <v>137</v>
      </c>
      <c r="E210" s="242" t="s">
        <v>1</v>
      </c>
      <c r="F210" s="243" t="s">
        <v>239</v>
      </c>
      <c r="G210" s="241"/>
      <c r="H210" s="244">
        <v>92.010000000000005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8"/>
      <c r="U210" s="249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137</v>
      </c>
      <c r="AU210" s="250" t="s">
        <v>80</v>
      </c>
      <c r="AV210" s="14" t="s">
        <v>80</v>
      </c>
      <c r="AW210" s="14" t="s">
        <v>30</v>
      </c>
      <c r="AX210" s="14" t="s">
        <v>73</v>
      </c>
      <c r="AY210" s="250" t="s">
        <v>124</v>
      </c>
    </row>
    <row r="211" s="15" customFormat="1">
      <c r="A211" s="15"/>
      <c r="B211" s="251"/>
      <c r="C211" s="252"/>
      <c r="D211" s="223" t="s">
        <v>137</v>
      </c>
      <c r="E211" s="253" t="s">
        <v>1</v>
      </c>
      <c r="F211" s="254" t="s">
        <v>140</v>
      </c>
      <c r="G211" s="252"/>
      <c r="H211" s="255">
        <v>92.010000000000005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59"/>
      <c r="U211" s="260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1" t="s">
        <v>137</v>
      </c>
      <c r="AU211" s="261" t="s">
        <v>80</v>
      </c>
      <c r="AV211" s="15" t="s">
        <v>131</v>
      </c>
      <c r="AW211" s="15" t="s">
        <v>30</v>
      </c>
      <c r="AX211" s="15" t="s">
        <v>78</v>
      </c>
      <c r="AY211" s="261" t="s">
        <v>124</v>
      </c>
    </row>
    <row r="212" s="2" customFormat="1" ht="24.15" customHeight="1">
      <c r="A212" s="38"/>
      <c r="B212" s="39"/>
      <c r="C212" s="210" t="s">
        <v>240</v>
      </c>
      <c r="D212" s="210" t="s">
        <v>126</v>
      </c>
      <c r="E212" s="211" t="s">
        <v>241</v>
      </c>
      <c r="F212" s="212" t="s">
        <v>242</v>
      </c>
      <c r="G212" s="213" t="s">
        <v>189</v>
      </c>
      <c r="H212" s="214">
        <v>6.7149999999999999</v>
      </c>
      <c r="I212" s="215"/>
      <c r="J212" s="216">
        <f>ROUND(I212*H212,2)</f>
        <v>0</v>
      </c>
      <c r="K212" s="212" t="s">
        <v>130</v>
      </c>
      <c r="L212" s="44"/>
      <c r="M212" s="217" t="s">
        <v>1</v>
      </c>
      <c r="N212" s="218" t="s">
        <v>38</v>
      </c>
      <c r="O212" s="91"/>
      <c r="P212" s="219">
        <f>O212*H212</f>
        <v>0</v>
      </c>
      <c r="Q212" s="219">
        <v>0.105</v>
      </c>
      <c r="R212" s="219">
        <f>Q212*H212</f>
        <v>0.70507500000000001</v>
      </c>
      <c r="S212" s="219">
        <v>0</v>
      </c>
      <c r="T212" s="219">
        <f>S212*H212</f>
        <v>0</v>
      </c>
      <c r="U212" s="220" t="s">
        <v>1</v>
      </c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1" t="s">
        <v>131</v>
      </c>
      <c r="AT212" s="221" t="s">
        <v>126</v>
      </c>
      <c r="AU212" s="221" t="s">
        <v>80</v>
      </c>
      <c r="AY212" s="17" t="s">
        <v>124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7" t="s">
        <v>78</v>
      </c>
      <c r="BK212" s="222">
        <f>ROUND(I212*H212,2)</f>
        <v>0</v>
      </c>
      <c r="BL212" s="17" t="s">
        <v>131</v>
      </c>
      <c r="BM212" s="221" t="s">
        <v>243</v>
      </c>
    </row>
    <row r="213" s="2" customFormat="1">
      <c r="A213" s="38"/>
      <c r="B213" s="39"/>
      <c r="C213" s="40"/>
      <c r="D213" s="223" t="s">
        <v>133</v>
      </c>
      <c r="E213" s="40"/>
      <c r="F213" s="224" t="s">
        <v>244</v>
      </c>
      <c r="G213" s="40"/>
      <c r="H213" s="40"/>
      <c r="I213" s="225"/>
      <c r="J213" s="40"/>
      <c r="K213" s="40"/>
      <c r="L213" s="44"/>
      <c r="M213" s="226"/>
      <c r="N213" s="227"/>
      <c r="O213" s="91"/>
      <c r="P213" s="91"/>
      <c r="Q213" s="91"/>
      <c r="R213" s="91"/>
      <c r="S213" s="91"/>
      <c r="T213" s="91"/>
      <c r="U213" s="92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133</v>
      </c>
      <c r="AU213" s="17" t="s">
        <v>80</v>
      </c>
    </row>
    <row r="214" s="2" customFormat="1">
      <c r="A214" s="38"/>
      <c r="B214" s="39"/>
      <c r="C214" s="40"/>
      <c r="D214" s="228" t="s">
        <v>135</v>
      </c>
      <c r="E214" s="40"/>
      <c r="F214" s="229" t="s">
        <v>245</v>
      </c>
      <c r="G214" s="40"/>
      <c r="H214" s="40"/>
      <c r="I214" s="225"/>
      <c r="J214" s="40"/>
      <c r="K214" s="40"/>
      <c r="L214" s="44"/>
      <c r="M214" s="226"/>
      <c r="N214" s="227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135</v>
      </c>
      <c r="AU214" s="17" t="s">
        <v>80</v>
      </c>
    </row>
    <row r="215" s="13" customFormat="1">
      <c r="A215" s="13"/>
      <c r="B215" s="230"/>
      <c r="C215" s="231"/>
      <c r="D215" s="223" t="s">
        <v>137</v>
      </c>
      <c r="E215" s="232" t="s">
        <v>1</v>
      </c>
      <c r="F215" s="233" t="s">
        <v>246</v>
      </c>
      <c r="G215" s="231"/>
      <c r="H215" s="232" t="s">
        <v>1</v>
      </c>
      <c r="I215" s="234"/>
      <c r="J215" s="231"/>
      <c r="K215" s="231"/>
      <c r="L215" s="235"/>
      <c r="M215" s="236"/>
      <c r="N215" s="237"/>
      <c r="O215" s="237"/>
      <c r="P215" s="237"/>
      <c r="Q215" s="237"/>
      <c r="R215" s="237"/>
      <c r="S215" s="237"/>
      <c r="T215" s="237"/>
      <c r="U215" s="238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137</v>
      </c>
      <c r="AU215" s="239" t="s">
        <v>80</v>
      </c>
      <c r="AV215" s="13" t="s">
        <v>78</v>
      </c>
      <c r="AW215" s="13" t="s">
        <v>30</v>
      </c>
      <c r="AX215" s="13" t="s">
        <v>73</v>
      </c>
      <c r="AY215" s="239" t="s">
        <v>124</v>
      </c>
    </row>
    <row r="216" s="14" customFormat="1">
      <c r="A216" s="14"/>
      <c r="B216" s="240"/>
      <c r="C216" s="241"/>
      <c r="D216" s="223" t="s">
        <v>137</v>
      </c>
      <c r="E216" s="242" t="s">
        <v>1</v>
      </c>
      <c r="F216" s="243" t="s">
        <v>193</v>
      </c>
      <c r="G216" s="241"/>
      <c r="H216" s="244">
        <v>6.7149999999999999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8"/>
      <c r="U216" s="249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137</v>
      </c>
      <c r="AU216" s="250" t="s">
        <v>80</v>
      </c>
      <c r="AV216" s="14" t="s">
        <v>80</v>
      </c>
      <c r="AW216" s="14" t="s">
        <v>30</v>
      </c>
      <c r="AX216" s="14" t="s">
        <v>73</v>
      </c>
      <c r="AY216" s="250" t="s">
        <v>124</v>
      </c>
    </row>
    <row r="217" s="15" customFormat="1">
      <c r="A217" s="15"/>
      <c r="B217" s="251"/>
      <c r="C217" s="252"/>
      <c r="D217" s="223" t="s">
        <v>137</v>
      </c>
      <c r="E217" s="253" t="s">
        <v>1</v>
      </c>
      <c r="F217" s="254" t="s">
        <v>140</v>
      </c>
      <c r="G217" s="252"/>
      <c r="H217" s="255">
        <v>6.7149999999999999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59"/>
      <c r="U217" s="260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1" t="s">
        <v>137</v>
      </c>
      <c r="AU217" s="261" t="s">
        <v>80</v>
      </c>
      <c r="AV217" s="15" t="s">
        <v>131</v>
      </c>
      <c r="AW217" s="15" t="s">
        <v>30</v>
      </c>
      <c r="AX217" s="15" t="s">
        <v>78</v>
      </c>
      <c r="AY217" s="261" t="s">
        <v>124</v>
      </c>
    </row>
    <row r="218" s="12" customFormat="1" ht="22.8" customHeight="1">
      <c r="A218" s="12"/>
      <c r="B218" s="194"/>
      <c r="C218" s="195"/>
      <c r="D218" s="196" t="s">
        <v>72</v>
      </c>
      <c r="E218" s="208" t="s">
        <v>186</v>
      </c>
      <c r="F218" s="208" t="s">
        <v>247</v>
      </c>
      <c r="G218" s="195"/>
      <c r="H218" s="195"/>
      <c r="I218" s="198"/>
      <c r="J218" s="209">
        <f>BK218</f>
        <v>0</v>
      </c>
      <c r="K218" s="195"/>
      <c r="L218" s="200"/>
      <c r="M218" s="201"/>
      <c r="N218" s="202"/>
      <c r="O218" s="202"/>
      <c r="P218" s="203">
        <f>SUM(P219:P428)</f>
        <v>0</v>
      </c>
      <c r="Q218" s="202"/>
      <c r="R218" s="203">
        <f>SUM(R219:R428)</f>
        <v>47.537768370000002</v>
      </c>
      <c r="S218" s="202"/>
      <c r="T218" s="203">
        <f>SUM(T219:T428)</f>
        <v>52.008310000000002</v>
      </c>
      <c r="U218" s="204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5" t="s">
        <v>78</v>
      </c>
      <c r="AT218" s="206" t="s">
        <v>72</v>
      </c>
      <c r="AU218" s="206" t="s">
        <v>78</v>
      </c>
      <c r="AY218" s="205" t="s">
        <v>124</v>
      </c>
      <c r="BK218" s="207">
        <f>SUM(BK219:BK428)</f>
        <v>0</v>
      </c>
    </row>
    <row r="219" s="2" customFormat="1" ht="37.8" customHeight="1">
      <c r="A219" s="38"/>
      <c r="B219" s="39"/>
      <c r="C219" s="210" t="s">
        <v>248</v>
      </c>
      <c r="D219" s="210" t="s">
        <v>126</v>
      </c>
      <c r="E219" s="211" t="s">
        <v>249</v>
      </c>
      <c r="F219" s="212" t="s">
        <v>250</v>
      </c>
      <c r="G219" s="213" t="s">
        <v>189</v>
      </c>
      <c r="H219" s="214">
        <v>1022.78</v>
      </c>
      <c r="I219" s="215"/>
      <c r="J219" s="216">
        <f>ROUND(I219*H219,2)</f>
        <v>0</v>
      </c>
      <c r="K219" s="212" t="s">
        <v>130</v>
      </c>
      <c r="L219" s="44"/>
      <c r="M219" s="217" t="s">
        <v>1</v>
      </c>
      <c r="N219" s="218" t="s">
        <v>38</v>
      </c>
      <c r="O219" s="91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19">
        <f>S219*H219</f>
        <v>0</v>
      </c>
      <c r="U219" s="220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1" t="s">
        <v>131</v>
      </c>
      <c r="AT219" s="221" t="s">
        <v>126</v>
      </c>
      <c r="AU219" s="221" t="s">
        <v>80</v>
      </c>
      <c r="AY219" s="17" t="s">
        <v>124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7" t="s">
        <v>78</v>
      </c>
      <c r="BK219" s="222">
        <f>ROUND(I219*H219,2)</f>
        <v>0</v>
      </c>
      <c r="BL219" s="17" t="s">
        <v>131</v>
      </c>
      <c r="BM219" s="221" t="s">
        <v>251</v>
      </c>
    </row>
    <row r="220" s="2" customFormat="1">
      <c r="A220" s="38"/>
      <c r="B220" s="39"/>
      <c r="C220" s="40"/>
      <c r="D220" s="223" t="s">
        <v>133</v>
      </c>
      <c r="E220" s="40"/>
      <c r="F220" s="224" t="s">
        <v>252</v>
      </c>
      <c r="G220" s="40"/>
      <c r="H220" s="40"/>
      <c r="I220" s="225"/>
      <c r="J220" s="40"/>
      <c r="K220" s="40"/>
      <c r="L220" s="44"/>
      <c r="M220" s="226"/>
      <c r="N220" s="227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133</v>
      </c>
      <c r="AU220" s="17" t="s">
        <v>80</v>
      </c>
    </row>
    <row r="221" s="2" customFormat="1">
      <c r="A221" s="38"/>
      <c r="B221" s="39"/>
      <c r="C221" s="40"/>
      <c r="D221" s="228" t="s">
        <v>135</v>
      </c>
      <c r="E221" s="40"/>
      <c r="F221" s="229" t="s">
        <v>253</v>
      </c>
      <c r="G221" s="40"/>
      <c r="H221" s="40"/>
      <c r="I221" s="225"/>
      <c r="J221" s="40"/>
      <c r="K221" s="40"/>
      <c r="L221" s="44"/>
      <c r="M221" s="226"/>
      <c r="N221" s="227"/>
      <c r="O221" s="91"/>
      <c r="P221" s="91"/>
      <c r="Q221" s="91"/>
      <c r="R221" s="91"/>
      <c r="S221" s="91"/>
      <c r="T221" s="91"/>
      <c r="U221" s="92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135</v>
      </c>
      <c r="AU221" s="17" t="s">
        <v>80</v>
      </c>
    </row>
    <row r="222" s="13" customFormat="1">
      <c r="A222" s="13"/>
      <c r="B222" s="230"/>
      <c r="C222" s="231"/>
      <c r="D222" s="223" t="s">
        <v>137</v>
      </c>
      <c r="E222" s="232" t="s">
        <v>1</v>
      </c>
      <c r="F222" s="233" t="s">
        <v>254</v>
      </c>
      <c r="G222" s="231"/>
      <c r="H222" s="232" t="s">
        <v>1</v>
      </c>
      <c r="I222" s="234"/>
      <c r="J222" s="231"/>
      <c r="K222" s="231"/>
      <c r="L222" s="235"/>
      <c r="M222" s="236"/>
      <c r="N222" s="237"/>
      <c r="O222" s="237"/>
      <c r="P222" s="237"/>
      <c r="Q222" s="237"/>
      <c r="R222" s="237"/>
      <c r="S222" s="237"/>
      <c r="T222" s="237"/>
      <c r="U222" s="238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137</v>
      </c>
      <c r="AU222" s="239" t="s">
        <v>80</v>
      </c>
      <c r="AV222" s="13" t="s">
        <v>78</v>
      </c>
      <c r="AW222" s="13" t="s">
        <v>30</v>
      </c>
      <c r="AX222" s="13" t="s">
        <v>73</v>
      </c>
      <c r="AY222" s="239" t="s">
        <v>124</v>
      </c>
    </row>
    <row r="223" s="14" customFormat="1">
      <c r="A223" s="14"/>
      <c r="B223" s="240"/>
      <c r="C223" s="241"/>
      <c r="D223" s="223" t="s">
        <v>137</v>
      </c>
      <c r="E223" s="242" t="s">
        <v>1</v>
      </c>
      <c r="F223" s="243" t="s">
        <v>255</v>
      </c>
      <c r="G223" s="241"/>
      <c r="H223" s="244">
        <v>1022.78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8"/>
      <c r="U223" s="249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137</v>
      </c>
      <c r="AU223" s="250" t="s">
        <v>80</v>
      </c>
      <c r="AV223" s="14" t="s">
        <v>80</v>
      </c>
      <c r="AW223" s="14" t="s">
        <v>30</v>
      </c>
      <c r="AX223" s="14" t="s">
        <v>73</v>
      </c>
      <c r="AY223" s="250" t="s">
        <v>124</v>
      </c>
    </row>
    <row r="224" s="15" customFormat="1">
      <c r="A224" s="15"/>
      <c r="B224" s="251"/>
      <c r="C224" s="252"/>
      <c r="D224" s="223" t="s">
        <v>137</v>
      </c>
      <c r="E224" s="253" t="s">
        <v>1</v>
      </c>
      <c r="F224" s="254" t="s">
        <v>140</v>
      </c>
      <c r="G224" s="252"/>
      <c r="H224" s="255">
        <v>1022.78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59"/>
      <c r="U224" s="260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1" t="s">
        <v>137</v>
      </c>
      <c r="AU224" s="261" t="s">
        <v>80</v>
      </c>
      <c r="AV224" s="15" t="s">
        <v>131</v>
      </c>
      <c r="AW224" s="15" t="s">
        <v>30</v>
      </c>
      <c r="AX224" s="15" t="s">
        <v>78</v>
      </c>
      <c r="AY224" s="261" t="s">
        <v>124</v>
      </c>
    </row>
    <row r="225" s="2" customFormat="1" ht="37.8" customHeight="1">
      <c r="A225" s="38"/>
      <c r="B225" s="39"/>
      <c r="C225" s="210" t="s">
        <v>256</v>
      </c>
      <c r="D225" s="210" t="s">
        <v>126</v>
      </c>
      <c r="E225" s="211" t="s">
        <v>257</v>
      </c>
      <c r="F225" s="212" t="s">
        <v>258</v>
      </c>
      <c r="G225" s="213" t="s">
        <v>189</v>
      </c>
      <c r="H225" s="214">
        <v>92050.199999999997</v>
      </c>
      <c r="I225" s="215"/>
      <c r="J225" s="216">
        <f>ROUND(I225*H225,2)</f>
        <v>0</v>
      </c>
      <c r="K225" s="212" t="s">
        <v>130</v>
      </c>
      <c r="L225" s="44"/>
      <c r="M225" s="217" t="s">
        <v>1</v>
      </c>
      <c r="N225" s="218" t="s">
        <v>38</v>
      </c>
      <c r="O225" s="91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19">
        <f>S225*H225</f>
        <v>0</v>
      </c>
      <c r="U225" s="220" t="s">
        <v>1</v>
      </c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1" t="s">
        <v>131</v>
      </c>
      <c r="AT225" s="221" t="s">
        <v>126</v>
      </c>
      <c r="AU225" s="221" t="s">
        <v>80</v>
      </c>
      <c r="AY225" s="17" t="s">
        <v>124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7" t="s">
        <v>78</v>
      </c>
      <c r="BK225" s="222">
        <f>ROUND(I225*H225,2)</f>
        <v>0</v>
      </c>
      <c r="BL225" s="17" t="s">
        <v>131</v>
      </c>
      <c r="BM225" s="221" t="s">
        <v>259</v>
      </c>
    </row>
    <row r="226" s="2" customFormat="1">
      <c r="A226" s="38"/>
      <c r="B226" s="39"/>
      <c r="C226" s="40"/>
      <c r="D226" s="223" t="s">
        <v>133</v>
      </c>
      <c r="E226" s="40"/>
      <c r="F226" s="224" t="s">
        <v>260</v>
      </c>
      <c r="G226" s="40"/>
      <c r="H226" s="40"/>
      <c r="I226" s="225"/>
      <c r="J226" s="40"/>
      <c r="K226" s="40"/>
      <c r="L226" s="44"/>
      <c r="M226" s="226"/>
      <c r="N226" s="227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133</v>
      </c>
      <c r="AU226" s="17" t="s">
        <v>80</v>
      </c>
    </row>
    <row r="227" s="2" customFormat="1">
      <c r="A227" s="38"/>
      <c r="B227" s="39"/>
      <c r="C227" s="40"/>
      <c r="D227" s="228" t="s">
        <v>135</v>
      </c>
      <c r="E227" s="40"/>
      <c r="F227" s="229" t="s">
        <v>261</v>
      </c>
      <c r="G227" s="40"/>
      <c r="H227" s="40"/>
      <c r="I227" s="225"/>
      <c r="J227" s="40"/>
      <c r="K227" s="40"/>
      <c r="L227" s="44"/>
      <c r="M227" s="226"/>
      <c r="N227" s="227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135</v>
      </c>
      <c r="AU227" s="17" t="s">
        <v>80</v>
      </c>
    </row>
    <row r="228" s="14" customFormat="1">
      <c r="A228" s="14"/>
      <c r="B228" s="240"/>
      <c r="C228" s="241"/>
      <c r="D228" s="223" t="s">
        <v>137</v>
      </c>
      <c r="E228" s="241"/>
      <c r="F228" s="243" t="s">
        <v>262</v>
      </c>
      <c r="G228" s="241"/>
      <c r="H228" s="244">
        <v>92050.199999999997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8"/>
      <c r="U228" s="249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137</v>
      </c>
      <c r="AU228" s="250" t="s">
        <v>80</v>
      </c>
      <c r="AV228" s="14" t="s">
        <v>80</v>
      </c>
      <c r="AW228" s="14" t="s">
        <v>4</v>
      </c>
      <c r="AX228" s="14" t="s">
        <v>78</v>
      </c>
      <c r="AY228" s="250" t="s">
        <v>124</v>
      </c>
    </row>
    <row r="229" s="2" customFormat="1" ht="44.25" customHeight="1">
      <c r="A229" s="38"/>
      <c r="B229" s="39"/>
      <c r="C229" s="210" t="s">
        <v>263</v>
      </c>
      <c r="D229" s="210" t="s">
        <v>126</v>
      </c>
      <c r="E229" s="211" t="s">
        <v>264</v>
      </c>
      <c r="F229" s="212" t="s">
        <v>265</v>
      </c>
      <c r="G229" s="213" t="s">
        <v>206</v>
      </c>
      <c r="H229" s="214">
        <v>1</v>
      </c>
      <c r="I229" s="215"/>
      <c r="J229" s="216">
        <f>ROUND(I229*H229,2)</f>
        <v>0</v>
      </c>
      <c r="K229" s="212" t="s">
        <v>130</v>
      </c>
      <c r="L229" s="44"/>
      <c r="M229" s="217" t="s">
        <v>1</v>
      </c>
      <c r="N229" s="218" t="s">
        <v>38</v>
      </c>
      <c r="O229" s="91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19">
        <f>S229*H229</f>
        <v>0</v>
      </c>
      <c r="U229" s="220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1" t="s">
        <v>131</v>
      </c>
      <c r="AT229" s="221" t="s">
        <v>126</v>
      </c>
      <c r="AU229" s="221" t="s">
        <v>80</v>
      </c>
      <c r="AY229" s="17" t="s">
        <v>124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7" t="s">
        <v>78</v>
      </c>
      <c r="BK229" s="222">
        <f>ROUND(I229*H229,2)</f>
        <v>0</v>
      </c>
      <c r="BL229" s="17" t="s">
        <v>131</v>
      </c>
      <c r="BM229" s="221" t="s">
        <v>266</v>
      </c>
    </row>
    <row r="230" s="2" customFormat="1">
      <c r="A230" s="38"/>
      <c r="B230" s="39"/>
      <c r="C230" s="40"/>
      <c r="D230" s="223" t="s">
        <v>133</v>
      </c>
      <c r="E230" s="40"/>
      <c r="F230" s="224" t="s">
        <v>267</v>
      </c>
      <c r="G230" s="40"/>
      <c r="H230" s="40"/>
      <c r="I230" s="225"/>
      <c r="J230" s="40"/>
      <c r="K230" s="40"/>
      <c r="L230" s="44"/>
      <c r="M230" s="226"/>
      <c r="N230" s="227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80</v>
      </c>
    </row>
    <row r="231" s="2" customFormat="1">
      <c r="A231" s="38"/>
      <c r="B231" s="39"/>
      <c r="C231" s="40"/>
      <c r="D231" s="228" t="s">
        <v>135</v>
      </c>
      <c r="E231" s="40"/>
      <c r="F231" s="229" t="s">
        <v>268</v>
      </c>
      <c r="G231" s="40"/>
      <c r="H231" s="40"/>
      <c r="I231" s="225"/>
      <c r="J231" s="40"/>
      <c r="K231" s="40"/>
      <c r="L231" s="44"/>
      <c r="M231" s="226"/>
      <c r="N231" s="227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135</v>
      </c>
      <c r="AU231" s="17" t="s">
        <v>80</v>
      </c>
    </row>
    <row r="232" s="2" customFormat="1" ht="37.8" customHeight="1">
      <c r="A232" s="38"/>
      <c r="B232" s="39"/>
      <c r="C232" s="210" t="s">
        <v>269</v>
      </c>
      <c r="D232" s="210" t="s">
        <v>126</v>
      </c>
      <c r="E232" s="211" t="s">
        <v>270</v>
      </c>
      <c r="F232" s="212" t="s">
        <v>271</v>
      </c>
      <c r="G232" s="213" t="s">
        <v>189</v>
      </c>
      <c r="H232" s="214">
        <v>1022.78</v>
      </c>
      <c r="I232" s="215"/>
      <c r="J232" s="216">
        <f>ROUND(I232*H232,2)</f>
        <v>0</v>
      </c>
      <c r="K232" s="212" t="s">
        <v>130</v>
      </c>
      <c r="L232" s="44"/>
      <c r="M232" s="217" t="s">
        <v>1</v>
      </c>
      <c r="N232" s="218" t="s">
        <v>38</v>
      </c>
      <c r="O232" s="91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19">
        <f>S232*H232</f>
        <v>0</v>
      </c>
      <c r="U232" s="220" t="s">
        <v>1</v>
      </c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1" t="s">
        <v>131</v>
      </c>
      <c r="AT232" s="221" t="s">
        <v>126</v>
      </c>
      <c r="AU232" s="221" t="s">
        <v>80</v>
      </c>
      <c r="AY232" s="17" t="s">
        <v>124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17" t="s">
        <v>78</v>
      </c>
      <c r="BK232" s="222">
        <f>ROUND(I232*H232,2)</f>
        <v>0</v>
      </c>
      <c r="BL232" s="17" t="s">
        <v>131</v>
      </c>
      <c r="BM232" s="221" t="s">
        <v>272</v>
      </c>
    </row>
    <row r="233" s="2" customFormat="1">
      <c r="A233" s="38"/>
      <c r="B233" s="39"/>
      <c r="C233" s="40"/>
      <c r="D233" s="223" t="s">
        <v>133</v>
      </c>
      <c r="E233" s="40"/>
      <c r="F233" s="224" t="s">
        <v>273</v>
      </c>
      <c r="G233" s="40"/>
      <c r="H233" s="40"/>
      <c r="I233" s="225"/>
      <c r="J233" s="40"/>
      <c r="K233" s="40"/>
      <c r="L233" s="44"/>
      <c r="M233" s="226"/>
      <c r="N233" s="227"/>
      <c r="O233" s="91"/>
      <c r="P233" s="91"/>
      <c r="Q233" s="91"/>
      <c r="R233" s="91"/>
      <c r="S233" s="91"/>
      <c r="T233" s="91"/>
      <c r="U233" s="92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133</v>
      </c>
      <c r="AU233" s="17" t="s">
        <v>80</v>
      </c>
    </row>
    <row r="234" s="2" customFormat="1">
      <c r="A234" s="38"/>
      <c r="B234" s="39"/>
      <c r="C234" s="40"/>
      <c r="D234" s="228" t="s">
        <v>135</v>
      </c>
      <c r="E234" s="40"/>
      <c r="F234" s="229" t="s">
        <v>274</v>
      </c>
      <c r="G234" s="40"/>
      <c r="H234" s="40"/>
      <c r="I234" s="225"/>
      <c r="J234" s="40"/>
      <c r="K234" s="40"/>
      <c r="L234" s="44"/>
      <c r="M234" s="226"/>
      <c r="N234" s="227"/>
      <c r="O234" s="91"/>
      <c r="P234" s="91"/>
      <c r="Q234" s="91"/>
      <c r="R234" s="91"/>
      <c r="S234" s="91"/>
      <c r="T234" s="91"/>
      <c r="U234" s="92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135</v>
      </c>
      <c r="AU234" s="17" t="s">
        <v>80</v>
      </c>
    </row>
    <row r="235" s="2" customFormat="1" ht="24.15" customHeight="1">
      <c r="A235" s="38"/>
      <c r="B235" s="39"/>
      <c r="C235" s="210" t="s">
        <v>7</v>
      </c>
      <c r="D235" s="210" t="s">
        <v>126</v>
      </c>
      <c r="E235" s="211" t="s">
        <v>275</v>
      </c>
      <c r="F235" s="212" t="s">
        <v>276</v>
      </c>
      <c r="G235" s="213" t="s">
        <v>129</v>
      </c>
      <c r="H235" s="214">
        <v>1136.25</v>
      </c>
      <c r="I235" s="215"/>
      <c r="J235" s="216">
        <f>ROUND(I235*H235,2)</f>
        <v>0</v>
      </c>
      <c r="K235" s="212" t="s">
        <v>130</v>
      </c>
      <c r="L235" s="44"/>
      <c r="M235" s="217" t="s">
        <v>1</v>
      </c>
      <c r="N235" s="218" t="s">
        <v>38</v>
      </c>
      <c r="O235" s="91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19">
        <f>S235*H235</f>
        <v>0</v>
      </c>
      <c r="U235" s="220" t="s">
        <v>1</v>
      </c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1" t="s">
        <v>131</v>
      </c>
      <c r="AT235" s="221" t="s">
        <v>126</v>
      </c>
      <c r="AU235" s="221" t="s">
        <v>80</v>
      </c>
      <c r="AY235" s="17" t="s">
        <v>124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17" t="s">
        <v>78</v>
      </c>
      <c r="BK235" s="222">
        <f>ROUND(I235*H235,2)</f>
        <v>0</v>
      </c>
      <c r="BL235" s="17" t="s">
        <v>131</v>
      </c>
      <c r="BM235" s="221" t="s">
        <v>277</v>
      </c>
    </row>
    <row r="236" s="2" customFormat="1">
      <c r="A236" s="38"/>
      <c r="B236" s="39"/>
      <c r="C236" s="40"/>
      <c r="D236" s="223" t="s">
        <v>133</v>
      </c>
      <c r="E236" s="40"/>
      <c r="F236" s="224" t="s">
        <v>278</v>
      </c>
      <c r="G236" s="40"/>
      <c r="H236" s="40"/>
      <c r="I236" s="225"/>
      <c r="J236" s="40"/>
      <c r="K236" s="40"/>
      <c r="L236" s="44"/>
      <c r="M236" s="226"/>
      <c r="N236" s="227"/>
      <c r="O236" s="91"/>
      <c r="P236" s="91"/>
      <c r="Q236" s="91"/>
      <c r="R236" s="91"/>
      <c r="S236" s="91"/>
      <c r="T236" s="91"/>
      <c r="U236" s="92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133</v>
      </c>
      <c r="AU236" s="17" t="s">
        <v>80</v>
      </c>
    </row>
    <row r="237" s="2" customFormat="1">
      <c r="A237" s="38"/>
      <c r="B237" s="39"/>
      <c r="C237" s="40"/>
      <c r="D237" s="228" t="s">
        <v>135</v>
      </c>
      <c r="E237" s="40"/>
      <c r="F237" s="229" t="s">
        <v>279</v>
      </c>
      <c r="G237" s="40"/>
      <c r="H237" s="40"/>
      <c r="I237" s="225"/>
      <c r="J237" s="40"/>
      <c r="K237" s="40"/>
      <c r="L237" s="44"/>
      <c r="M237" s="226"/>
      <c r="N237" s="227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135</v>
      </c>
      <c r="AU237" s="17" t="s">
        <v>80</v>
      </c>
    </row>
    <row r="238" s="13" customFormat="1">
      <c r="A238" s="13"/>
      <c r="B238" s="230"/>
      <c r="C238" s="231"/>
      <c r="D238" s="223" t="s">
        <v>137</v>
      </c>
      <c r="E238" s="232" t="s">
        <v>1</v>
      </c>
      <c r="F238" s="233" t="s">
        <v>280</v>
      </c>
      <c r="G238" s="231"/>
      <c r="H238" s="232" t="s">
        <v>1</v>
      </c>
      <c r="I238" s="234"/>
      <c r="J238" s="231"/>
      <c r="K238" s="231"/>
      <c r="L238" s="235"/>
      <c r="M238" s="236"/>
      <c r="N238" s="237"/>
      <c r="O238" s="237"/>
      <c r="P238" s="237"/>
      <c r="Q238" s="237"/>
      <c r="R238" s="237"/>
      <c r="S238" s="237"/>
      <c r="T238" s="237"/>
      <c r="U238" s="238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137</v>
      </c>
      <c r="AU238" s="239" t="s">
        <v>80</v>
      </c>
      <c r="AV238" s="13" t="s">
        <v>78</v>
      </c>
      <c r="AW238" s="13" t="s">
        <v>30</v>
      </c>
      <c r="AX238" s="13" t="s">
        <v>73</v>
      </c>
      <c r="AY238" s="239" t="s">
        <v>124</v>
      </c>
    </row>
    <row r="239" s="14" customFormat="1">
      <c r="A239" s="14"/>
      <c r="B239" s="240"/>
      <c r="C239" s="241"/>
      <c r="D239" s="223" t="s">
        <v>137</v>
      </c>
      <c r="E239" s="242" t="s">
        <v>1</v>
      </c>
      <c r="F239" s="243" t="s">
        <v>281</v>
      </c>
      <c r="G239" s="241"/>
      <c r="H239" s="244">
        <v>1136.25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8"/>
      <c r="U239" s="249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137</v>
      </c>
      <c r="AU239" s="250" t="s">
        <v>80</v>
      </c>
      <c r="AV239" s="14" t="s">
        <v>80</v>
      </c>
      <c r="AW239" s="14" t="s">
        <v>30</v>
      </c>
      <c r="AX239" s="14" t="s">
        <v>73</v>
      </c>
      <c r="AY239" s="250" t="s">
        <v>124</v>
      </c>
    </row>
    <row r="240" s="15" customFormat="1">
      <c r="A240" s="15"/>
      <c r="B240" s="251"/>
      <c r="C240" s="252"/>
      <c r="D240" s="223" t="s">
        <v>137</v>
      </c>
      <c r="E240" s="253" t="s">
        <v>1</v>
      </c>
      <c r="F240" s="254" t="s">
        <v>140</v>
      </c>
      <c r="G240" s="252"/>
      <c r="H240" s="255">
        <v>1136.25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59"/>
      <c r="U240" s="260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1" t="s">
        <v>137</v>
      </c>
      <c r="AU240" s="261" t="s">
        <v>80</v>
      </c>
      <c r="AV240" s="15" t="s">
        <v>131</v>
      </c>
      <c r="AW240" s="15" t="s">
        <v>30</v>
      </c>
      <c r="AX240" s="15" t="s">
        <v>78</v>
      </c>
      <c r="AY240" s="261" t="s">
        <v>124</v>
      </c>
    </row>
    <row r="241" s="2" customFormat="1" ht="37.8" customHeight="1">
      <c r="A241" s="38"/>
      <c r="B241" s="39"/>
      <c r="C241" s="210" t="s">
        <v>282</v>
      </c>
      <c r="D241" s="210" t="s">
        <v>126</v>
      </c>
      <c r="E241" s="211" t="s">
        <v>283</v>
      </c>
      <c r="F241" s="212" t="s">
        <v>284</v>
      </c>
      <c r="G241" s="213" t="s">
        <v>129</v>
      </c>
      <c r="H241" s="214">
        <v>102262.5</v>
      </c>
      <c r="I241" s="215"/>
      <c r="J241" s="216">
        <f>ROUND(I241*H241,2)</f>
        <v>0</v>
      </c>
      <c r="K241" s="212" t="s">
        <v>130</v>
      </c>
      <c r="L241" s="44"/>
      <c r="M241" s="217" t="s">
        <v>1</v>
      </c>
      <c r="N241" s="218" t="s">
        <v>38</v>
      </c>
      <c r="O241" s="91"/>
      <c r="P241" s="219">
        <f>O241*H241</f>
        <v>0</v>
      </c>
      <c r="Q241" s="219">
        <v>0</v>
      </c>
      <c r="R241" s="219">
        <f>Q241*H241</f>
        <v>0</v>
      </c>
      <c r="S241" s="219">
        <v>0</v>
      </c>
      <c r="T241" s="219">
        <f>S241*H241</f>
        <v>0</v>
      </c>
      <c r="U241" s="220" t="s">
        <v>1</v>
      </c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1" t="s">
        <v>131</v>
      </c>
      <c r="AT241" s="221" t="s">
        <v>126</v>
      </c>
      <c r="AU241" s="221" t="s">
        <v>80</v>
      </c>
      <c r="AY241" s="17" t="s">
        <v>124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17" t="s">
        <v>78</v>
      </c>
      <c r="BK241" s="222">
        <f>ROUND(I241*H241,2)</f>
        <v>0</v>
      </c>
      <c r="BL241" s="17" t="s">
        <v>131</v>
      </c>
      <c r="BM241" s="221" t="s">
        <v>285</v>
      </c>
    </row>
    <row r="242" s="2" customFormat="1">
      <c r="A242" s="38"/>
      <c r="B242" s="39"/>
      <c r="C242" s="40"/>
      <c r="D242" s="223" t="s">
        <v>133</v>
      </c>
      <c r="E242" s="40"/>
      <c r="F242" s="224" t="s">
        <v>286</v>
      </c>
      <c r="G242" s="40"/>
      <c r="H242" s="40"/>
      <c r="I242" s="225"/>
      <c r="J242" s="40"/>
      <c r="K242" s="40"/>
      <c r="L242" s="44"/>
      <c r="M242" s="226"/>
      <c r="N242" s="227"/>
      <c r="O242" s="91"/>
      <c r="P242" s="91"/>
      <c r="Q242" s="91"/>
      <c r="R242" s="91"/>
      <c r="S242" s="91"/>
      <c r="T242" s="91"/>
      <c r="U242" s="92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133</v>
      </c>
      <c r="AU242" s="17" t="s">
        <v>80</v>
      </c>
    </row>
    <row r="243" s="2" customFormat="1">
      <c r="A243" s="38"/>
      <c r="B243" s="39"/>
      <c r="C243" s="40"/>
      <c r="D243" s="228" t="s">
        <v>135</v>
      </c>
      <c r="E243" s="40"/>
      <c r="F243" s="229" t="s">
        <v>287</v>
      </c>
      <c r="G243" s="40"/>
      <c r="H243" s="40"/>
      <c r="I243" s="225"/>
      <c r="J243" s="40"/>
      <c r="K243" s="40"/>
      <c r="L243" s="44"/>
      <c r="M243" s="226"/>
      <c r="N243" s="227"/>
      <c r="O243" s="91"/>
      <c r="P243" s="91"/>
      <c r="Q243" s="91"/>
      <c r="R243" s="91"/>
      <c r="S243" s="91"/>
      <c r="T243" s="91"/>
      <c r="U243" s="92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135</v>
      </c>
      <c r="AU243" s="17" t="s">
        <v>80</v>
      </c>
    </row>
    <row r="244" s="14" customFormat="1">
      <c r="A244" s="14"/>
      <c r="B244" s="240"/>
      <c r="C244" s="241"/>
      <c r="D244" s="223" t="s">
        <v>137</v>
      </c>
      <c r="E244" s="241"/>
      <c r="F244" s="243" t="s">
        <v>288</v>
      </c>
      <c r="G244" s="241"/>
      <c r="H244" s="244">
        <v>102262.5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8"/>
      <c r="U244" s="249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137</v>
      </c>
      <c r="AU244" s="250" t="s">
        <v>80</v>
      </c>
      <c r="AV244" s="14" t="s">
        <v>80</v>
      </c>
      <c r="AW244" s="14" t="s">
        <v>4</v>
      </c>
      <c r="AX244" s="14" t="s">
        <v>78</v>
      </c>
      <c r="AY244" s="250" t="s">
        <v>124</v>
      </c>
    </row>
    <row r="245" s="2" customFormat="1" ht="44.25" customHeight="1">
      <c r="A245" s="38"/>
      <c r="B245" s="39"/>
      <c r="C245" s="210" t="s">
        <v>289</v>
      </c>
      <c r="D245" s="210" t="s">
        <v>126</v>
      </c>
      <c r="E245" s="211" t="s">
        <v>290</v>
      </c>
      <c r="F245" s="212" t="s">
        <v>291</v>
      </c>
      <c r="G245" s="213" t="s">
        <v>206</v>
      </c>
      <c r="H245" s="214">
        <v>1</v>
      </c>
      <c r="I245" s="215"/>
      <c r="J245" s="216">
        <f>ROUND(I245*H245,2)</f>
        <v>0</v>
      </c>
      <c r="K245" s="212" t="s">
        <v>130</v>
      </c>
      <c r="L245" s="44"/>
      <c r="M245" s="217" t="s">
        <v>1</v>
      </c>
      <c r="N245" s="218" t="s">
        <v>38</v>
      </c>
      <c r="O245" s="91"/>
      <c r="P245" s="219">
        <f>O245*H245</f>
        <v>0</v>
      </c>
      <c r="Q245" s="219">
        <v>0</v>
      </c>
      <c r="R245" s="219">
        <f>Q245*H245</f>
        <v>0</v>
      </c>
      <c r="S245" s="219">
        <v>0</v>
      </c>
      <c r="T245" s="219">
        <f>S245*H245</f>
        <v>0</v>
      </c>
      <c r="U245" s="220" t="s">
        <v>1</v>
      </c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1" t="s">
        <v>131</v>
      </c>
      <c r="AT245" s="221" t="s">
        <v>126</v>
      </c>
      <c r="AU245" s="221" t="s">
        <v>80</v>
      </c>
      <c r="AY245" s="17" t="s">
        <v>124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17" t="s">
        <v>78</v>
      </c>
      <c r="BK245" s="222">
        <f>ROUND(I245*H245,2)</f>
        <v>0</v>
      </c>
      <c r="BL245" s="17" t="s">
        <v>131</v>
      </c>
      <c r="BM245" s="221" t="s">
        <v>292</v>
      </c>
    </row>
    <row r="246" s="2" customFormat="1">
      <c r="A246" s="38"/>
      <c r="B246" s="39"/>
      <c r="C246" s="40"/>
      <c r="D246" s="223" t="s">
        <v>133</v>
      </c>
      <c r="E246" s="40"/>
      <c r="F246" s="224" t="s">
        <v>293</v>
      </c>
      <c r="G246" s="40"/>
      <c r="H246" s="40"/>
      <c r="I246" s="225"/>
      <c r="J246" s="40"/>
      <c r="K246" s="40"/>
      <c r="L246" s="44"/>
      <c r="M246" s="226"/>
      <c r="N246" s="227"/>
      <c r="O246" s="91"/>
      <c r="P246" s="91"/>
      <c r="Q246" s="91"/>
      <c r="R246" s="91"/>
      <c r="S246" s="91"/>
      <c r="T246" s="91"/>
      <c r="U246" s="92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133</v>
      </c>
      <c r="AU246" s="17" t="s">
        <v>80</v>
      </c>
    </row>
    <row r="247" s="2" customFormat="1">
      <c r="A247" s="38"/>
      <c r="B247" s="39"/>
      <c r="C247" s="40"/>
      <c r="D247" s="228" t="s">
        <v>135</v>
      </c>
      <c r="E247" s="40"/>
      <c r="F247" s="229" t="s">
        <v>294</v>
      </c>
      <c r="G247" s="40"/>
      <c r="H247" s="40"/>
      <c r="I247" s="225"/>
      <c r="J247" s="40"/>
      <c r="K247" s="40"/>
      <c r="L247" s="44"/>
      <c r="M247" s="226"/>
      <c r="N247" s="227"/>
      <c r="O247" s="91"/>
      <c r="P247" s="91"/>
      <c r="Q247" s="91"/>
      <c r="R247" s="91"/>
      <c r="S247" s="91"/>
      <c r="T247" s="91"/>
      <c r="U247" s="92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135</v>
      </c>
      <c r="AU247" s="17" t="s">
        <v>80</v>
      </c>
    </row>
    <row r="248" s="2" customFormat="1" ht="33" customHeight="1">
      <c r="A248" s="38"/>
      <c r="B248" s="39"/>
      <c r="C248" s="210" t="s">
        <v>295</v>
      </c>
      <c r="D248" s="210" t="s">
        <v>126</v>
      </c>
      <c r="E248" s="211" t="s">
        <v>296</v>
      </c>
      <c r="F248" s="212" t="s">
        <v>297</v>
      </c>
      <c r="G248" s="213" t="s">
        <v>129</v>
      </c>
      <c r="H248" s="214">
        <v>1136.25</v>
      </c>
      <c r="I248" s="215"/>
      <c r="J248" s="216">
        <f>ROUND(I248*H248,2)</f>
        <v>0</v>
      </c>
      <c r="K248" s="212" t="s">
        <v>130</v>
      </c>
      <c r="L248" s="44"/>
      <c r="M248" s="217" t="s">
        <v>1</v>
      </c>
      <c r="N248" s="218" t="s">
        <v>38</v>
      </c>
      <c r="O248" s="91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19">
        <f>S248*H248</f>
        <v>0</v>
      </c>
      <c r="U248" s="220" t="s">
        <v>1</v>
      </c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1" t="s">
        <v>131</v>
      </c>
      <c r="AT248" s="221" t="s">
        <v>126</v>
      </c>
      <c r="AU248" s="221" t="s">
        <v>80</v>
      </c>
      <c r="AY248" s="17" t="s">
        <v>124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17" t="s">
        <v>78</v>
      </c>
      <c r="BK248" s="222">
        <f>ROUND(I248*H248,2)</f>
        <v>0</v>
      </c>
      <c r="BL248" s="17" t="s">
        <v>131</v>
      </c>
      <c r="BM248" s="221" t="s">
        <v>298</v>
      </c>
    </row>
    <row r="249" s="2" customFormat="1">
      <c r="A249" s="38"/>
      <c r="B249" s="39"/>
      <c r="C249" s="40"/>
      <c r="D249" s="223" t="s">
        <v>133</v>
      </c>
      <c r="E249" s="40"/>
      <c r="F249" s="224" t="s">
        <v>299</v>
      </c>
      <c r="G249" s="40"/>
      <c r="H249" s="40"/>
      <c r="I249" s="225"/>
      <c r="J249" s="40"/>
      <c r="K249" s="40"/>
      <c r="L249" s="44"/>
      <c r="M249" s="226"/>
      <c r="N249" s="227"/>
      <c r="O249" s="91"/>
      <c r="P249" s="91"/>
      <c r="Q249" s="91"/>
      <c r="R249" s="91"/>
      <c r="S249" s="91"/>
      <c r="T249" s="91"/>
      <c r="U249" s="92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133</v>
      </c>
      <c r="AU249" s="17" t="s">
        <v>80</v>
      </c>
    </row>
    <row r="250" s="2" customFormat="1">
      <c r="A250" s="38"/>
      <c r="B250" s="39"/>
      <c r="C250" s="40"/>
      <c r="D250" s="228" t="s">
        <v>135</v>
      </c>
      <c r="E250" s="40"/>
      <c r="F250" s="229" t="s">
        <v>300</v>
      </c>
      <c r="G250" s="40"/>
      <c r="H250" s="40"/>
      <c r="I250" s="225"/>
      <c r="J250" s="40"/>
      <c r="K250" s="40"/>
      <c r="L250" s="44"/>
      <c r="M250" s="226"/>
      <c r="N250" s="227"/>
      <c r="O250" s="91"/>
      <c r="P250" s="91"/>
      <c r="Q250" s="91"/>
      <c r="R250" s="91"/>
      <c r="S250" s="91"/>
      <c r="T250" s="91"/>
      <c r="U250" s="92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135</v>
      </c>
      <c r="AU250" s="17" t="s">
        <v>80</v>
      </c>
    </row>
    <row r="251" s="2" customFormat="1" ht="16.5" customHeight="1">
      <c r="A251" s="38"/>
      <c r="B251" s="39"/>
      <c r="C251" s="210" t="s">
        <v>301</v>
      </c>
      <c r="D251" s="210" t="s">
        <v>126</v>
      </c>
      <c r="E251" s="211" t="s">
        <v>302</v>
      </c>
      <c r="F251" s="212" t="s">
        <v>303</v>
      </c>
      <c r="G251" s="213" t="s">
        <v>189</v>
      </c>
      <c r="H251" s="214">
        <v>1022.78</v>
      </c>
      <c r="I251" s="215"/>
      <c r="J251" s="216">
        <f>ROUND(I251*H251,2)</f>
        <v>0</v>
      </c>
      <c r="K251" s="212" t="s">
        <v>130</v>
      </c>
      <c r="L251" s="44"/>
      <c r="M251" s="217" t="s">
        <v>1</v>
      </c>
      <c r="N251" s="218" t="s">
        <v>38</v>
      </c>
      <c r="O251" s="91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19">
        <f>S251*H251</f>
        <v>0</v>
      </c>
      <c r="U251" s="220" t="s">
        <v>1</v>
      </c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1" t="s">
        <v>131</v>
      </c>
      <c r="AT251" s="221" t="s">
        <v>126</v>
      </c>
      <c r="AU251" s="221" t="s">
        <v>80</v>
      </c>
      <c r="AY251" s="17" t="s">
        <v>124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7" t="s">
        <v>78</v>
      </c>
      <c r="BK251" s="222">
        <f>ROUND(I251*H251,2)</f>
        <v>0</v>
      </c>
      <c r="BL251" s="17" t="s">
        <v>131</v>
      </c>
      <c r="BM251" s="221" t="s">
        <v>304</v>
      </c>
    </row>
    <row r="252" s="2" customFormat="1">
      <c r="A252" s="38"/>
      <c r="B252" s="39"/>
      <c r="C252" s="40"/>
      <c r="D252" s="223" t="s">
        <v>133</v>
      </c>
      <c r="E252" s="40"/>
      <c r="F252" s="224" t="s">
        <v>305</v>
      </c>
      <c r="G252" s="40"/>
      <c r="H252" s="40"/>
      <c r="I252" s="225"/>
      <c r="J252" s="40"/>
      <c r="K252" s="40"/>
      <c r="L252" s="44"/>
      <c r="M252" s="226"/>
      <c r="N252" s="227"/>
      <c r="O252" s="91"/>
      <c r="P252" s="91"/>
      <c r="Q252" s="91"/>
      <c r="R252" s="91"/>
      <c r="S252" s="91"/>
      <c r="T252" s="91"/>
      <c r="U252" s="92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133</v>
      </c>
      <c r="AU252" s="17" t="s">
        <v>80</v>
      </c>
    </row>
    <row r="253" s="2" customFormat="1">
      <c r="A253" s="38"/>
      <c r="B253" s="39"/>
      <c r="C253" s="40"/>
      <c r="D253" s="228" t="s">
        <v>135</v>
      </c>
      <c r="E253" s="40"/>
      <c r="F253" s="229" t="s">
        <v>306</v>
      </c>
      <c r="G253" s="40"/>
      <c r="H253" s="40"/>
      <c r="I253" s="225"/>
      <c r="J253" s="40"/>
      <c r="K253" s="40"/>
      <c r="L253" s="44"/>
      <c r="M253" s="226"/>
      <c r="N253" s="227"/>
      <c r="O253" s="91"/>
      <c r="P253" s="91"/>
      <c r="Q253" s="91"/>
      <c r="R253" s="91"/>
      <c r="S253" s="91"/>
      <c r="T253" s="91"/>
      <c r="U253" s="92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135</v>
      </c>
      <c r="AU253" s="17" t="s">
        <v>80</v>
      </c>
    </row>
    <row r="254" s="2" customFormat="1" ht="16.5" customHeight="1">
      <c r="A254" s="38"/>
      <c r="B254" s="39"/>
      <c r="C254" s="210" t="s">
        <v>307</v>
      </c>
      <c r="D254" s="210" t="s">
        <v>126</v>
      </c>
      <c r="E254" s="211" t="s">
        <v>308</v>
      </c>
      <c r="F254" s="212" t="s">
        <v>309</v>
      </c>
      <c r="G254" s="213" t="s">
        <v>189</v>
      </c>
      <c r="H254" s="214">
        <v>92050.199999999997</v>
      </c>
      <c r="I254" s="215"/>
      <c r="J254" s="216">
        <f>ROUND(I254*H254,2)</f>
        <v>0</v>
      </c>
      <c r="K254" s="212" t="s">
        <v>130</v>
      </c>
      <c r="L254" s="44"/>
      <c r="M254" s="217" t="s">
        <v>1</v>
      </c>
      <c r="N254" s="218" t="s">
        <v>38</v>
      </c>
      <c r="O254" s="91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19">
        <f>S254*H254</f>
        <v>0</v>
      </c>
      <c r="U254" s="220" t="s">
        <v>1</v>
      </c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1" t="s">
        <v>131</v>
      </c>
      <c r="AT254" s="221" t="s">
        <v>126</v>
      </c>
      <c r="AU254" s="221" t="s">
        <v>80</v>
      </c>
      <c r="AY254" s="17" t="s">
        <v>124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17" t="s">
        <v>78</v>
      </c>
      <c r="BK254" s="222">
        <f>ROUND(I254*H254,2)</f>
        <v>0</v>
      </c>
      <c r="BL254" s="17" t="s">
        <v>131</v>
      </c>
      <c r="BM254" s="221" t="s">
        <v>310</v>
      </c>
    </row>
    <row r="255" s="2" customFormat="1">
      <c r="A255" s="38"/>
      <c r="B255" s="39"/>
      <c r="C255" s="40"/>
      <c r="D255" s="223" t="s">
        <v>133</v>
      </c>
      <c r="E255" s="40"/>
      <c r="F255" s="224" t="s">
        <v>311</v>
      </c>
      <c r="G255" s="40"/>
      <c r="H255" s="40"/>
      <c r="I255" s="225"/>
      <c r="J255" s="40"/>
      <c r="K255" s="40"/>
      <c r="L255" s="44"/>
      <c r="M255" s="226"/>
      <c r="N255" s="227"/>
      <c r="O255" s="91"/>
      <c r="P255" s="91"/>
      <c r="Q255" s="91"/>
      <c r="R255" s="91"/>
      <c r="S255" s="91"/>
      <c r="T255" s="91"/>
      <c r="U255" s="92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133</v>
      </c>
      <c r="AU255" s="17" t="s">
        <v>80</v>
      </c>
    </row>
    <row r="256" s="2" customFormat="1">
      <c r="A256" s="38"/>
      <c r="B256" s="39"/>
      <c r="C256" s="40"/>
      <c r="D256" s="228" t="s">
        <v>135</v>
      </c>
      <c r="E256" s="40"/>
      <c r="F256" s="229" t="s">
        <v>312</v>
      </c>
      <c r="G256" s="40"/>
      <c r="H256" s="40"/>
      <c r="I256" s="225"/>
      <c r="J256" s="40"/>
      <c r="K256" s="40"/>
      <c r="L256" s="44"/>
      <c r="M256" s="226"/>
      <c r="N256" s="227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135</v>
      </c>
      <c r="AU256" s="17" t="s">
        <v>80</v>
      </c>
    </row>
    <row r="257" s="14" customFormat="1">
      <c r="A257" s="14"/>
      <c r="B257" s="240"/>
      <c r="C257" s="241"/>
      <c r="D257" s="223" t="s">
        <v>137</v>
      </c>
      <c r="E257" s="241"/>
      <c r="F257" s="243" t="s">
        <v>262</v>
      </c>
      <c r="G257" s="241"/>
      <c r="H257" s="244">
        <v>92050.199999999997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8"/>
      <c r="U257" s="249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137</v>
      </c>
      <c r="AU257" s="250" t="s">
        <v>80</v>
      </c>
      <c r="AV257" s="14" t="s">
        <v>80</v>
      </c>
      <c r="AW257" s="14" t="s">
        <v>4</v>
      </c>
      <c r="AX257" s="14" t="s">
        <v>78</v>
      </c>
      <c r="AY257" s="250" t="s">
        <v>124</v>
      </c>
    </row>
    <row r="258" s="2" customFormat="1" ht="21.75" customHeight="1">
      <c r="A258" s="38"/>
      <c r="B258" s="39"/>
      <c r="C258" s="210" t="s">
        <v>313</v>
      </c>
      <c r="D258" s="210" t="s">
        <v>126</v>
      </c>
      <c r="E258" s="211" t="s">
        <v>314</v>
      </c>
      <c r="F258" s="212" t="s">
        <v>315</v>
      </c>
      <c r="G258" s="213" t="s">
        <v>189</v>
      </c>
      <c r="H258" s="214">
        <v>1022.78</v>
      </c>
      <c r="I258" s="215"/>
      <c r="J258" s="216">
        <f>ROUND(I258*H258,2)</f>
        <v>0</v>
      </c>
      <c r="K258" s="212" t="s">
        <v>130</v>
      </c>
      <c r="L258" s="44"/>
      <c r="M258" s="217" t="s">
        <v>1</v>
      </c>
      <c r="N258" s="218" t="s">
        <v>38</v>
      </c>
      <c r="O258" s="91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19">
        <f>S258*H258</f>
        <v>0</v>
      </c>
      <c r="U258" s="220" t="s">
        <v>1</v>
      </c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1" t="s">
        <v>131</v>
      </c>
      <c r="AT258" s="221" t="s">
        <v>126</v>
      </c>
      <c r="AU258" s="221" t="s">
        <v>80</v>
      </c>
      <c r="AY258" s="17" t="s">
        <v>124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17" t="s">
        <v>78</v>
      </c>
      <c r="BK258" s="222">
        <f>ROUND(I258*H258,2)</f>
        <v>0</v>
      </c>
      <c r="BL258" s="17" t="s">
        <v>131</v>
      </c>
      <c r="BM258" s="221" t="s">
        <v>316</v>
      </c>
    </row>
    <row r="259" s="2" customFormat="1">
      <c r="A259" s="38"/>
      <c r="B259" s="39"/>
      <c r="C259" s="40"/>
      <c r="D259" s="223" t="s">
        <v>133</v>
      </c>
      <c r="E259" s="40"/>
      <c r="F259" s="224" t="s">
        <v>317</v>
      </c>
      <c r="G259" s="40"/>
      <c r="H259" s="40"/>
      <c r="I259" s="225"/>
      <c r="J259" s="40"/>
      <c r="K259" s="40"/>
      <c r="L259" s="44"/>
      <c r="M259" s="226"/>
      <c r="N259" s="227"/>
      <c r="O259" s="91"/>
      <c r="P259" s="91"/>
      <c r="Q259" s="91"/>
      <c r="R259" s="91"/>
      <c r="S259" s="91"/>
      <c r="T259" s="91"/>
      <c r="U259" s="92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133</v>
      </c>
      <c r="AU259" s="17" t="s">
        <v>80</v>
      </c>
    </row>
    <row r="260" s="2" customFormat="1">
      <c r="A260" s="38"/>
      <c r="B260" s="39"/>
      <c r="C260" s="40"/>
      <c r="D260" s="228" t="s">
        <v>135</v>
      </c>
      <c r="E260" s="40"/>
      <c r="F260" s="229" t="s">
        <v>318</v>
      </c>
      <c r="G260" s="40"/>
      <c r="H260" s="40"/>
      <c r="I260" s="225"/>
      <c r="J260" s="40"/>
      <c r="K260" s="40"/>
      <c r="L260" s="44"/>
      <c r="M260" s="226"/>
      <c r="N260" s="227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135</v>
      </c>
      <c r="AU260" s="17" t="s">
        <v>80</v>
      </c>
    </row>
    <row r="261" s="2" customFormat="1" ht="16.5" customHeight="1">
      <c r="A261" s="38"/>
      <c r="B261" s="39"/>
      <c r="C261" s="210" t="s">
        <v>319</v>
      </c>
      <c r="D261" s="210" t="s">
        <v>126</v>
      </c>
      <c r="E261" s="211" t="s">
        <v>320</v>
      </c>
      <c r="F261" s="212" t="s">
        <v>321</v>
      </c>
      <c r="G261" s="213" t="s">
        <v>189</v>
      </c>
      <c r="H261" s="214">
        <v>694.15800000000002</v>
      </c>
      <c r="I261" s="215"/>
      <c r="J261" s="216">
        <f>ROUND(I261*H261,2)</f>
        <v>0</v>
      </c>
      <c r="K261" s="212" t="s">
        <v>322</v>
      </c>
      <c r="L261" s="44"/>
      <c r="M261" s="217" t="s">
        <v>1</v>
      </c>
      <c r="N261" s="218" t="s">
        <v>38</v>
      </c>
      <c r="O261" s="91"/>
      <c r="P261" s="219">
        <f>O261*H261</f>
        <v>0</v>
      </c>
      <c r="Q261" s="219">
        <v>0</v>
      </c>
      <c r="R261" s="219">
        <f>Q261*H261</f>
        <v>0</v>
      </c>
      <c r="S261" s="219">
        <v>0</v>
      </c>
      <c r="T261" s="219">
        <f>S261*H261</f>
        <v>0</v>
      </c>
      <c r="U261" s="220" t="s">
        <v>1</v>
      </c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1" t="s">
        <v>131</v>
      </c>
      <c r="AT261" s="221" t="s">
        <v>126</v>
      </c>
      <c r="AU261" s="221" t="s">
        <v>80</v>
      </c>
      <c r="AY261" s="17" t="s">
        <v>124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17" t="s">
        <v>78</v>
      </c>
      <c r="BK261" s="222">
        <f>ROUND(I261*H261,2)</f>
        <v>0</v>
      </c>
      <c r="BL261" s="17" t="s">
        <v>131</v>
      </c>
      <c r="BM261" s="221" t="s">
        <v>323</v>
      </c>
    </row>
    <row r="262" s="2" customFormat="1">
      <c r="A262" s="38"/>
      <c r="B262" s="39"/>
      <c r="C262" s="40"/>
      <c r="D262" s="223" t="s">
        <v>133</v>
      </c>
      <c r="E262" s="40"/>
      <c r="F262" s="224" t="s">
        <v>324</v>
      </c>
      <c r="G262" s="40"/>
      <c r="H262" s="40"/>
      <c r="I262" s="225"/>
      <c r="J262" s="40"/>
      <c r="K262" s="40"/>
      <c r="L262" s="44"/>
      <c r="M262" s="226"/>
      <c r="N262" s="227"/>
      <c r="O262" s="91"/>
      <c r="P262" s="91"/>
      <c r="Q262" s="91"/>
      <c r="R262" s="91"/>
      <c r="S262" s="91"/>
      <c r="T262" s="91"/>
      <c r="U262" s="92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133</v>
      </c>
      <c r="AU262" s="17" t="s">
        <v>80</v>
      </c>
    </row>
    <row r="263" s="2" customFormat="1">
      <c r="A263" s="38"/>
      <c r="B263" s="39"/>
      <c r="C263" s="40"/>
      <c r="D263" s="228" t="s">
        <v>135</v>
      </c>
      <c r="E263" s="40"/>
      <c r="F263" s="229" t="s">
        <v>325</v>
      </c>
      <c r="G263" s="40"/>
      <c r="H263" s="40"/>
      <c r="I263" s="225"/>
      <c r="J263" s="40"/>
      <c r="K263" s="40"/>
      <c r="L263" s="44"/>
      <c r="M263" s="226"/>
      <c r="N263" s="227"/>
      <c r="O263" s="91"/>
      <c r="P263" s="91"/>
      <c r="Q263" s="91"/>
      <c r="R263" s="91"/>
      <c r="S263" s="91"/>
      <c r="T263" s="91"/>
      <c r="U263" s="92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135</v>
      </c>
      <c r="AU263" s="17" t="s">
        <v>80</v>
      </c>
    </row>
    <row r="264" s="14" customFormat="1">
      <c r="A264" s="14"/>
      <c r="B264" s="240"/>
      <c r="C264" s="241"/>
      <c r="D264" s="223" t="s">
        <v>137</v>
      </c>
      <c r="E264" s="242" t="s">
        <v>1</v>
      </c>
      <c r="F264" s="243" t="s">
        <v>326</v>
      </c>
      <c r="G264" s="241"/>
      <c r="H264" s="244">
        <v>645.00750000000005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8"/>
      <c r="U264" s="249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0" t="s">
        <v>137</v>
      </c>
      <c r="AU264" s="250" t="s">
        <v>80</v>
      </c>
      <c r="AV264" s="14" t="s">
        <v>80</v>
      </c>
      <c r="AW264" s="14" t="s">
        <v>30</v>
      </c>
      <c r="AX264" s="14" t="s">
        <v>73</v>
      </c>
      <c r="AY264" s="250" t="s">
        <v>124</v>
      </c>
    </row>
    <row r="265" s="14" customFormat="1">
      <c r="A265" s="14"/>
      <c r="B265" s="240"/>
      <c r="C265" s="241"/>
      <c r="D265" s="223" t="s">
        <v>137</v>
      </c>
      <c r="E265" s="242" t="s">
        <v>1</v>
      </c>
      <c r="F265" s="243" t="s">
        <v>327</v>
      </c>
      <c r="G265" s="241"/>
      <c r="H265" s="244">
        <v>49.149999999999999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8"/>
      <c r="U265" s="249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137</v>
      </c>
      <c r="AU265" s="250" t="s">
        <v>80</v>
      </c>
      <c r="AV265" s="14" t="s">
        <v>80</v>
      </c>
      <c r="AW265" s="14" t="s">
        <v>30</v>
      </c>
      <c r="AX265" s="14" t="s">
        <v>73</v>
      </c>
      <c r="AY265" s="250" t="s">
        <v>124</v>
      </c>
    </row>
    <row r="266" s="15" customFormat="1">
      <c r="A266" s="15"/>
      <c r="B266" s="251"/>
      <c r="C266" s="252"/>
      <c r="D266" s="223" t="s">
        <v>137</v>
      </c>
      <c r="E266" s="253" t="s">
        <v>1</v>
      </c>
      <c r="F266" s="254" t="s">
        <v>140</v>
      </c>
      <c r="G266" s="252"/>
      <c r="H266" s="255">
        <v>694.15750000000003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59"/>
      <c r="U266" s="260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1" t="s">
        <v>137</v>
      </c>
      <c r="AU266" s="261" t="s">
        <v>80</v>
      </c>
      <c r="AV266" s="15" t="s">
        <v>131</v>
      </c>
      <c r="AW266" s="15" t="s">
        <v>30</v>
      </c>
      <c r="AX266" s="15" t="s">
        <v>78</v>
      </c>
      <c r="AY266" s="261" t="s">
        <v>124</v>
      </c>
    </row>
    <row r="267" s="2" customFormat="1" ht="16.5" customHeight="1">
      <c r="A267" s="38"/>
      <c r="B267" s="39"/>
      <c r="C267" s="210" t="s">
        <v>328</v>
      </c>
      <c r="D267" s="210" t="s">
        <v>126</v>
      </c>
      <c r="E267" s="211" t="s">
        <v>329</v>
      </c>
      <c r="F267" s="212" t="s">
        <v>330</v>
      </c>
      <c r="G267" s="213" t="s">
        <v>189</v>
      </c>
      <c r="H267" s="214">
        <v>198.5</v>
      </c>
      <c r="I267" s="215"/>
      <c r="J267" s="216">
        <f>ROUND(I267*H267,2)</f>
        <v>0</v>
      </c>
      <c r="K267" s="212" t="s">
        <v>322</v>
      </c>
      <c r="L267" s="44"/>
      <c r="M267" s="217" t="s">
        <v>1</v>
      </c>
      <c r="N267" s="218" t="s">
        <v>38</v>
      </c>
      <c r="O267" s="91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19">
        <f>S267*H267</f>
        <v>0</v>
      </c>
      <c r="U267" s="220" t="s">
        <v>1</v>
      </c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1" t="s">
        <v>131</v>
      </c>
      <c r="AT267" s="221" t="s">
        <v>126</v>
      </c>
      <c r="AU267" s="221" t="s">
        <v>80</v>
      </c>
      <c r="AY267" s="17" t="s">
        <v>124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17" t="s">
        <v>78</v>
      </c>
      <c r="BK267" s="222">
        <f>ROUND(I267*H267,2)</f>
        <v>0</v>
      </c>
      <c r="BL267" s="17" t="s">
        <v>131</v>
      </c>
      <c r="BM267" s="221" t="s">
        <v>331</v>
      </c>
    </row>
    <row r="268" s="2" customFormat="1">
      <c r="A268" s="38"/>
      <c r="B268" s="39"/>
      <c r="C268" s="40"/>
      <c r="D268" s="223" t="s">
        <v>133</v>
      </c>
      <c r="E268" s="40"/>
      <c r="F268" s="224" t="s">
        <v>332</v>
      </c>
      <c r="G268" s="40"/>
      <c r="H268" s="40"/>
      <c r="I268" s="225"/>
      <c r="J268" s="40"/>
      <c r="K268" s="40"/>
      <c r="L268" s="44"/>
      <c r="M268" s="226"/>
      <c r="N268" s="227"/>
      <c r="O268" s="91"/>
      <c r="P268" s="91"/>
      <c r="Q268" s="91"/>
      <c r="R268" s="91"/>
      <c r="S268" s="91"/>
      <c r="T268" s="91"/>
      <c r="U268" s="92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133</v>
      </c>
      <c r="AU268" s="17" t="s">
        <v>80</v>
      </c>
    </row>
    <row r="269" s="2" customFormat="1">
      <c r="A269" s="38"/>
      <c r="B269" s="39"/>
      <c r="C269" s="40"/>
      <c r="D269" s="228" t="s">
        <v>135</v>
      </c>
      <c r="E269" s="40"/>
      <c r="F269" s="229" t="s">
        <v>333</v>
      </c>
      <c r="G269" s="40"/>
      <c r="H269" s="40"/>
      <c r="I269" s="225"/>
      <c r="J269" s="40"/>
      <c r="K269" s="40"/>
      <c r="L269" s="44"/>
      <c r="M269" s="226"/>
      <c r="N269" s="227"/>
      <c r="O269" s="91"/>
      <c r="P269" s="91"/>
      <c r="Q269" s="91"/>
      <c r="R269" s="91"/>
      <c r="S269" s="91"/>
      <c r="T269" s="91"/>
      <c r="U269" s="92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135</v>
      </c>
      <c r="AU269" s="17" t="s">
        <v>80</v>
      </c>
    </row>
    <row r="270" s="13" customFormat="1">
      <c r="A270" s="13"/>
      <c r="B270" s="230"/>
      <c r="C270" s="231"/>
      <c r="D270" s="223" t="s">
        <v>137</v>
      </c>
      <c r="E270" s="232" t="s">
        <v>1</v>
      </c>
      <c r="F270" s="233" t="s">
        <v>334</v>
      </c>
      <c r="G270" s="231"/>
      <c r="H270" s="232" t="s">
        <v>1</v>
      </c>
      <c r="I270" s="234"/>
      <c r="J270" s="231"/>
      <c r="K270" s="231"/>
      <c r="L270" s="235"/>
      <c r="M270" s="236"/>
      <c r="N270" s="237"/>
      <c r="O270" s="237"/>
      <c r="P270" s="237"/>
      <c r="Q270" s="237"/>
      <c r="R270" s="237"/>
      <c r="S270" s="237"/>
      <c r="T270" s="237"/>
      <c r="U270" s="238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137</v>
      </c>
      <c r="AU270" s="239" t="s">
        <v>80</v>
      </c>
      <c r="AV270" s="13" t="s">
        <v>78</v>
      </c>
      <c r="AW270" s="13" t="s">
        <v>30</v>
      </c>
      <c r="AX270" s="13" t="s">
        <v>73</v>
      </c>
      <c r="AY270" s="239" t="s">
        <v>124</v>
      </c>
    </row>
    <row r="271" s="14" customFormat="1">
      <c r="A271" s="14"/>
      <c r="B271" s="240"/>
      <c r="C271" s="241"/>
      <c r="D271" s="223" t="s">
        <v>137</v>
      </c>
      <c r="E271" s="242" t="s">
        <v>1</v>
      </c>
      <c r="F271" s="243" t="s">
        <v>335</v>
      </c>
      <c r="G271" s="241"/>
      <c r="H271" s="244">
        <v>198.5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8"/>
      <c r="U271" s="249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137</v>
      </c>
      <c r="AU271" s="250" t="s">
        <v>80</v>
      </c>
      <c r="AV271" s="14" t="s">
        <v>80</v>
      </c>
      <c r="AW271" s="14" t="s">
        <v>30</v>
      </c>
      <c r="AX271" s="14" t="s">
        <v>73</v>
      </c>
      <c r="AY271" s="250" t="s">
        <v>124</v>
      </c>
    </row>
    <row r="272" s="15" customFormat="1">
      <c r="A272" s="15"/>
      <c r="B272" s="251"/>
      <c r="C272" s="252"/>
      <c r="D272" s="223" t="s">
        <v>137</v>
      </c>
      <c r="E272" s="253" t="s">
        <v>1</v>
      </c>
      <c r="F272" s="254" t="s">
        <v>140</v>
      </c>
      <c r="G272" s="252"/>
      <c r="H272" s="255">
        <v>198.5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59"/>
      <c r="U272" s="260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1" t="s">
        <v>137</v>
      </c>
      <c r="AU272" s="261" t="s">
        <v>80</v>
      </c>
      <c r="AV272" s="15" t="s">
        <v>131</v>
      </c>
      <c r="AW272" s="15" t="s">
        <v>30</v>
      </c>
      <c r="AX272" s="15" t="s">
        <v>78</v>
      </c>
      <c r="AY272" s="261" t="s">
        <v>124</v>
      </c>
    </row>
    <row r="273" s="2" customFormat="1" ht="24.15" customHeight="1">
      <c r="A273" s="38"/>
      <c r="B273" s="39"/>
      <c r="C273" s="210" t="s">
        <v>336</v>
      </c>
      <c r="D273" s="210" t="s">
        <v>126</v>
      </c>
      <c r="E273" s="211" t="s">
        <v>337</v>
      </c>
      <c r="F273" s="212" t="s">
        <v>338</v>
      </c>
      <c r="G273" s="213" t="s">
        <v>189</v>
      </c>
      <c r="H273" s="214">
        <v>198.5</v>
      </c>
      <c r="I273" s="215"/>
      <c r="J273" s="216">
        <f>ROUND(I273*H273,2)</f>
        <v>0</v>
      </c>
      <c r="K273" s="212" t="s">
        <v>130</v>
      </c>
      <c r="L273" s="44"/>
      <c r="M273" s="217" t="s">
        <v>1</v>
      </c>
      <c r="N273" s="218" t="s">
        <v>38</v>
      </c>
      <c r="O273" s="91"/>
      <c r="P273" s="219">
        <f>O273*H273</f>
        <v>0</v>
      </c>
      <c r="Q273" s="219">
        <v>0</v>
      </c>
      <c r="R273" s="219">
        <f>Q273*H273</f>
        <v>0</v>
      </c>
      <c r="S273" s="219">
        <v>0</v>
      </c>
      <c r="T273" s="219">
        <f>S273*H273</f>
        <v>0</v>
      </c>
      <c r="U273" s="220" t="s">
        <v>1</v>
      </c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1" t="s">
        <v>131</v>
      </c>
      <c r="AT273" s="221" t="s">
        <v>126</v>
      </c>
      <c r="AU273" s="221" t="s">
        <v>80</v>
      </c>
      <c r="AY273" s="17" t="s">
        <v>124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7" t="s">
        <v>78</v>
      </c>
      <c r="BK273" s="222">
        <f>ROUND(I273*H273,2)</f>
        <v>0</v>
      </c>
      <c r="BL273" s="17" t="s">
        <v>131</v>
      </c>
      <c r="BM273" s="221" t="s">
        <v>339</v>
      </c>
    </row>
    <row r="274" s="2" customFormat="1">
      <c r="A274" s="38"/>
      <c r="B274" s="39"/>
      <c r="C274" s="40"/>
      <c r="D274" s="223" t="s">
        <v>133</v>
      </c>
      <c r="E274" s="40"/>
      <c r="F274" s="224" t="s">
        <v>340</v>
      </c>
      <c r="G274" s="40"/>
      <c r="H274" s="40"/>
      <c r="I274" s="225"/>
      <c r="J274" s="40"/>
      <c r="K274" s="40"/>
      <c r="L274" s="44"/>
      <c r="M274" s="226"/>
      <c r="N274" s="227"/>
      <c r="O274" s="91"/>
      <c r="P274" s="91"/>
      <c r="Q274" s="91"/>
      <c r="R274" s="91"/>
      <c r="S274" s="91"/>
      <c r="T274" s="91"/>
      <c r="U274" s="92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133</v>
      </c>
      <c r="AU274" s="17" t="s">
        <v>80</v>
      </c>
    </row>
    <row r="275" s="2" customFormat="1">
      <c r="A275" s="38"/>
      <c r="B275" s="39"/>
      <c r="C275" s="40"/>
      <c r="D275" s="228" t="s">
        <v>135</v>
      </c>
      <c r="E275" s="40"/>
      <c r="F275" s="229" t="s">
        <v>341</v>
      </c>
      <c r="G275" s="40"/>
      <c r="H275" s="40"/>
      <c r="I275" s="225"/>
      <c r="J275" s="40"/>
      <c r="K275" s="40"/>
      <c r="L275" s="44"/>
      <c r="M275" s="226"/>
      <c r="N275" s="227"/>
      <c r="O275" s="91"/>
      <c r="P275" s="91"/>
      <c r="Q275" s="91"/>
      <c r="R275" s="91"/>
      <c r="S275" s="91"/>
      <c r="T275" s="91"/>
      <c r="U275" s="92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135</v>
      </c>
      <c r="AU275" s="17" t="s">
        <v>80</v>
      </c>
    </row>
    <row r="276" s="13" customFormat="1">
      <c r="A276" s="13"/>
      <c r="B276" s="230"/>
      <c r="C276" s="231"/>
      <c r="D276" s="223" t="s">
        <v>137</v>
      </c>
      <c r="E276" s="232" t="s">
        <v>1</v>
      </c>
      <c r="F276" s="233" t="s">
        <v>334</v>
      </c>
      <c r="G276" s="231"/>
      <c r="H276" s="232" t="s">
        <v>1</v>
      </c>
      <c r="I276" s="234"/>
      <c r="J276" s="231"/>
      <c r="K276" s="231"/>
      <c r="L276" s="235"/>
      <c r="M276" s="236"/>
      <c r="N276" s="237"/>
      <c r="O276" s="237"/>
      <c r="P276" s="237"/>
      <c r="Q276" s="237"/>
      <c r="R276" s="237"/>
      <c r="S276" s="237"/>
      <c r="T276" s="237"/>
      <c r="U276" s="238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137</v>
      </c>
      <c r="AU276" s="239" t="s">
        <v>80</v>
      </c>
      <c r="AV276" s="13" t="s">
        <v>78</v>
      </c>
      <c r="AW276" s="13" t="s">
        <v>30</v>
      </c>
      <c r="AX276" s="13" t="s">
        <v>73</v>
      </c>
      <c r="AY276" s="239" t="s">
        <v>124</v>
      </c>
    </row>
    <row r="277" s="14" customFormat="1">
      <c r="A277" s="14"/>
      <c r="B277" s="240"/>
      <c r="C277" s="241"/>
      <c r="D277" s="223" t="s">
        <v>137</v>
      </c>
      <c r="E277" s="242" t="s">
        <v>1</v>
      </c>
      <c r="F277" s="243" t="s">
        <v>335</v>
      </c>
      <c r="G277" s="241"/>
      <c r="H277" s="244">
        <v>198.5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8"/>
      <c r="U277" s="249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0" t="s">
        <v>137</v>
      </c>
      <c r="AU277" s="250" t="s">
        <v>80</v>
      </c>
      <c r="AV277" s="14" t="s">
        <v>80</v>
      </c>
      <c r="AW277" s="14" t="s">
        <v>30</v>
      </c>
      <c r="AX277" s="14" t="s">
        <v>73</v>
      </c>
      <c r="AY277" s="250" t="s">
        <v>124</v>
      </c>
    </row>
    <row r="278" s="15" customFormat="1">
      <c r="A278" s="15"/>
      <c r="B278" s="251"/>
      <c r="C278" s="252"/>
      <c r="D278" s="223" t="s">
        <v>137</v>
      </c>
      <c r="E278" s="253" t="s">
        <v>1</v>
      </c>
      <c r="F278" s="254" t="s">
        <v>140</v>
      </c>
      <c r="G278" s="252"/>
      <c r="H278" s="255">
        <v>198.5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59"/>
      <c r="U278" s="260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1" t="s">
        <v>137</v>
      </c>
      <c r="AU278" s="261" t="s">
        <v>80</v>
      </c>
      <c r="AV278" s="15" t="s">
        <v>131</v>
      </c>
      <c r="AW278" s="15" t="s">
        <v>30</v>
      </c>
      <c r="AX278" s="15" t="s">
        <v>78</v>
      </c>
      <c r="AY278" s="261" t="s">
        <v>124</v>
      </c>
    </row>
    <row r="279" s="2" customFormat="1" ht="24.15" customHeight="1">
      <c r="A279" s="38"/>
      <c r="B279" s="39"/>
      <c r="C279" s="210" t="s">
        <v>342</v>
      </c>
      <c r="D279" s="210" t="s">
        <v>126</v>
      </c>
      <c r="E279" s="211" t="s">
        <v>343</v>
      </c>
      <c r="F279" s="212" t="s">
        <v>344</v>
      </c>
      <c r="G279" s="213" t="s">
        <v>189</v>
      </c>
      <c r="H279" s="214">
        <v>694.15800000000002</v>
      </c>
      <c r="I279" s="215"/>
      <c r="J279" s="216">
        <f>ROUND(I279*H279,2)</f>
        <v>0</v>
      </c>
      <c r="K279" s="212" t="s">
        <v>130</v>
      </c>
      <c r="L279" s="44"/>
      <c r="M279" s="217" t="s">
        <v>1</v>
      </c>
      <c r="N279" s="218" t="s">
        <v>38</v>
      </c>
      <c r="O279" s="91"/>
      <c r="P279" s="219">
        <f>O279*H279</f>
        <v>0</v>
      </c>
      <c r="Q279" s="219">
        <v>0</v>
      </c>
      <c r="R279" s="219">
        <f>Q279*H279</f>
        <v>0</v>
      </c>
      <c r="S279" s="219">
        <v>0</v>
      </c>
      <c r="T279" s="219">
        <f>S279*H279</f>
        <v>0</v>
      </c>
      <c r="U279" s="220" t="s">
        <v>1</v>
      </c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1" t="s">
        <v>131</v>
      </c>
      <c r="AT279" s="221" t="s">
        <v>126</v>
      </c>
      <c r="AU279" s="221" t="s">
        <v>80</v>
      </c>
      <c r="AY279" s="17" t="s">
        <v>124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17" t="s">
        <v>78</v>
      </c>
      <c r="BK279" s="222">
        <f>ROUND(I279*H279,2)</f>
        <v>0</v>
      </c>
      <c r="BL279" s="17" t="s">
        <v>131</v>
      </c>
      <c r="BM279" s="221" t="s">
        <v>345</v>
      </c>
    </row>
    <row r="280" s="2" customFormat="1">
      <c r="A280" s="38"/>
      <c r="B280" s="39"/>
      <c r="C280" s="40"/>
      <c r="D280" s="223" t="s">
        <v>133</v>
      </c>
      <c r="E280" s="40"/>
      <c r="F280" s="224" t="s">
        <v>346</v>
      </c>
      <c r="G280" s="40"/>
      <c r="H280" s="40"/>
      <c r="I280" s="225"/>
      <c r="J280" s="40"/>
      <c r="K280" s="40"/>
      <c r="L280" s="44"/>
      <c r="M280" s="226"/>
      <c r="N280" s="227"/>
      <c r="O280" s="91"/>
      <c r="P280" s="91"/>
      <c r="Q280" s="91"/>
      <c r="R280" s="91"/>
      <c r="S280" s="91"/>
      <c r="T280" s="91"/>
      <c r="U280" s="92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133</v>
      </c>
      <c r="AU280" s="17" t="s">
        <v>80</v>
      </c>
    </row>
    <row r="281" s="2" customFormat="1">
      <c r="A281" s="38"/>
      <c r="B281" s="39"/>
      <c r="C281" s="40"/>
      <c r="D281" s="228" t="s">
        <v>135</v>
      </c>
      <c r="E281" s="40"/>
      <c r="F281" s="229" t="s">
        <v>347</v>
      </c>
      <c r="G281" s="40"/>
      <c r="H281" s="40"/>
      <c r="I281" s="225"/>
      <c r="J281" s="40"/>
      <c r="K281" s="40"/>
      <c r="L281" s="44"/>
      <c r="M281" s="226"/>
      <c r="N281" s="227"/>
      <c r="O281" s="91"/>
      <c r="P281" s="91"/>
      <c r="Q281" s="91"/>
      <c r="R281" s="91"/>
      <c r="S281" s="91"/>
      <c r="T281" s="91"/>
      <c r="U281" s="92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135</v>
      </c>
      <c r="AU281" s="17" t="s">
        <v>80</v>
      </c>
    </row>
    <row r="282" s="14" customFormat="1">
      <c r="A282" s="14"/>
      <c r="B282" s="240"/>
      <c r="C282" s="241"/>
      <c r="D282" s="223" t="s">
        <v>137</v>
      </c>
      <c r="E282" s="242" t="s">
        <v>1</v>
      </c>
      <c r="F282" s="243" t="s">
        <v>326</v>
      </c>
      <c r="G282" s="241"/>
      <c r="H282" s="244">
        <v>645.00800000000004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8"/>
      <c r="U282" s="249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137</v>
      </c>
      <c r="AU282" s="250" t="s">
        <v>80</v>
      </c>
      <c r="AV282" s="14" t="s">
        <v>80</v>
      </c>
      <c r="AW282" s="14" t="s">
        <v>30</v>
      </c>
      <c r="AX282" s="14" t="s">
        <v>73</v>
      </c>
      <c r="AY282" s="250" t="s">
        <v>124</v>
      </c>
    </row>
    <row r="283" s="14" customFormat="1">
      <c r="A283" s="14"/>
      <c r="B283" s="240"/>
      <c r="C283" s="241"/>
      <c r="D283" s="223" t="s">
        <v>137</v>
      </c>
      <c r="E283" s="242" t="s">
        <v>1</v>
      </c>
      <c r="F283" s="243" t="s">
        <v>327</v>
      </c>
      <c r="G283" s="241"/>
      <c r="H283" s="244">
        <v>49.149999999999999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8"/>
      <c r="U283" s="249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0" t="s">
        <v>137</v>
      </c>
      <c r="AU283" s="250" t="s">
        <v>80</v>
      </c>
      <c r="AV283" s="14" t="s">
        <v>80</v>
      </c>
      <c r="AW283" s="14" t="s">
        <v>30</v>
      </c>
      <c r="AX283" s="14" t="s">
        <v>73</v>
      </c>
      <c r="AY283" s="250" t="s">
        <v>124</v>
      </c>
    </row>
    <row r="284" s="15" customFormat="1">
      <c r="A284" s="15"/>
      <c r="B284" s="251"/>
      <c r="C284" s="252"/>
      <c r="D284" s="223" t="s">
        <v>137</v>
      </c>
      <c r="E284" s="253" t="s">
        <v>1</v>
      </c>
      <c r="F284" s="254" t="s">
        <v>140</v>
      </c>
      <c r="G284" s="252"/>
      <c r="H284" s="255">
        <v>694.15800000000002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59"/>
      <c r="U284" s="260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1" t="s">
        <v>137</v>
      </c>
      <c r="AU284" s="261" t="s">
        <v>80</v>
      </c>
      <c r="AV284" s="15" t="s">
        <v>131</v>
      </c>
      <c r="AW284" s="15" t="s">
        <v>30</v>
      </c>
      <c r="AX284" s="15" t="s">
        <v>78</v>
      </c>
      <c r="AY284" s="261" t="s">
        <v>124</v>
      </c>
    </row>
    <row r="285" s="2" customFormat="1" ht="24.15" customHeight="1">
      <c r="A285" s="38"/>
      <c r="B285" s="39"/>
      <c r="C285" s="210" t="s">
        <v>348</v>
      </c>
      <c r="D285" s="210" t="s">
        <v>126</v>
      </c>
      <c r="E285" s="211" t="s">
        <v>349</v>
      </c>
      <c r="F285" s="212" t="s">
        <v>350</v>
      </c>
      <c r="G285" s="213" t="s">
        <v>189</v>
      </c>
      <c r="H285" s="214">
        <v>50</v>
      </c>
      <c r="I285" s="215"/>
      <c r="J285" s="216">
        <f>ROUND(I285*H285,2)</f>
        <v>0</v>
      </c>
      <c r="K285" s="212" t="s">
        <v>130</v>
      </c>
      <c r="L285" s="44"/>
      <c r="M285" s="217" t="s">
        <v>1</v>
      </c>
      <c r="N285" s="218" t="s">
        <v>38</v>
      </c>
      <c r="O285" s="91"/>
      <c r="P285" s="219">
        <f>O285*H285</f>
        <v>0</v>
      </c>
      <c r="Q285" s="219">
        <v>0</v>
      </c>
      <c r="R285" s="219">
        <f>Q285*H285</f>
        <v>0</v>
      </c>
      <c r="S285" s="219">
        <v>0</v>
      </c>
      <c r="T285" s="219">
        <f>S285*H285</f>
        <v>0</v>
      </c>
      <c r="U285" s="220" t="s">
        <v>1</v>
      </c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1" t="s">
        <v>131</v>
      </c>
      <c r="AT285" s="221" t="s">
        <v>126</v>
      </c>
      <c r="AU285" s="221" t="s">
        <v>80</v>
      </c>
      <c r="AY285" s="17" t="s">
        <v>124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17" t="s">
        <v>78</v>
      </c>
      <c r="BK285" s="222">
        <f>ROUND(I285*H285,2)</f>
        <v>0</v>
      </c>
      <c r="BL285" s="17" t="s">
        <v>131</v>
      </c>
      <c r="BM285" s="221" t="s">
        <v>351</v>
      </c>
    </row>
    <row r="286" s="2" customFormat="1">
      <c r="A286" s="38"/>
      <c r="B286" s="39"/>
      <c r="C286" s="40"/>
      <c r="D286" s="223" t="s">
        <v>133</v>
      </c>
      <c r="E286" s="40"/>
      <c r="F286" s="224" t="s">
        <v>352</v>
      </c>
      <c r="G286" s="40"/>
      <c r="H286" s="40"/>
      <c r="I286" s="225"/>
      <c r="J286" s="40"/>
      <c r="K286" s="40"/>
      <c r="L286" s="44"/>
      <c r="M286" s="226"/>
      <c r="N286" s="227"/>
      <c r="O286" s="91"/>
      <c r="P286" s="91"/>
      <c r="Q286" s="91"/>
      <c r="R286" s="91"/>
      <c r="S286" s="91"/>
      <c r="T286" s="91"/>
      <c r="U286" s="92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133</v>
      </c>
      <c r="AU286" s="17" t="s">
        <v>80</v>
      </c>
    </row>
    <row r="287" s="2" customFormat="1">
      <c r="A287" s="38"/>
      <c r="B287" s="39"/>
      <c r="C287" s="40"/>
      <c r="D287" s="228" t="s">
        <v>135</v>
      </c>
      <c r="E287" s="40"/>
      <c r="F287" s="229" t="s">
        <v>353</v>
      </c>
      <c r="G287" s="40"/>
      <c r="H287" s="40"/>
      <c r="I287" s="225"/>
      <c r="J287" s="40"/>
      <c r="K287" s="40"/>
      <c r="L287" s="44"/>
      <c r="M287" s="226"/>
      <c r="N287" s="227"/>
      <c r="O287" s="91"/>
      <c r="P287" s="91"/>
      <c r="Q287" s="91"/>
      <c r="R287" s="91"/>
      <c r="S287" s="91"/>
      <c r="T287" s="91"/>
      <c r="U287" s="92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135</v>
      </c>
      <c r="AU287" s="17" t="s">
        <v>80</v>
      </c>
    </row>
    <row r="288" s="13" customFormat="1">
      <c r="A288" s="13"/>
      <c r="B288" s="230"/>
      <c r="C288" s="231"/>
      <c r="D288" s="223" t="s">
        <v>137</v>
      </c>
      <c r="E288" s="232" t="s">
        <v>1</v>
      </c>
      <c r="F288" s="233" t="s">
        <v>354</v>
      </c>
      <c r="G288" s="231"/>
      <c r="H288" s="232" t="s">
        <v>1</v>
      </c>
      <c r="I288" s="234"/>
      <c r="J288" s="231"/>
      <c r="K288" s="231"/>
      <c r="L288" s="235"/>
      <c r="M288" s="236"/>
      <c r="N288" s="237"/>
      <c r="O288" s="237"/>
      <c r="P288" s="237"/>
      <c r="Q288" s="237"/>
      <c r="R288" s="237"/>
      <c r="S288" s="237"/>
      <c r="T288" s="237"/>
      <c r="U288" s="238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137</v>
      </c>
      <c r="AU288" s="239" t="s">
        <v>80</v>
      </c>
      <c r="AV288" s="13" t="s">
        <v>78</v>
      </c>
      <c r="AW288" s="13" t="s">
        <v>30</v>
      </c>
      <c r="AX288" s="13" t="s">
        <v>73</v>
      </c>
      <c r="AY288" s="239" t="s">
        <v>124</v>
      </c>
    </row>
    <row r="289" s="14" customFormat="1">
      <c r="A289" s="14"/>
      <c r="B289" s="240"/>
      <c r="C289" s="241"/>
      <c r="D289" s="223" t="s">
        <v>137</v>
      </c>
      <c r="E289" s="242" t="s">
        <v>1</v>
      </c>
      <c r="F289" s="243" t="s">
        <v>355</v>
      </c>
      <c r="G289" s="241"/>
      <c r="H289" s="244">
        <v>50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8"/>
      <c r="U289" s="249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137</v>
      </c>
      <c r="AU289" s="250" t="s">
        <v>80</v>
      </c>
      <c r="AV289" s="14" t="s">
        <v>80</v>
      </c>
      <c r="AW289" s="14" t="s">
        <v>30</v>
      </c>
      <c r="AX289" s="14" t="s">
        <v>73</v>
      </c>
      <c r="AY289" s="250" t="s">
        <v>124</v>
      </c>
    </row>
    <row r="290" s="15" customFormat="1">
      <c r="A290" s="15"/>
      <c r="B290" s="251"/>
      <c r="C290" s="252"/>
      <c r="D290" s="223" t="s">
        <v>137</v>
      </c>
      <c r="E290" s="253" t="s">
        <v>1</v>
      </c>
      <c r="F290" s="254" t="s">
        <v>140</v>
      </c>
      <c r="G290" s="252"/>
      <c r="H290" s="255">
        <v>50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59"/>
      <c r="U290" s="260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1" t="s">
        <v>137</v>
      </c>
      <c r="AU290" s="261" t="s">
        <v>80</v>
      </c>
      <c r="AV290" s="15" t="s">
        <v>131</v>
      </c>
      <c r="AW290" s="15" t="s">
        <v>30</v>
      </c>
      <c r="AX290" s="15" t="s">
        <v>78</v>
      </c>
      <c r="AY290" s="261" t="s">
        <v>124</v>
      </c>
    </row>
    <row r="291" s="2" customFormat="1" ht="16.5" customHeight="1">
      <c r="A291" s="38"/>
      <c r="B291" s="39"/>
      <c r="C291" s="210" t="s">
        <v>356</v>
      </c>
      <c r="D291" s="210" t="s">
        <v>126</v>
      </c>
      <c r="E291" s="211" t="s">
        <v>357</v>
      </c>
      <c r="F291" s="212" t="s">
        <v>358</v>
      </c>
      <c r="G291" s="213" t="s">
        <v>189</v>
      </c>
      <c r="H291" s="214">
        <v>892.65800000000002</v>
      </c>
      <c r="I291" s="215"/>
      <c r="J291" s="216">
        <f>ROUND(I291*H291,2)</f>
        <v>0</v>
      </c>
      <c r="K291" s="212" t="s">
        <v>1</v>
      </c>
      <c r="L291" s="44"/>
      <c r="M291" s="217" t="s">
        <v>1</v>
      </c>
      <c r="N291" s="218" t="s">
        <v>38</v>
      </c>
      <c r="O291" s="91"/>
      <c r="P291" s="219">
        <f>O291*H291</f>
        <v>0</v>
      </c>
      <c r="Q291" s="219">
        <v>0.00013999999999999999</v>
      </c>
      <c r="R291" s="219">
        <f>Q291*H291</f>
        <v>0.12497211999999999</v>
      </c>
      <c r="S291" s="219">
        <v>0</v>
      </c>
      <c r="T291" s="219">
        <f>S291*H291</f>
        <v>0</v>
      </c>
      <c r="U291" s="220" t="s">
        <v>1</v>
      </c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1" t="s">
        <v>131</v>
      </c>
      <c r="AT291" s="221" t="s">
        <v>126</v>
      </c>
      <c r="AU291" s="221" t="s">
        <v>80</v>
      </c>
      <c r="AY291" s="17" t="s">
        <v>124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7" t="s">
        <v>78</v>
      </c>
      <c r="BK291" s="222">
        <f>ROUND(I291*H291,2)</f>
        <v>0</v>
      </c>
      <c r="BL291" s="17" t="s">
        <v>131</v>
      </c>
      <c r="BM291" s="221" t="s">
        <v>359</v>
      </c>
    </row>
    <row r="292" s="2" customFormat="1">
      <c r="A292" s="38"/>
      <c r="B292" s="39"/>
      <c r="C292" s="40"/>
      <c r="D292" s="223" t="s">
        <v>133</v>
      </c>
      <c r="E292" s="40"/>
      <c r="F292" s="224" t="s">
        <v>360</v>
      </c>
      <c r="G292" s="40"/>
      <c r="H292" s="40"/>
      <c r="I292" s="225"/>
      <c r="J292" s="40"/>
      <c r="K292" s="40"/>
      <c r="L292" s="44"/>
      <c r="M292" s="226"/>
      <c r="N292" s="227"/>
      <c r="O292" s="91"/>
      <c r="P292" s="91"/>
      <c r="Q292" s="91"/>
      <c r="R292" s="91"/>
      <c r="S292" s="91"/>
      <c r="T292" s="91"/>
      <c r="U292" s="92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133</v>
      </c>
      <c r="AU292" s="17" t="s">
        <v>80</v>
      </c>
    </row>
    <row r="293" s="13" customFormat="1">
      <c r="A293" s="13"/>
      <c r="B293" s="230"/>
      <c r="C293" s="231"/>
      <c r="D293" s="223" t="s">
        <v>137</v>
      </c>
      <c r="E293" s="232" t="s">
        <v>1</v>
      </c>
      <c r="F293" s="233" t="s">
        <v>361</v>
      </c>
      <c r="G293" s="231"/>
      <c r="H293" s="232" t="s">
        <v>1</v>
      </c>
      <c r="I293" s="234"/>
      <c r="J293" s="231"/>
      <c r="K293" s="231"/>
      <c r="L293" s="235"/>
      <c r="M293" s="236"/>
      <c r="N293" s="237"/>
      <c r="O293" s="237"/>
      <c r="P293" s="237"/>
      <c r="Q293" s="237"/>
      <c r="R293" s="237"/>
      <c r="S293" s="237"/>
      <c r="T293" s="237"/>
      <c r="U293" s="238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137</v>
      </c>
      <c r="AU293" s="239" t="s">
        <v>80</v>
      </c>
      <c r="AV293" s="13" t="s">
        <v>78</v>
      </c>
      <c r="AW293" s="13" t="s">
        <v>30</v>
      </c>
      <c r="AX293" s="13" t="s">
        <v>73</v>
      </c>
      <c r="AY293" s="239" t="s">
        <v>124</v>
      </c>
    </row>
    <row r="294" s="14" customFormat="1">
      <c r="A294" s="14"/>
      <c r="B294" s="240"/>
      <c r="C294" s="241"/>
      <c r="D294" s="223" t="s">
        <v>137</v>
      </c>
      <c r="E294" s="242" t="s">
        <v>1</v>
      </c>
      <c r="F294" s="243" t="s">
        <v>335</v>
      </c>
      <c r="G294" s="241"/>
      <c r="H294" s="244">
        <v>198.5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8"/>
      <c r="U294" s="249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0" t="s">
        <v>137</v>
      </c>
      <c r="AU294" s="250" t="s">
        <v>80</v>
      </c>
      <c r="AV294" s="14" t="s">
        <v>80</v>
      </c>
      <c r="AW294" s="14" t="s">
        <v>30</v>
      </c>
      <c r="AX294" s="14" t="s">
        <v>73</v>
      </c>
      <c r="AY294" s="250" t="s">
        <v>124</v>
      </c>
    </row>
    <row r="295" s="13" customFormat="1">
      <c r="A295" s="13"/>
      <c r="B295" s="230"/>
      <c r="C295" s="231"/>
      <c r="D295" s="223" t="s">
        <v>137</v>
      </c>
      <c r="E295" s="232" t="s">
        <v>1</v>
      </c>
      <c r="F295" s="233" t="s">
        <v>362</v>
      </c>
      <c r="G295" s="231"/>
      <c r="H295" s="232" t="s">
        <v>1</v>
      </c>
      <c r="I295" s="234"/>
      <c r="J295" s="231"/>
      <c r="K295" s="231"/>
      <c r="L295" s="235"/>
      <c r="M295" s="236"/>
      <c r="N295" s="237"/>
      <c r="O295" s="237"/>
      <c r="P295" s="237"/>
      <c r="Q295" s="237"/>
      <c r="R295" s="237"/>
      <c r="S295" s="237"/>
      <c r="T295" s="237"/>
      <c r="U295" s="238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137</v>
      </c>
      <c r="AU295" s="239" t="s">
        <v>80</v>
      </c>
      <c r="AV295" s="13" t="s">
        <v>78</v>
      </c>
      <c r="AW295" s="13" t="s">
        <v>30</v>
      </c>
      <c r="AX295" s="13" t="s">
        <v>73</v>
      </c>
      <c r="AY295" s="239" t="s">
        <v>124</v>
      </c>
    </row>
    <row r="296" s="14" customFormat="1">
      <c r="A296" s="14"/>
      <c r="B296" s="240"/>
      <c r="C296" s="241"/>
      <c r="D296" s="223" t="s">
        <v>137</v>
      </c>
      <c r="E296" s="242" t="s">
        <v>1</v>
      </c>
      <c r="F296" s="243" t="s">
        <v>326</v>
      </c>
      <c r="G296" s="241"/>
      <c r="H296" s="244">
        <v>645.00800000000004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8"/>
      <c r="U296" s="249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0" t="s">
        <v>137</v>
      </c>
      <c r="AU296" s="250" t="s">
        <v>80</v>
      </c>
      <c r="AV296" s="14" t="s">
        <v>80</v>
      </c>
      <c r="AW296" s="14" t="s">
        <v>30</v>
      </c>
      <c r="AX296" s="14" t="s">
        <v>73</v>
      </c>
      <c r="AY296" s="250" t="s">
        <v>124</v>
      </c>
    </row>
    <row r="297" s="14" customFormat="1">
      <c r="A297" s="14"/>
      <c r="B297" s="240"/>
      <c r="C297" s="241"/>
      <c r="D297" s="223" t="s">
        <v>137</v>
      </c>
      <c r="E297" s="242" t="s">
        <v>1</v>
      </c>
      <c r="F297" s="243" t="s">
        <v>327</v>
      </c>
      <c r="G297" s="241"/>
      <c r="H297" s="244">
        <v>49.149999999999999</v>
      </c>
      <c r="I297" s="245"/>
      <c r="J297" s="241"/>
      <c r="K297" s="241"/>
      <c r="L297" s="246"/>
      <c r="M297" s="247"/>
      <c r="N297" s="248"/>
      <c r="O297" s="248"/>
      <c r="P297" s="248"/>
      <c r="Q297" s="248"/>
      <c r="R297" s="248"/>
      <c r="S297" s="248"/>
      <c r="T297" s="248"/>
      <c r="U297" s="249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0" t="s">
        <v>137</v>
      </c>
      <c r="AU297" s="250" t="s">
        <v>80</v>
      </c>
      <c r="AV297" s="14" t="s">
        <v>80</v>
      </c>
      <c r="AW297" s="14" t="s">
        <v>30</v>
      </c>
      <c r="AX297" s="14" t="s">
        <v>73</v>
      </c>
      <c r="AY297" s="250" t="s">
        <v>124</v>
      </c>
    </row>
    <row r="298" s="15" customFormat="1">
      <c r="A298" s="15"/>
      <c r="B298" s="251"/>
      <c r="C298" s="252"/>
      <c r="D298" s="223" t="s">
        <v>137</v>
      </c>
      <c r="E298" s="253" t="s">
        <v>1</v>
      </c>
      <c r="F298" s="254" t="s">
        <v>140</v>
      </c>
      <c r="G298" s="252"/>
      <c r="H298" s="255">
        <v>892.65800000000002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59"/>
      <c r="U298" s="260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1" t="s">
        <v>137</v>
      </c>
      <c r="AU298" s="261" t="s">
        <v>80</v>
      </c>
      <c r="AV298" s="15" t="s">
        <v>131</v>
      </c>
      <c r="AW298" s="15" t="s">
        <v>30</v>
      </c>
      <c r="AX298" s="15" t="s">
        <v>78</v>
      </c>
      <c r="AY298" s="261" t="s">
        <v>124</v>
      </c>
    </row>
    <row r="299" s="2" customFormat="1" ht="24.15" customHeight="1">
      <c r="A299" s="38"/>
      <c r="B299" s="39"/>
      <c r="C299" s="210" t="s">
        <v>363</v>
      </c>
      <c r="D299" s="210" t="s">
        <v>126</v>
      </c>
      <c r="E299" s="211" t="s">
        <v>364</v>
      </c>
      <c r="F299" s="212" t="s">
        <v>365</v>
      </c>
      <c r="G299" s="213" t="s">
        <v>366</v>
      </c>
      <c r="H299" s="214">
        <v>1</v>
      </c>
      <c r="I299" s="215"/>
      <c r="J299" s="216">
        <f>ROUND(I299*H299,2)</f>
        <v>0</v>
      </c>
      <c r="K299" s="212" t="s">
        <v>1</v>
      </c>
      <c r="L299" s="44"/>
      <c r="M299" s="217" t="s">
        <v>1</v>
      </c>
      <c r="N299" s="218" t="s">
        <v>38</v>
      </c>
      <c r="O299" s="91"/>
      <c r="P299" s="219">
        <f>O299*H299</f>
        <v>0</v>
      </c>
      <c r="Q299" s="219">
        <v>0</v>
      </c>
      <c r="R299" s="219">
        <f>Q299*H299</f>
        <v>0</v>
      </c>
      <c r="S299" s="219">
        <v>0</v>
      </c>
      <c r="T299" s="219">
        <f>S299*H299</f>
        <v>0</v>
      </c>
      <c r="U299" s="220" t="s">
        <v>1</v>
      </c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1" t="s">
        <v>131</v>
      </c>
      <c r="AT299" s="221" t="s">
        <v>126</v>
      </c>
      <c r="AU299" s="221" t="s">
        <v>80</v>
      </c>
      <c r="AY299" s="17" t="s">
        <v>124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17" t="s">
        <v>78</v>
      </c>
      <c r="BK299" s="222">
        <f>ROUND(I299*H299,2)</f>
        <v>0</v>
      </c>
      <c r="BL299" s="17" t="s">
        <v>131</v>
      </c>
      <c r="BM299" s="221" t="s">
        <v>367</v>
      </c>
    </row>
    <row r="300" s="2" customFormat="1">
      <c r="A300" s="38"/>
      <c r="B300" s="39"/>
      <c r="C300" s="40"/>
      <c r="D300" s="223" t="s">
        <v>133</v>
      </c>
      <c r="E300" s="40"/>
      <c r="F300" s="224" t="s">
        <v>365</v>
      </c>
      <c r="G300" s="40"/>
      <c r="H300" s="40"/>
      <c r="I300" s="225"/>
      <c r="J300" s="40"/>
      <c r="K300" s="40"/>
      <c r="L300" s="44"/>
      <c r="M300" s="226"/>
      <c r="N300" s="227"/>
      <c r="O300" s="91"/>
      <c r="P300" s="91"/>
      <c r="Q300" s="91"/>
      <c r="R300" s="91"/>
      <c r="S300" s="91"/>
      <c r="T300" s="91"/>
      <c r="U300" s="92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133</v>
      </c>
      <c r="AU300" s="17" t="s">
        <v>80</v>
      </c>
    </row>
    <row r="301" s="2" customFormat="1" ht="37.8" customHeight="1">
      <c r="A301" s="38"/>
      <c r="B301" s="39"/>
      <c r="C301" s="210" t="s">
        <v>368</v>
      </c>
      <c r="D301" s="210" t="s">
        <v>126</v>
      </c>
      <c r="E301" s="211" t="s">
        <v>369</v>
      </c>
      <c r="F301" s="212" t="s">
        <v>370</v>
      </c>
      <c r="G301" s="213" t="s">
        <v>189</v>
      </c>
      <c r="H301" s="214">
        <v>10</v>
      </c>
      <c r="I301" s="215"/>
      <c r="J301" s="216">
        <f>ROUND(I301*H301,2)</f>
        <v>0</v>
      </c>
      <c r="K301" s="212" t="s">
        <v>130</v>
      </c>
      <c r="L301" s="44"/>
      <c r="M301" s="217" t="s">
        <v>1</v>
      </c>
      <c r="N301" s="218" t="s">
        <v>38</v>
      </c>
      <c r="O301" s="91"/>
      <c r="P301" s="219">
        <f>O301*H301</f>
        <v>0</v>
      </c>
      <c r="Q301" s="219">
        <v>0</v>
      </c>
      <c r="R301" s="219">
        <f>Q301*H301</f>
        <v>0</v>
      </c>
      <c r="S301" s="219">
        <v>0</v>
      </c>
      <c r="T301" s="219">
        <f>S301*H301</f>
        <v>0</v>
      </c>
      <c r="U301" s="220" t="s">
        <v>1</v>
      </c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1" t="s">
        <v>131</v>
      </c>
      <c r="AT301" s="221" t="s">
        <v>126</v>
      </c>
      <c r="AU301" s="221" t="s">
        <v>80</v>
      </c>
      <c r="AY301" s="17" t="s">
        <v>124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17" t="s">
        <v>78</v>
      </c>
      <c r="BK301" s="222">
        <f>ROUND(I301*H301,2)</f>
        <v>0</v>
      </c>
      <c r="BL301" s="17" t="s">
        <v>131</v>
      </c>
      <c r="BM301" s="221" t="s">
        <v>371</v>
      </c>
    </row>
    <row r="302" s="2" customFormat="1">
      <c r="A302" s="38"/>
      <c r="B302" s="39"/>
      <c r="C302" s="40"/>
      <c r="D302" s="223" t="s">
        <v>133</v>
      </c>
      <c r="E302" s="40"/>
      <c r="F302" s="224" t="s">
        <v>372</v>
      </c>
      <c r="G302" s="40"/>
      <c r="H302" s="40"/>
      <c r="I302" s="225"/>
      <c r="J302" s="40"/>
      <c r="K302" s="40"/>
      <c r="L302" s="44"/>
      <c r="M302" s="226"/>
      <c r="N302" s="227"/>
      <c r="O302" s="91"/>
      <c r="P302" s="91"/>
      <c r="Q302" s="91"/>
      <c r="R302" s="91"/>
      <c r="S302" s="91"/>
      <c r="T302" s="91"/>
      <c r="U302" s="92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133</v>
      </c>
      <c r="AU302" s="17" t="s">
        <v>80</v>
      </c>
    </row>
    <row r="303" s="2" customFormat="1">
      <c r="A303" s="38"/>
      <c r="B303" s="39"/>
      <c r="C303" s="40"/>
      <c r="D303" s="228" t="s">
        <v>135</v>
      </c>
      <c r="E303" s="40"/>
      <c r="F303" s="229" t="s">
        <v>373</v>
      </c>
      <c r="G303" s="40"/>
      <c r="H303" s="40"/>
      <c r="I303" s="225"/>
      <c r="J303" s="40"/>
      <c r="K303" s="40"/>
      <c r="L303" s="44"/>
      <c r="M303" s="226"/>
      <c r="N303" s="227"/>
      <c r="O303" s="91"/>
      <c r="P303" s="91"/>
      <c r="Q303" s="91"/>
      <c r="R303" s="91"/>
      <c r="S303" s="91"/>
      <c r="T303" s="91"/>
      <c r="U303" s="92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135</v>
      </c>
      <c r="AU303" s="17" t="s">
        <v>80</v>
      </c>
    </row>
    <row r="304" s="13" customFormat="1">
      <c r="A304" s="13"/>
      <c r="B304" s="230"/>
      <c r="C304" s="231"/>
      <c r="D304" s="223" t="s">
        <v>137</v>
      </c>
      <c r="E304" s="232" t="s">
        <v>1</v>
      </c>
      <c r="F304" s="233" t="s">
        <v>374</v>
      </c>
      <c r="G304" s="231"/>
      <c r="H304" s="232" t="s">
        <v>1</v>
      </c>
      <c r="I304" s="234"/>
      <c r="J304" s="231"/>
      <c r="K304" s="231"/>
      <c r="L304" s="235"/>
      <c r="M304" s="236"/>
      <c r="N304" s="237"/>
      <c r="O304" s="237"/>
      <c r="P304" s="237"/>
      <c r="Q304" s="237"/>
      <c r="R304" s="237"/>
      <c r="S304" s="237"/>
      <c r="T304" s="237"/>
      <c r="U304" s="238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137</v>
      </c>
      <c r="AU304" s="239" t="s">
        <v>80</v>
      </c>
      <c r="AV304" s="13" t="s">
        <v>78</v>
      </c>
      <c r="AW304" s="13" t="s">
        <v>30</v>
      </c>
      <c r="AX304" s="13" t="s">
        <v>73</v>
      </c>
      <c r="AY304" s="239" t="s">
        <v>124</v>
      </c>
    </row>
    <row r="305" s="14" customFormat="1">
      <c r="A305" s="14"/>
      <c r="B305" s="240"/>
      <c r="C305" s="241"/>
      <c r="D305" s="223" t="s">
        <v>137</v>
      </c>
      <c r="E305" s="242" t="s">
        <v>1</v>
      </c>
      <c r="F305" s="243" t="s">
        <v>375</v>
      </c>
      <c r="G305" s="241"/>
      <c r="H305" s="244">
        <v>10</v>
      </c>
      <c r="I305" s="245"/>
      <c r="J305" s="241"/>
      <c r="K305" s="241"/>
      <c r="L305" s="246"/>
      <c r="M305" s="247"/>
      <c r="N305" s="248"/>
      <c r="O305" s="248"/>
      <c r="P305" s="248"/>
      <c r="Q305" s="248"/>
      <c r="R305" s="248"/>
      <c r="S305" s="248"/>
      <c r="T305" s="248"/>
      <c r="U305" s="249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0" t="s">
        <v>137</v>
      </c>
      <c r="AU305" s="250" t="s">
        <v>80</v>
      </c>
      <c r="AV305" s="14" t="s">
        <v>80</v>
      </c>
      <c r="AW305" s="14" t="s">
        <v>30</v>
      </c>
      <c r="AX305" s="14" t="s">
        <v>73</v>
      </c>
      <c r="AY305" s="250" t="s">
        <v>124</v>
      </c>
    </row>
    <row r="306" s="15" customFormat="1">
      <c r="A306" s="15"/>
      <c r="B306" s="251"/>
      <c r="C306" s="252"/>
      <c r="D306" s="223" t="s">
        <v>137</v>
      </c>
      <c r="E306" s="253" t="s">
        <v>1</v>
      </c>
      <c r="F306" s="254" t="s">
        <v>140</v>
      </c>
      <c r="G306" s="252"/>
      <c r="H306" s="255">
        <v>10</v>
      </c>
      <c r="I306" s="256"/>
      <c r="J306" s="252"/>
      <c r="K306" s="252"/>
      <c r="L306" s="257"/>
      <c r="M306" s="258"/>
      <c r="N306" s="259"/>
      <c r="O306" s="259"/>
      <c r="P306" s="259"/>
      <c r="Q306" s="259"/>
      <c r="R306" s="259"/>
      <c r="S306" s="259"/>
      <c r="T306" s="259"/>
      <c r="U306" s="260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1" t="s">
        <v>137</v>
      </c>
      <c r="AU306" s="261" t="s">
        <v>80</v>
      </c>
      <c r="AV306" s="15" t="s">
        <v>131</v>
      </c>
      <c r="AW306" s="15" t="s">
        <v>30</v>
      </c>
      <c r="AX306" s="15" t="s">
        <v>78</v>
      </c>
      <c r="AY306" s="261" t="s">
        <v>124</v>
      </c>
    </row>
    <row r="307" s="2" customFormat="1" ht="44.25" customHeight="1">
      <c r="A307" s="38"/>
      <c r="B307" s="39"/>
      <c r="C307" s="210" t="s">
        <v>376</v>
      </c>
      <c r="D307" s="210" t="s">
        <v>126</v>
      </c>
      <c r="E307" s="211" t="s">
        <v>377</v>
      </c>
      <c r="F307" s="212" t="s">
        <v>378</v>
      </c>
      <c r="G307" s="213" t="s">
        <v>189</v>
      </c>
      <c r="H307" s="214">
        <v>600</v>
      </c>
      <c r="I307" s="215"/>
      <c r="J307" s="216">
        <f>ROUND(I307*H307,2)</f>
        <v>0</v>
      </c>
      <c r="K307" s="212" t="s">
        <v>130</v>
      </c>
      <c r="L307" s="44"/>
      <c r="M307" s="217" t="s">
        <v>1</v>
      </c>
      <c r="N307" s="218" t="s">
        <v>38</v>
      </c>
      <c r="O307" s="91"/>
      <c r="P307" s="219">
        <f>O307*H307</f>
        <v>0</v>
      </c>
      <c r="Q307" s="219">
        <v>0</v>
      </c>
      <c r="R307" s="219">
        <f>Q307*H307</f>
        <v>0</v>
      </c>
      <c r="S307" s="219">
        <v>0</v>
      </c>
      <c r="T307" s="219">
        <f>S307*H307</f>
        <v>0</v>
      </c>
      <c r="U307" s="220" t="s">
        <v>1</v>
      </c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1" t="s">
        <v>131</v>
      </c>
      <c r="AT307" s="221" t="s">
        <v>126</v>
      </c>
      <c r="AU307" s="221" t="s">
        <v>80</v>
      </c>
      <c r="AY307" s="17" t="s">
        <v>124</v>
      </c>
      <c r="BE307" s="222">
        <f>IF(N307="základní",J307,0)</f>
        <v>0</v>
      </c>
      <c r="BF307" s="222">
        <f>IF(N307="snížená",J307,0)</f>
        <v>0</v>
      </c>
      <c r="BG307" s="222">
        <f>IF(N307="zákl. přenesená",J307,0)</f>
        <v>0</v>
      </c>
      <c r="BH307" s="222">
        <f>IF(N307="sníž. přenesená",J307,0)</f>
        <v>0</v>
      </c>
      <c r="BI307" s="222">
        <f>IF(N307="nulová",J307,0)</f>
        <v>0</v>
      </c>
      <c r="BJ307" s="17" t="s">
        <v>78</v>
      </c>
      <c r="BK307" s="222">
        <f>ROUND(I307*H307,2)</f>
        <v>0</v>
      </c>
      <c r="BL307" s="17" t="s">
        <v>131</v>
      </c>
      <c r="BM307" s="221" t="s">
        <v>379</v>
      </c>
    </row>
    <row r="308" s="2" customFormat="1">
      <c r="A308" s="38"/>
      <c r="B308" s="39"/>
      <c r="C308" s="40"/>
      <c r="D308" s="223" t="s">
        <v>133</v>
      </c>
      <c r="E308" s="40"/>
      <c r="F308" s="224" t="s">
        <v>380</v>
      </c>
      <c r="G308" s="40"/>
      <c r="H308" s="40"/>
      <c r="I308" s="225"/>
      <c r="J308" s="40"/>
      <c r="K308" s="40"/>
      <c r="L308" s="44"/>
      <c r="M308" s="226"/>
      <c r="N308" s="227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133</v>
      </c>
      <c r="AU308" s="17" t="s">
        <v>80</v>
      </c>
    </row>
    <row r="309" s="2" customFormat="1">
      <c r="A309" s="38"/>
      <c r="B309" s="39"/>
      <c r="C309" s="40"/>
      <c r="D309" s="228" t="s">
        <v>135</v>
      </c>
      <c r="E309" s="40"/>
      <c r="F309" s="229" t="s">
        <v>381</v>
      </c>
      <c r="G309" s="40"/>
      <c r="H309" s="40"/>
      <c r="I309" s="225"/>
      <c r="J309" s="40"/>
      <c r="K309" s="40"/>
      <c r="L309" s="44"/>
      <c r="M309" s="226"/>
      <c r="N309" s="227"/>
      <c r="O309" s="91"/>
      <c r="P309" s="91"/>
      <c r="Q309" s="91"/>
      <c r="R309" s="91"/>
      <c r="S309" s="91"/>
      <c r="T309" s="91"/>
      <c r="U309" s="92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135</v>
      </c>
      <c r="AU309" s="17" t="s">
        <v>80</v>
      </c>
    </row>
    <row r="310" s="14" customFormat="1">
      <c r="A310" s="14"/>
      <c r="B310" s="240"/>
      <c r="C310" s="241"/>
      <c r="D310" s="223" t="s">
        <v>137</v>
      </c>
      <c r="E310" s="241"/>
      <c r="F310" s="243" t="s">
        <v>382</v>
      </c>
      <c r="G310" s="241"/>
      <c r="H310" s="244">
        <v>600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8"/>
      <c r="U310" s="249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0" t="s">
        <v>137</v>
      </c>
      <c r="AU310" s="250" t="s">
        <v>80</v>
      </c>
      <c r="AV310" s="14" t="s">
        <v>80</v>
      </c>
      <c r="AW310" s="14" t="s">
        <v>4</v>
      </c>
      <c r="AX310" s="14" t="s">
        <v>78</v>
      </c>
      <c r="AY310" s="250" t="s">
        <v>124</v>
      </c>
    </row>
    <row r="311" s="2" customFormat="1" ht="37.8" customHeight="1">
      <c r="A311" s="38"/>
      <c r="B311" s="39"/>
      <c r="C311" s="210" t="s">
        <v>383</v>
      </c>
      <c r="D311" s="210" t="s">
        <v>126</v>
      </c>
      <c r="E311" s="211" t="s">
        <v>384</v>
      </c>
      <c r="F311" s="212" t="s">
        <v>385</v>
      </c>
      <c r="G311" s="213" t="s">
        <v>189</v>
      </c>
      <c r="H311" s="214">
        <v>10</v>
      </c>
      <c r="I311" s="215"/>
      <c r="J311" s="216">
        <f>ROUND(I311*H311,2)</f>
        <v>0</v>
      </c>
      <c r="K311" s="212" t="s">
        <v>130</v>
      </c>
      <c r="L311" s="44"/>
      <c r="M311" s="217" t="s">
        <v>1</v>
      </c>
      <c r="N311" s="218" t="s">
        <v>38</v>
      </c>
      <c r="O311" s="91"/>
      <c r="P311" s="219">
        <f>O311*H311</f>
        <v>0</v>
      </c>
      <c r="Q311" s="219">
        <v>0</v>
      </c>
      <c r="R311" s="219">
        <f>Q311*H311</f>
        <v>0</v>
      </c>
      <c r="S311" s="219">
        <v>0</v>
      </c>
      <c r="T311" s="219">
        <f>S311*H311</f>
        <v>0</v>
      </c>
      <c r="U311" s="220" t="s">
        <v>1</v>
      </c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1" t="s">
        <v>131</v>
      </c>
      <c r="AT311" s="221" t="s">
        <v>126</v>
      </c>
      <c r="AU311" s="221" t="s">
        <v>80</v>
      </c>
      <c r="AY311" s="17" t="s">
        <v>124</v>
      </c>
      <c r="BE311" s="222">
        <f>IF(N311="základní",J311,0)</f>
        <v>0</v>
      </c>
      <c r="BF311" s="222">
        <f>IF(N311="snížená",J311,0)</f>
        <v>0</v>
      </c>
      <c r="BG311" s="222">
        <f>IF(N311="zákl. přenesená",J311,0)</f>
        <v>0</v>
      </c>
      <c r="BH311" s="222">
        <f>IF(N311="sníž. přenesená",J311,0)</f>
        <v>0</v>
      </c>
      <c r="BI311" s="222">
        <f>IF(N311="nulová",J311,0)</f>
        <v>0</v>
      </c>
      <c r="BJ311" s="17" t="s">
        <v>78</v>
      </c>
      <c r="BK311" s="222">
        <f>ROUND(I311*H311,2)</f>
        <v>0</v>
      </c>
      <c r="BL311" s="17" t="s">
        <v>131</v>
      </c>
      <c r="BM311" s="221" t="s">
        <v>386</v>
      </c>
    </row>
    <row r="312" s="2" customFormat="1">
      <c r="A312" s="38"/>
      <c r="B312" s="39"/>
      <c r="C312" s="40"/>
      <c r="D312" s="223" t="s">
        <v>133</v>
      </c>
      <c r="E312" s="40"/>
      <c r="F312" s="224" t="s">
        <v>387</v>
      </c>
      <c r="G312" s="40"/>
      <c r="H312" s="40"/>
      <c r="I312" s="225"/>
      <c r="J312" s="40"/>
      <c r="K312" s="40"/>
      <c r="L312" s="44"/>
      <c r="M312" s="226"/>
      <c r="N312" s="227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133</v>
      </c>
      <c r="AU312" s="17" t="s">
        <v>80</v>
      </c>
    </row>
    <row r="313" s="2" customFormat="1">
      <c r="A313" s="38"/>
      <c r="B313" s="39"/>
      <c r="C313" s="40"/>
      <c r="D313" s="228" t="s">
        <v>135</v>
      </c>
      <c r="E313" s="40"/>
      <c r="F313" s="229" t="s">
        <v>388</v>
      </c>
      <c r="G313" s="40"/>
      <c r="H313" s="40"/>
      <c r="I313" s="225"/>
      <c r="J313" s="40"/>
      <c r="K313" s="40"/>
      <c r="L313" s="44"/>
      <c r="M313" s="226"/>
      <c r="N313" s="227"/>
      <c r="O313" s="91"/>
      <c r="P313" s="91"/>
      <c r="Q313" s="91"/>
      <c r="R313" s="91"/>
      <c r="S313" s="91"/>
      <c r="T313" s="91"/>
      <c r="U313" s="92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135</v>
      </c>
      <c r="AU313" s="17" t="s">
        <v>80</v>
      </c>
    </row>
    <row r="314" s="2" customFormat="1" ht="37.8" customHeight="1">
      <c r="A314" s="38"/>
      <c r="B314" s="39"/>
      <c r="C314" s="210" t="s">
        <v>389</v>
      </c>
      <c r="D314" s="210" t="s">
        <v>126</v>
      </c>
      <c r="E314" s="211" t="s">
        <v>390</v>
      </c>
      <c r="F314" s="212" t="s">
        <v>391</v>
      </c>
      <c r="G314" s="213" t="s">
        <v>189</v>
      </c>
      <c r="H314" s="214">
        <v>61.340000000000003</v>
      </c>
      <c r="I314" s="215"/>
      <c r="J314" s="216">
        <f>ROUND(I314*H314,2)</f>
        <v>0</v>
      </c>
      <c r="K314" s="212" t="s">
        <v>130</v>
      </c>
      <c r="L314" s="44"/>
      <c r="M314" s="217" t="s">
        <v>1</v>
      </c>
      <c r="N314" s="218" t="s">
        <v>38</v>
      </c>
      <c r="O314" s="91"/>
      <c r="P314" s="219">
        <f>O314*H314</f>
        <v>0</v>
      </c>
      <c r="Q314" s="219">
        <v>0</v>
      </c>
      <c r="R314" s="219">
        <f>Q314*H314</f>
        <v>0</v>
      </c>
      <c r="S314" s="219">
        <v>0.058999999999999997</v>
      </c>
      <c r="T314" s="219">
        <f>S314*H314</f>
        <v>3.6190600000000002</v>
      </c>
      <c r="U314" s="220" t="s">
        <v>1</v>
      </c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1" t="s">
        <v>131</v>
      </c>
      <c r="AT314" s="221" t="s">
        <v>126</v>
      </c>
      <c r="AU314" s="221" t="s">
        <v>80</v>
      </c>
      <c r="AY314" s="17" t="s">
        <v>124</v>
      </c>
      <c r="BE314" s="222">
        <f>IF(N314="základní",J314,0)</f>
        <v>0</v>
      </c>
      <c r="BF314" s="222">
        <f>IF(N314="snížená",J314,0)</f>
        <v>0</v>
      </c>
      <c r="BG314" s="222">
        <f>IF(N314="zákl. přenesená",J314,0)</f>
        <v>0</v>
      </c>
      <c r="BH314" s="222">
        <f>IF(N314="sníž. přenesená",J314,0)</f>
        <v>0</v>
      </c>
      <c r="BI314" s="222">
        <f>IF(N314="nulová",J314,0)</f>
        <v>0</v>
      </c>
      <c r="BJ314" s="17" t="s">
        <v>78</v>
      </c>
      <c r="BK314" s="222">
        <f>ROUND(I314*H314,2)</f>
        <v>0</v>
      </c>
      <c r="BL314" s="17" t="s">
        <v>131</v>
      </c>
      <c r="BM314" s="221" t="s">
        <v>392</v>
      </c>
    </row>
    <row r="315" s="2" customFormat="1">
      <c r="A315" s="38"/>
      <c r="B315" s="39"/>
      <c r="C315" s="40"/>
      <c r="D315" s="223" t="s">
        <v>133</v>
      </c>
      <c r="E315" s="40"/>
      <c r="F315" s="224" t="s">
        <v>393</v>
      </c>
      <c r="G315" s="40"/>
      <c r="H315" s="40"/>
      <c r="I315" s="225"/>
      <c r="J315" s="40"/>
      <c r="K315" s="40"/>
      <c r="L315" s="44"/>
      <c r="M315" s="226"/>
      <c r="N315" s="227"/>
      <c r="O315" s="91"/>
      <c r="P315" s="91"/>
      <c r="Q315" s="91"/>
      <c r="R315" s="91"/>
      <c r="S315" s="91"/>
      <c r="T315" s="91"/>
      <c r="U315" s="92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133</v>
      </c>
      <c r="AU315" s="17" t="s">
        <v>80</v>
      </c>
    </row>
    <row r="316" s="2" customFormat="1">
      <c r="A316" s="38"/>
      <c r="B316" s="39"/>
      <c r="C316" s="40"/>
      <c r="D316" s="228" t="s">
        <v>135</v>
      </c>
      <c r="E316" s="40"/>
      <c r="F316" s="229" t="s">
        <v>394</v>
      </c>
      <c r="G316" s="40"/>
      <c r="H316" s="40"/>
      <c r="I316" s="225"/>
      <c r="J316" s="40"/>
      <c r="K316" s="40"/>
      <c r="L316" s="44"/>
      <c r="M316" s="226"/>
      <c r="N316" s="227"/>
      <c r="O316" s="91"/>
      <c r="P316" s="91"/>
      <c r="Q316" s="91"/>
      <c r="R316" s="91"/>
      <c r="S316" s="91"/>
      <c r="T316" s="91"/>
      <c r="U316" s="92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135</v>
      </c>
      <c r="AU316" s="17" t="s">
        <v>80</v>
      </c>
    </row>
    <row r="317" s="13" customFormat="1">
      <c r="A317" s="13"/>
      <c r="B317" s="230"/>
      <c r="C317" s="231"/>
      <c r="D317" s="223" t="s">
        <v>137</v>
      </c>
      <c r="E317" s="232" t="s">
        <v>1</v>
      </c>
      <c r="F317" s="233" t="s">
        <v>200</v>
      </c>
      <c r="G317" s="231"/>
      <c r="H317" s="232" t="s">
        <v>1</v>
      </c>
      <c r="I317" s="234"/>
      <c r="J317" s="231"/>
      <c r="K317" s="231"/>
      <c r="L317" s="235"/>
      <c r="M317" s="236"/>
      <c r="N317" s="237"/>
      <c r="O317" s="237"/>
      <c r="P317" s="237"/>
      <c r="Q317" s="237"/>
      <c r="R317" s="237"/>
      <c r="S317" s="237"/>
      <c r="T317" s="237"/>
      <c r="U317" s="238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137</v>
      </c>
      <c r="AU317" s="239" t="s">
        <v>80</v>
      </c>
      <c r="AV317" s="13" t="s">
        <v>78</v>
      </c>
      <c r="AW317" s="13" t="s">
        <v>30</v>
      </c>
      <c r="AX317" s="13" t="s">
        <v>73</v>
      </c>
      <c r="AY317" s="239" t="s">
        <v>124</v>
      </c>
    </row>
    <row r="318" s="14" customFormat="1">
      <c r="A318" s="14"/>
      <c r="B318" s="240"/>
      <c r="C318" s="241"/>
      <c r="D318" s="223" t="s">
        <v>137</v>
      </c>
      <c r="E318" s="242" t="s">
        <v>1</v>
      </c>
      <c r="F318" s="243" t="s">
        <v>201</v>
      </c>
      <c r="G318" s="241"/>
      <c r="H318" s="244">
        <v>61.340000000000003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8"/>
      <c r="U318" s="249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137</v>
      </c>
      <c r="AU318" s="250" t="s">
        <v>80</v>
      </c>
      <c r="AV318" s="14" t="s">
        <v>80</v>
      </c>
      <c r="AW318" s="14" t="s">
        <v>30</v>
      </c>
      <c r="AX318" s="14" t="s">
        <v>73</v>
      </c>
      <c r="AY318" s="250" t="s">
        <v>124</v>
      </c>
    </row>
    <row r="319" s="15" customFormat="1">
      <c r="A319" s="15"/>
      <c r="B319" s="251"/>
      <c r="C319" s="252"/>
      <c r="D319" s="223" t="s">
        <v>137</v>
      </c>
      <c r="E319" s="253" t="s">
        <v>1</v>
      </c>
      <c r="F319" s="254" t="s">
        <v>140</v>
      </c>
      <c r="G319" s="252"/>
      <c r="H319" s="255">
        <v>61.340000000000003</v>
      </c>
      <c r="I319" s="256"/>
      <c r="J319" s="252"/>
      <c r="K319" s="252"/>
      <c r="L319" s="257"/>
      <c r="M319" s="258"/>
      <c r="N319" s="259"/>
      <c r="O319" s="259"/>
      <c r="P319" s="259"/>
      <c r="Q319" s="259"/>
      <c r="R319" s="259"/>
      <c r="S319" s="259"/>
      <c r="T319" s="259"/>
      <c r="U319" s="260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1" t="s">
        <v>137</v>
      </c>
      <c r="AU319" s="261" t="s">
        <v>80</v>
      </c>
      <c r="AV319" s="15" t="s">
        <v>131</v>
      </c>
      <c r="AW319" s="15" t="s">
        <v>30</v>
      </c>
      <c r="AX319" s="15" t="s">
        <v>78</v>
      </c>
      <c r="AY319" s="261" t="s">
        <v>124</v>
      </c>
    </row>
    <row r="320" s="2" customFormat="1" ht="24.15" customHeight="1">
      <c r="A320" s="38"/>
      <c r="B320" s="39"/>
      <c r="C320" s="210" t="s">
        <v>395</v>
      </c>
      <c r="D320" s="210" t="s">
        <v>126</v>
      </c>
      <c r="E320" s="211" t="s">
        <v>396</v>
      </c>
      <c r="F320" s="212" t="s">
        <v>397</v>
      </c>
      <c r="G320" s="213" t="s">
        <v>198</v>
      </c>
      <c r="H320" s="214">
        <v>63.5</v>
      </c>
      <c r="I320" s="215"/>
      <c r="J320" s="216">
        <f>ROUND(I320*H320,2)</f>
        <v>0</v>
      </c>
      <c r="K320" s="212" t="s">
        <v>130</v>
      </c>
      <c r="L320" s="44"/>
      <c r="M320" s="217" t="s">
        <v>1</v>
      </c>
      <c r="N320" s="218" t="s">
        <v>38</v>
      </c>
      <c r="O320" s="91"/>
      <c r="P320" s="219">
        <f>O320*H320</f>
        <v>0</v>
      </c>
      <c r="Q320" s="219">
        <v>0</v>
      </c>
      <c r="R320" s="219">
        <f>Q320*H320</f>
        <v>0</v>
      </c>
      <c r="S320" s="219">
        <v>0</v>
      </c>
      <c r="T320" s="219">
        <f>S320*H320</f>
        <v>0</v>
      </c>
      <c r="U320" s="220" t="s">
        <v>1</v>
      </c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1" t="s">
        <v>131</v>
      </c>
      <c r="AT320" s="221" t="s">
        <v>126</v>
      </c>
      <c r="AU320" s="221" t="s">
        <v>80</v>
      </c>
      <c r="AY320" s="17" t="s">
        <v>124</v>
      </c>
      <c r="BE320" s="222">
        <f>IF(N320="základní",J320,0)</f>
        <v>0</v>
      </c>
      <c r="BF320" s="222">
        <f>IF(N320="snížená",J320,0)</f>
        <v>0</v>
      </c>
      <c r="BG320" s="222">
        <f>IF(N320="zákl. přenesená",J320,0)</f>
        <v>0</v>
      </c>
      <c r="BH320" s="222">
        <f>IF(N320="sníž. přenesená",J320,0)</f>
        <v>0</v>
      </c>
      <c r="BI320" s="222">
        <f>IF(N320="nulová",J320,0)</f>
        <v>0</v>
      </c>
      <c r="BJ320" s="17" t="s">
        <v>78</v>
      </c>
      <c r="BK320" s="222">
        <f>ROUND(I320*H320,2)</f>
        <v>0</v>
      </c>
      <c r="BL320" s="17" t="s">
        <v>131</v>
      </c>
      <c r="BM320" s="221" t="s">
        <v>398</v>
      </c>
    </row>
    <row r="321" s="2" customFormat="1">
      <c r="A321" s="38"/>
      <c r="B321" s="39"/>
      <c r="C321" s="40"/>
      <c r="D321" s="223" t="s">
        <v>133</v>
      </c>
      <c r="E321" s="40"/>
      <c r="F321" s="224" t="s">
        <v>399</v>
      </c>
      <c r="G321" s="40"/>
      <c r="H321" s="40"/>
      <c r="I321" s="225"/>
      <c r="J321" s="40"/>
      <c r="K321" s="40"/>
      <c r="L321" s="44"/>
      <c r="M321" s="226"/>
      <c r="N321" s="227"/>
      <c r="O321" s="91"/>
      <c r="P321" s="91"/>
      <c r="Q321" s="91"/>
      <c r="R321" s="91"/>
      <c r="S321" s="91"/>
      <c r="T321" s="91"/>
      <c r="U321" s="92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133</v>
      </c>
      <c r="AU321" s="17" t="s">
        <v>80</v>
      </c>
    </row>
    <row r="322" s="2" customFormat="1">
      <c r="A322" s="38"/>
      <c r="B322" s="39"/>
      <c r="C322" s="40"/>
      <c r="D322" s="228" t="s">
        <v>135</v>
      </c>
      <c r="E322" s="40"/>
      <c r="F322" s="229" t="s">
        <v>400</v>
      </c>
      <c r="G322" s="40"/>
      <c r="H322" s="40"/>
      <c r="I322" s="225"/>
      <c r="J322" s="40"/>
      <c r="K322" s="40"/>
      <c r="L322" s="44"/>
      <c r="M322" s="226"/>
      <c r="N322" s="227"/>
      <c r="O322" s="91"/>
      <c r="P322" s="91"/>
      <c r="Q322" s="91"/>
      <c r="R322" s="91"/>
      <c r="S322" s="91"/>
      <c r="T322" s="91"/>
      <c r="U322" s="92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135</v>
      </c>
      <c r="AU322" s="17" t="s">
        <v>80</v>
      </c>
    </row>
    <row r="323" s="13" customFormat="1">
      <c r="A323" s="13"/>
      <c r="B323" s="230"/>
      <c r="C323" s="231"/>
      <c r="D323" s="223" t="s">
        <v>137</v>
      </c>
      <c r="E323" s="232" t="s">
        <v>1</v>
      </c>
      <c r="F323" s="233" t="s">
        <v>401</v>
      </c>
      <c r="G323" s="231"/>
      <c r="H323" s="232" t="s">
        <v>1</v>
      </c>
      <c r="I323" s="234"/>
      <c r="J323" s="231"/>
      <c r="K323" s="231"/>
      <c r="L323" s="235"/>
      <c r="M323" s="236"/>
      <c r="N323" s="237"/>
      <c r="O323" s="237"/>
      <c r="P323" s="237"/>
      <c r="Q323" s="237"/>
      <c r="R323" s="237"/>
      <c r="S323" s="237"/>
      <c r="T323" s="237"/>
      <c r="U323" s="238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137</v>
      </c>
      <c r="AU323" s="239" t="s">
        <v>80</v>
      </c>
      <c r="AV323" s="13" t="s">
        <v>78</v>
      </c>
      <c r="AW323" s="13" t="s">
        <v>30</v>
      </c>
      <c r="AX323" s="13" t="s">
        <v>73</v>
      </c>
      <c r="AY323" s="239" t="s">
        <v>124</v>
      </c>
    </row>
    <row r="324" s="14" customFormat="1">
      <c r="A324" s="14"/>
      <c r="B324" s="240"/>
      <c r="C324" s="241"/>
      <c r="D324" s="223" t="s">
        <v>137</v>
      </c>
      <c r="E324" s="242" t="s">
        <v>1</v>
      </c>
      <c r="F324" s="243" t="s">
        <v>402</v>
      </c>
      <c r="G324" s="241"/>
      <c r="H324" s="244">
        <v>18.5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8"/>
      <c r="U324" s="249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137</v>
      </c>
      <c r="AU324" s="250" t="s">
        <v>80</v>
      </c>
      <c r="AV324" s="14" t="s">
        <v>80</v>
      </c>
      <c r="AW324" s="14" t="s">
        <v>30</v>
      </c>
      <c r="AX324" s="14" t="s">
        <v>73</v>
      </c>
      <c r="AY324" s="250" t="s">
        <v>124</v>
      </c>
    </row>
    <row r="325" s="13" customFormat="1">
      <c r="A325" s="13"/>
      <c r="B325" s="230"/>
      <c r="C325" s="231"/>
      <c r="D325" s="223" t="s">
        <v>137</v>
      </c>
      <c r="E325" s="232" t="s">
        <v>1</v>
      </c>
      <c r="F325" s="233" t="s">
        <v>403</v>
      </c>
      <c r="G325" s="231"/>
      <c r="H325" s="232" t="s">
        <v>1</v>
      </c>
      <c r="I325" s="234"/>
      <c r="J325" s="231"/>
      <c r="K325" s="231"/>
      <c r="L325" s="235"/>
      <c r="M325" s="236"/>
      <c r="N325" s="237"/>
      <c r="O325" s="237"/>
      <c r="P325" s="237"/>
      <c r="Q325" s="237"/>
      <c r="R325" s="237"/>
      <c r="S325" s="237"/>
      <c r="T325" s="237"/>
      <c r="U325" s="238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137</v>
      </c>
      <c r="AU325" s="239" t="s">
        <v>80</v>
      </c>
      <c r="AV325" s="13" t="s">
        <v>78</v>
      </c>
      <c r="AW325" s="13" t="s">
        <v>30</v>
      </c>
      <c r="AX325" s="13" t="s">
        <v>73</v>
      </c>
      <c r="AY325" s="239" t="s">
        <v>124</v>
      </c>
    </row>
    <row r="326" s="13" customFormat="1">
      <c r="A326" s="13"/>
      <c r="B326" s="230"/>
      <c r="C326" s="231"/>
      <c r="D326" s="223" t="s">
        <v>137</v>
      </c>
      <c r="E326" s="232" t="s">
        <v>1</v>
      </c>
      <c r="F326" s="233" t="s">
        <v>404</v>
      </c>
      <c r="G326" s="231"/>
      <c r="H326" s="232" t="s">
        <v>1</v>
      </c>
      <c r="I326" s="234"/>
      <c r="J326" s="231"/>
      <c r="K326" s="231"/>
      <c r="L326" s="235"/>
      <c r="M326" s="236"/>
      <c r="N326" s="237"/>
      <c r="O326" s="237"/>
      <c r="P326" s="237"/>
      <c r="Q326" s="237"/>
      <c r="R326" s="237"/>
      <c r="S326" s="237"/>
      <c r="T326" s="237"/>
      <c r="U326" s="238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137</v>
      </c>
      <c r="AU326" s="239" t="s">
        <v>80</v>
      </c>
      <c r="AV326" s="13" t="s">
        <v>78</v>
      </c>
      <c r="AW326" s="13" t="s">
        <v>30</v>
      </c>
      <c r="AX326" s="13" t="s">
        <v>73</v>
      </c>
      <c r="AY326" s="239" t="s">
        <v>124</v>
      </c>
    </row>
    <row r="327" s="14" customFormat="1">
      <c r="A327" s="14"/>
      <c r="B327" s="240"/>
      <c r="C327" s="241"/>
      <c r="D327" s="223" t="s">
        <v>137</v>
      </c>
      <c r="E327" s="242" t="s">
        <v>1</v>
      </c>
      <c r="F327" s="243" t="s">
        <v>405</v>
      </c>
      <c r="G327" s="241"/>
      <c r="H327" s="244">
        <v>1</v>
      </c>
      <c r="I327" s="245"/>
      <c r="J327" s="241"/>
      <c r="K327" s="241"/>
      <c r="L327" s="246"/>
      <c r="M327" s="247"/>
      <c r="N327" s="248"/>
      <c r="O327" s="248"/>
      <c r="P327" s="248"/>
      <c r="Q327" s="248"/>
      <c r="R327" s="248"/>
      <c r="S327" s="248"/>
      <c r="T327" s="248"/>
      <c r="U327" s="249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0" t="s">
        <v>137</v>
      </c>
      <c r="AU327" s="250" t="s">
        <v>80</v>
      </c>
      <c r="AV327" s="14" t="s">
        <v>80</v>
      </c>
      <c r="AW327" s="14" t="s">
        <v>30</v>
      </c>
      <c r="AX327" s="14" t="s">
        <v>73</v>
      </c>
      <c r="AY327" s="250" t="s">
        <v>124</v>
      </c>
    </row>
    <row r="328" s="13" customFormat="1">
      <c r="A328" s="13"/>
      <c r="B328" s="230"/>
      <c r="C328" s="231"/>
      <c r="D328" s="223" t="s">
        <v>137</v>
      </c>
      <c r="E328" s="232" t="s">
        <v>1</v>
      </c>
      <c r="F328" s="233" t="s">
        <v>406</v>
      </c>
      <c r="G328" s="231"/>
      <c r="H328" s="232" t="s">
        <v>1</v>
      </c>
      <c r="I328" s="234"/>
      <c r="J328" s="231"/>
      <c r="K328" s="231"/>
      <c r="L328" s="235"/>
      <c r="M328" s="236"/>
      <c r="N328" s="237"/>
      <c r="O328" s="237"/>
      <c r="P328" s="237"/>
      <c r="Q328" s="237"/>
      <c r="R328" s="237"/>
      <c r="S328" s="237"/>
      <c r="T328" s="237"/>
      <c r="U328" s="238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137</v>
      </c>
      <c r="AU328" s="239" t="s">
        <v>80</v>
      </c>
      <c r="AV328" s="13" t="s">
        <v>78</v>
      </c>
      <c r="AW328" s="13" t="s">
        <v>30</v>
      </c>
      <c r="AX328" s="13" t="s">
        <v>73</v>
      </c>
      <c r="AY328" s="239" t="s">
        <v>124</v>
      </c>
    </row>
    <row r="329" s="14" customFormat="1">
      <c r="A329" s="14"/>
      <c r="B329" s="240"/>
      <c r="C329" s="241"/>
      <c r="D329" s="223" t="s">
        <v>137</v>
      </c>
      <c r="E329" s="242" t="s">
        <v>1</v>
      </c>
      <c r="F329" s="243" t="s">
        <v>407</v>
      </c>
      <c r="G329" s="241"/>
      <c r="H329" s="244">
        <v>9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8"/>
      <c r="U329" s="249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0" t="s">
        <v>137</v>
      </c>
      <c r="AU329" s="250" t="s">
        <v>80</v>
      </c>
      <c r="AV329" s="14" t="s">
        <v>80</v>
      </c>
      <c r="AW329" s="14" t="s">
        <v>30</v>
      </c>
      <c r="AX329" s="14" t="s">
        <v>73</v>
      </c>
      <c r="AY329" s="250" t="s">
        <v>124</v>
      </c>
    </row>
    <row r="330" s="13" customFormat="1">
      <c r="A330" s="13"/>
      <c r="B330" s="230"/>
      <c r="C330" s="231"/>
      <c r="D330" s="223" t="s">
        <v>137</v>
      </c>
      <c r="E330" s="232" t="s">
        <v>1</v>
      </c>
      <c r="F330" s="233" t="s">
        <v>408</v>
      </c>
      <c r="G330" s="231"/>
      <c r="H330" s="232" t="s">
        <v>1</v>
      </c>
      <c r="I330" s="234"/>
      <c r="J330" s="231"/>
      <c r="K330" s="231"/>
      <c r="L330" s="235"/>
      <c r="M330" s="236"/>
      <c r="N330" s="237"/>
      <c r="O330" s="237"/>
      <c r="P330" s="237"/>
      <c r="Q330" s="237"/>
      <c r="R330" s="237"/>
      <c r="S330" s="237"/>
      <c r="T330" s="237"/>
      <c r="U330" s="238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9" t="s">
        <v>137</v>
      </c>
      <c r="AU330" s="239" t="s">
        <v>80</v>
      </c>
      <c r="AV330" s="13" t="s">
        <v>78</v>
      </c>
      <c r="AW330" s="13" t="s">
        <v>30</v>
      </c>
      <c r="AX330" s="13" t="s">
        <v>73</v>
      </c>
      <c r="AY330" s="239" t="s">
        <v>124</v>
      </c>
    </row>
    <row r="331" s="14" customFormat="1">
      <c r="A331" s="14"/>
      <c r="B331" s="240"/>
      <c r="C331" s="241"/>
      <c r="D331" s="223" t="s">
        <v>137</v>
      </c>
      <c r="E331" s="242" t="s">
        <v>1</v>
      </c>
      <c r="F331" s="243" t="s">
        <v>409</v>
      </c>
      <c r="G331" s="241"/>
      <c r="H331" s="244">
        <v>35</v>
      </c>
      <c r="I331" s="245"/>
      <c r="J331" s="241"/>
      <c r="K331" s="241"/>
      <c r="L331" s="246"/>
      <c r="M331" s="247"/>
      <c r="N331" s="248"/>
      <c r="O331" s="248"/>
      <c r="P331" s="248"/>
      <c r="Q331" s="248"/>
      <c r="R331" s="248"/>
      <c r="S331" s="248"/>
      <c r="T331" s="248"/>
      <c r="U331" s="249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0" t="s">
        <v>137</v>
      </c>
      <c r="AU331" s="250" t="s">
        <v>80</v>
      </c>
      <c r="AV331" s="14" t="s">
        <v>80</v>
      </c>
      <c r="AW331" s="14" t="s">
        <v>30</v>
      </c>
      <c r="AX331" s="14" t="s">
        <v>73</v>
      </c>
      <c r="AY331" s="250" t="s">
        <v>124</v>
      </c>
    </row>
    <row r="332" s="15" customFormat="1">
      <c r="A332" s="15"/>
      <c r="B332" s="251"/>
      <c r="C332" s="252"/>
      <c r="D332" s="223" t="s">
        <v>137</v>
      </c>
      <c r="E332" s="253" t="s">
        <v>1</v>
      </c>
      <c r="F332" s="254" t="s">
        <v>140</v>
      </c>
      <c r="G332" s="252"/>
      <c r="H332" s="255">
        <v>63.5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59"/>
      <c r="U332" s="260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1" t="s">
        <v>137</v>
      </c>
      <c r="AU332" s="261" t="s">
        <v>80</v>
      </c>
      <c r="AV332" s="15" t="s">
        <v>131</v>
      </c>
      <c r="AW332" s="15" t="s">
        <v>30</v>
      </c>
      <c r="AX332" s="15" t="s">
        <v>78</v>
      </c>
      <c r="AY332" s="261" t="s">
        <v>124</v>
      </c>
    </row>
    <row r="333" s="2" customFormat="1" ht="24.15" customHeight="1">
      <c r="A333" s="38"/>
      <c r="B333" s="39"/>
      <c r="C333" s="210" t="s">
        <v>410</v>
      </c>
      <c r="D333" s="210" t="s">
        <v>126</v>
      </c>
      <c r="E333" s="211" t="s">
        <v>411</v>
      </c>
      <c r="F333" s="212" t="s">
        <v>412</v>
      </c>
      <c r="G333" s="213" t="s">
        <v>198</v>
      </c>
      <c r="H333" s="214">
        <v>17.5</v>
      </c>
      <c r="I333" s="215"/>
      <c r="J333" s="216">
        <f>ROUND(I333*H333,2)</f>
        <v>0</v>
      </c>
      <c r="K333" s="212" t="s">
        <v>130</v>
      </c>
      <c r="L333" s="44"/>
      <c r="M333" s="217" t="s">
        <v>1</v>
      </c>
      <c r="N333" s="218" t="s">
        <v>38</v>
      </c>
      <c r="O333" s="91"/>
      <c r="P333" s="219">
        <f>O333*H333</f>
        <v>0</v>
      </c>
      <c r="Q333" s="219">
        <v>0</v>
      </c>
      <c r="R333" s="219">
        <f>Q333*H333</f>
        <v>0</v>
      </c>
      <c r="S333" s="219">
        <v>0</v>
      </c>
      <c r="T333" s="219">
        <f>S333*H333</f>
        <v>0</v>
      </c>
      <c r="U333" s="220" t="s">
        <v>1</v>
      </c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1" t="s">
        <v>131</v>
      </c>
      <c r="AT333" s="221" t="s">
        <v>126</v>
      </c>
      <c r="AU333" s="221" t="s">
        <v>80</v>
      </c>
      <c r="AY333" s="17" t="s">
        <v>124</v>
      </c>
      <c r="BE333" s="222">
        <f>IF(N333="základní",J333,0)</f>
        <v>0</v>
      </c>
      <c r="BF333" s="222">
        <f>IF(N333="snížená",J333,0)</f>
        <v>0</v>
      </c>
      <c r="BG333" s="222">
        <f>IF(N333="zákl. přenesená",J333,0)</f>
        <v>0</v>
      </c>
      <c r="BH333" s="222">
        <f>IF(N333="sníž. přenesená",J333,0)</f>
        <v>0</v>
      </c>
      <c r="BI333" s="222">
        <f>IF(N333="nulová",J333,0)</f>
        <v>0</v>
      </c>
      <c r="BJ333" s="17" t="s">
        <v>78</v>
      </c>
      <c r="BK333" s="222">
        <f>ROUND(I333*H333,2)</f>
        <v>0</v>
      </c>
      <c r="BL333" s="17" t="s">
        <v>131</v>
      </c>
      <c r="BM333" s="221" t="s">
        <v>413</v>
      </c>
    </row>
    <row r="334" s="2" customFormat="1">
      <c r="A334" s="38"/>
      <c r="B334" s="39"/>
      <c r="C334" s="40"/>
      <c r="D334" s="223" t="s">
        <v>133</v>
      </c>
      <c r="E334" s="40"/>
      <c r="F334" s="224" t="s">
        <v>414</v>
      </c>
      <c r="G334" s="40"/>
      <c r="H334" s="40"/>
      <c r="I334" s="225"/>
      <c r="J334" s="40"/>
      <c r="K334" s="40"/>
      <c r="L334" s="44"/>
      <c r="M334" s="226"/>
      <c r="N334" s="227"/>
      <c r="O334" s="91"/>
      <c r="P334" s="91"/>
      <c r="Q334" s="91"/>
      <c r="R334" s="91"/>
      <c r="S334" s="91"/>
      <c r="T334" s="91"/>
      <c r="U334" s="92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133</v>
      </c>
      <c r="AU334" s="17" t="s">
        <v>80</v>
      </c>
    </row>
    <row r="335" s="2" customFormat="1">
      <c r="A335" s="38"/>
      <c r="B335" s="39"/>
      <c r="C335" s="40"/>
      <c r="D335" s="228" t="s">
        <v>135</v>
      </c>
      <c r="E335" s="40"/>
      <c r="F335" s="229" t="s">
        <v>415</v>
      </c>
      <c r="G335" s="40"/>
      <c r="H335" s="40"/>
      <c r="I335" s="225"/>
      <c r="J335" s="40"/>
      <c r="K335" s="40"/>
      <c r="L335" s="44"/>
      <c r="M335" s="226"/>
      <c r="N335" s="227"/>
      <c r="O335" s="91"/>
      <c r="P335" s="91"/>
      <c r="Q335" s="91"/>
      <c r="R335" s="91"/>
      <c r="S335" s="91"/>
      <c r="T335" s="91"/>
      <c r="U335" s="92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135</v>
      </c>
      <c r="AU335" s="17" t="s">
        <v>80</v>
      </c>
    </row>
    <row r="336" s="13" customFormat="1">
      <c r="A336" s="13"/>
      <c r="B336" s="230"/>
      <c r="C336" s="231"/>
      <c r="D336" s="223" t="s">
        <v>137</v>
      </c>
      <c r="E336" s="232" t="s">
        <v>1</v>
      </c>
      <c r="F336" s="233" t="s">
        <v>401</v>
      </c>
      <c r="G336" s="231"/>
      <c r="H336" s="232" t="s">
        <v>1</v>
      </c>
      <c r="I336" s="234"/>
      <c r="J336" s="231"/>
      <c r="K336" s="231"/>
      <c r="L336" s="235"/>
      <c r="M336" s="236"/>
      <c r="N336" s="237"/>
      <c r="O336" s="237"/>
      <c r="P336" s="237"/>
      <c r="Q336" s="237"/>
      <c r="R336" s="237"/>
      <c r="S336" s="237"/>
      <c r="T336" s="237"/>
      <c r="U336" s="238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137</v>
      </c>
      <c r="AU336" s="239" t="s">
        <v>80</v>
      </c>
      <c r="AV336" s="13" t="s">
        <v>78</v>
      </c>
      <c r="AW336" s="13" t="s">
        <v>30</v>
      </c>
      <c r="AX336" s="13" t="s">
        <v>73</v>
      </c>
      <c r="AY336" s="239" t="s">
        <v>124</v>
      </c>
    </row>
    <row r="337" s="14" customFormat="1">
      <c r="A337" s="14"/>
      <c r="B337" s="240"/>
      <c r="C337" s="241"/>
      <c r="D337" s="223" t="s">
        <v>137</v>
      </c>
      <c r="E337" s="242" t="s">
        <v>1</v>
      </c>
      <c r="F337" s="243" t="s">
        <v>416</v>
      </c>
      <c r="G337" s="241"/>
      <c r="H337" s="244">
        <v>7.5</v>
      </c>
      <c r="I337" s="245"/>
      <c r="J337" s="241"/>
      <c r="K337" s="241"/>
      <c r="L337" s="246"/>
      <c r="M337" s="247"/>
      <c r="N337" s="248"/>
      <c r="O337" s="248"/>
      <c r="P337" s="248"/>
      <c r="Q337" s="248"/>
      <c r="R337" s="248"/>
      <c r="S337" s="248"/>
      <c r="T337" s="248"/>
      <c r="U337" s="249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0" t="s">
        <v>137</v>
      </c>
      <c r="AU337" s="250" t="s">
        <v>80</v>
      </c>
      <c r="AV337" s="14" t="s">
        <v>80</v>
      </c>
      <c r="AW337" s="14" t="s">
        <v>30</v>
      </c>
      <c r="AX337" s="14" t="s">
        <v>73</v>
      </c>
      <c r="AY337" s="250" t="s">
        <v>124</v>
      </c>
    </row>
    <row r="338" s="13" customFormat="1">
      <c r="A338" s="13"/>
      <c r="B338" s="230"/>
      <c r="C338" s="231"/>
      <c r="D338" s="223" t="s">
        <v>137</v>
      </c>
      <c r="E338" s="232" t="s">
        <v>1</v>
      </c>
      <c r="F338" s="233" t="s">
        <v>403</v>
      </c>
      <c r="G338" s="231"/>
      <c r="H338" s="232" t="s">
        <v>1</v>
      </c>
      <c r="I338" s="234"/>
      <c r="J338" s="231"/>
      <c r="K338" s="231"/>
      <c r="L338" s="235"/>
      <c r="M338" s="236"/>
      <c r="N338" s="237"/>
      <c r="O338" s="237"/>
      <c r="P338" s="237"/>
      <c r="Q338" s="237"/>
      <c r="R338" s="237"/>
      <c r="S338" s="237"/>
      <c r="T338" s="237"/>
      <c r="U338" s="238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137</v>
      </c>
      <c r="AU338" s="239" t="s">
        <v>80</v>
      </c>
      <c r="AV338" s="13" t="s">
        <v>78</v>
      </c>
      <c r="AW338" s="13" t="s">
        <v>30</v>
      </c>
      <c r="AX338" s="13" t="s">
        <v>73</v>
      </c>
      <c r="AY338" s="239" t="s">
        <v>124</v>
      </c>
    </row>
    <row r="339" s="13" customFormat="1">
      <c r="A339" s="13"/>
      <c r="B339" s="230"/>
      <c r="C339" s="231"/>
      <c r="D339" s="223" t="s">
        <v>137</v>
      </c>
      <c r="E339" s="232" t="s">
        <v>1</v>
      </c>
      <c r="F339" s="233" t="s">
        <v>404</v>
      </c>
      <c r="G339" s="231"/>
      <c r="H339" s="232" t="s">
        <v>1</v>
      </c>
      <c r="I339" s="234"/>
      <c r="J339" s="231"/>
      <c r="K339" s="231"/>
      <c r="L339" s="235"/>
      <c r="M339" s="236"/>
      <c r="N339" s="237"/>
      <c r="O339" s="237"/>
      <c r="P339" s="237"/>
      <c r="Q339" s="237"/>
      <c r="R339" s="237"/>
      <c r="S339" s="237"/>
      <c r="T339" s="237"/>
      <c r="U339" s="238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137</v>
      </c>
      <c r="AU339" s="239" t="s">
        <v>80</v>
      </c>
      <c r="AV339" s="13" t="s">
        <v>78</v>
      </c>
      <c r="AW339" s="13" t="s">
        <v>30</v>
      </c>
      <c r="AX339" s="13" t="s">
        <v>73</v>
      </c>
      <c r="AY339" s="239" t="s">
        <v>124</v>
      </c>
    </row>
    <row r="340" s="14" customFormat="1">
      <c r="A340" s="14"/>
      <c r="B340" s="240"/>
      <c r="C340" s="241"/>
      <c r="D340" s="223" t="s">
        <v>137</v>
      </c>
      <c r="E340" s="242" t="s">
        <v>1</v>
      </c>
      <c r="F340" s="243" t="s">
        <v>405</v>
      </c>
      <c r="G340" s="241"/>
      <c r="H340" s="244">
        <v>1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8"/>
      <c r="U340" s="249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137</v>
      </c>
      <c r="AU340" s="250" t="s">
        <v>80</v>
      </c>
      <c r="AV340" s="14" t="s">
        <v>80</v>
      </c>
      <c r="AW340" s="14" t="s">
        <v>30</v>
      </c>
      <c r="AX340" s="14" t="s">
        <v>73</v>
      </c>
      <c r="AY340" s="250" t="s">
        <v>124</v>
      </c>
    </row>
    <row r="341" s="13" customFormat="1">
      <c r="A341" s="13"/>
      <c r="B341" s="230"/>
      <c r="C341" s="231"/>
      <c r="D341" s="223" t="s">
        <v>137</v>
      </c>
      <c r="E341" s="232" t="s">
        <v>1</v>
      </c>
      <c r="F341" s="233" t="s">
        <v>406</v>
      </c>
      <c r="G341" s="231"/>
      <c r="H341" s="232" t="s">
        <v>1</v>
      </c>
      <c r="I341" s="234"/>
      <c r="J341" s="231"/>
      <c r="K341" s="231"/>
      <c r="L341" s="235"/>
      <c r="M341" s="236"/>
      <c r="N341" s="237"/>
      <c r="O341" s="237"/>
      <c r="P341" s="237"/>
      <c r="Q341" s="237"/>
      <c r="R341" s="237"/>
      <c r="S341" s="237"/>
      <c r="T341" s="237"/>
      <c r="U341" s="238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9" t="s">
        <v>137</v>
      </c>
      <c r="AU341" s="239" t="s">
        <v>80</v>
      </c>
      <c r="AV341" s="13" t="s">
        <v>78</v>
      </c>
      <c r="AW341" s="13" t="s">
        <v>30</v>
      </c>
      <c r="AX341" s="13" t="s">
        <v>73</v>
      </c>
      <c r="AY341" s="239" t="s">
        <v>124</v>
      </c>
    </row>
    <row r="342" s="14" customFormat="1">
      <c r="A342" s="14"/>
      <c r="B342" s="240"/>
      <c r="C342" s="241"/>
      <c r="D342" s="223" t="s">
        <v>137</v>
      </c>
      <c r="E342" s="242" t="s">
        <v>1</v>
      </c>
      <c r="F342" s="243" t="s">
        <v>407</v>
      </c>
      <c r="G342" s="241"/>
      <c r="H342" s="244">
        <v>9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8"/>
      <c r="U342" s="249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0" t="s">
        <v>137</v>
      </c>
      <c r="AU342" s="250" t="s">
        <v>80</v>
      </c>
      <c r="AV342" s="14" t="s">
        <v>80</v>
      </c>
      <c r="AW342" s="14" t="s">
        <v>30</v>
      </c>
      <c r="AX342" s="14" t="s">
        <v>73</v>
      </c>
      <c r="AY342" s="250" t="s">
        <v>124</v>
      </c>
    </row>
    <row r="343" s="15" customFormat="1">
      <c r="A343" s="15"/>
      <c r="B343" s="251"/>
      <c r="C343" s="252"/>
      <c r="D343" s="223" t="s">
        <v>137</v>
      </c>
      <c r="E343" s="253" t="s">
        <v>1</v>
      </c>
      <c r="F343" s="254" t="s">
        <v>140</v>
      </c>
      <c r="G343" s="252"/>
      <c r="H343" s="255">
        <v>17.5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59"/>
      <c r="U343" s="260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1" t="s">
        <v>137</v>
      </c>
      <c r="AU343" s="261" t="s">
        <v>80</v>
      </c>
      <c r="AV343" s="15" t="s">
        <v>131</v>
      </c>
      <c r="AW343" s="15" t="s">
        <v>30</v>
      </c>
      <c r="AX343" s="15" t="s">
        <v>78</v>
      </c>
      <c r="AY343" s="261" t="s">
        <v>124</v>
      </c>
    </row>
    <row r="344" s="2" customFormat="1" ht="24.15" customHeight="1">
      <c r="A344" s="38"/>
      <c r="B344" s="39"/>
      <c r="C344" s="210" t="s">
        <v>417</v>
      </c>
      <c r="D344" s="210" t="s">
        <v>126</v>
      </c>
      <c r="E344" s="211" t="s">
        <v>418</v>
      </c>
      <c r="F344" s="212" t="s">
        <v>419</v>
      </c>
      <c r="G344" s="213" t="s">
        <v>189</v>
      </c>
      <c r="H344" s="214">
        <v>9.5250000000000004</v>
      </c>
      <c r="I344" s="215"/>
      <c r="J344" s="216">
        <f>ROUND(I344*H344,2)</f>
        <v>0</v>
      </c>
      <c r="K344" s="212" t="s">
        <v>130</v>
      </c>
      <c r="L344" s="44"/>
      <c r="M344" s="217" t="s">
        <v>1</v>
      </c>
      <c r="N344" s="218" t="s">
        <v>38</v>
      </c>
      <c r="O344" s="91"/>
      <c r="P344" s="219">
        <f>O344*H344</f>
        <v>0</v>
      </c>
      <c r="Q344" s="219">
        <v>0.0085500000000000003</v>
      </c>
      <c r="R344" s="219">
        <f>Q344*H344</f>
        <v>0.081438750000000004</v>
      </c>
      <c r="S344" s="219">
        <v>0</v>
      </c>
      <c r="T344" s="219">
        <f>S344*H344</f>
        <v>0</v>
      </c>
      <c r="U344" s="220" t="s">
        <v>1</v>
      </c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1" t="s">
        <v>131</v>
      </c>
      <c r="AT344" s="221" t="s">
        <v>126</v>
      </c>
      <c r="AU344" s="221" t="s">
        <v>80</v>
      </c>
      <c r="AY344" s="17" t="s">
        <v>124</v>
      </c>
      <c r="BE344" s="222">
        <f>IF(N344="základní",J344,0)</f>
        <v>0</v>
      </c>
      <c r="BF344" s="222">
        <f>IF(N344="snížená",J344,0)</f>
        <v>0</v>
      </c>
      <c r="BG344" s="222">
        <f>IF(N344="zákl. přenesená",J344,0)</f>
        <v>0</v>
      </c>
      <c r="BH344" s="222">
        <f>IF(N344="sníž. přenesená",J344,0)</f>
        <v>0</v>
      </c>
      <c r="BI344" s="222">
        <f>IF(N344="nulová",J344,0)</f>
        <v>0</v>
      </c>
      <c r="BJ344" s="17" t="s">
        <v>78</v>
      </c>
      <c r="BK344" s="222">
        <f>ROUND(I344*H344,2)</f>
        <v>0</v>
      </c>
      <c r="BL344" s="17" t="s">
        <v>131</v>
      </c>
      <c r="BM344" s="221" t="s">
        <v>420</v>
      </c>
    </row>
    <row r="345" s="2" customFormat="1">
      <c r="A345" s="38"/>
      <c r="B345" s="39"/>
      <c r="C345" s="40"/>
      <c r="D345" s="223" t="s">
        <v>133</v>
      </c>
      <c r="E345" s="40"/>
      <c r="F345" s="224" t="s">
        <v>421</v>
      </c>
      <c r="G345" s="40"/>
      <c r="H345" s="40"/>
      <c r="I345" s="225"/>
      <c r="J345" s="40"/>
      <c r="K345" s="40"/>
      <c r="L345" s="44"/>
      <c r="M345" s="226"/>
      <c r="N345" s="227"/>
      <c r="O345" s="91"/>
      <c r="P345" s="91"/>
      <c r="Q345" s="91"/>
      <c r="R345" s="91"/>
      <c r="S345" s="91"/>
      <c r="T345" s="91"/>
      <c r="U345" s="92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133</v>
      </c>
      <c r="AU345" s="17" t="s">
        <v>80</v>
      </c>
    </row>
    <row r="346" s="2" customFormat="1">
      <c r="A346" s="38"/>
      <c r="B346" s="39"/>
      <c r="C346" s="40"/>
      <c r="D346" s="228" t="s">
        <v>135</v>
      </c>
      <c r="E346" s="40"/>
      <c r="F346" s="229" t="s">
        <v>422</v>
      </c>
      <c r="G346" s="40"/>
      <c r="H346" s="40"/>
      <c r="I346" s="225"/>
      <c r="J346" s="40"/>
      <c r="K346" s="40"/>
      <c r="L346" s="44"/>
      <c r="M346" s="226"/>
      <c r="N346" s="227"/>
      <c r="O346" s="91"/>
      <c r="P346" s="91"/>
      <c r="Q346" s="91"/>
      <c r="R346" s="91"/>
      <c r="S346" s="91"/>
      <c r="T346" s="91"/>
      <c r="U346" s="92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135</v>
      </c>
      <c r="AU346" s="17" t="s">
        <v>80</v>
      </c>
    </row>
    <row r="347" s="13" customFormat="1">
      <c r="A347" s="13"/>
      <c r="B347" s="230"/>
      <c r="C347" s="231"/>
      <c r="D347" s="223" t="s">
        <v>137</v>
      </c>
      <c r="E347" s="232" t="s">
        <v>1</v>
      </c>
      <c r="F347" s="233" t="s">
        <v>401</v>
      </c>
      <c r="G347" s="231"/>
      <c r="H347" s="232" t="s">
        <v>1</v>
      </c>
      <c r="I347" s="234"/>
      <c r="J347" s="231"/>
      <c r="K347" s="231"/>
      <c r="L347" s="235"/>
      <c r="M347" s="236"/>
      <c r="N347" s="237"/>
      <c r="O347" s="237"/>
      <c r="P347" s="237"/>
      <c r="Q347" s="237"/>
      <c r="R347" s="237"/>
      <c r="S347" s="237"/>
      <c r="T347" s="237"/>
      <c r="U347" s="238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137</v>
      </c>
      <c r="AU347" s="239" t="s">
        <v>80</v>
      </c>
      <c r="AV347" s="13" t="s">
        <v>78</v>
      </c>
      <c r="AW347" s="13" t="s">
        <v>30</v>
      </c>
      <c r="AX347" s="13" t="s">
        <v>73</v>
      </c>
      <c r="AY347" s="239" t="s">
        <v>124</v>
      </c>
    </row>
    <row r="348" s="14" customFormat="1">
      <c r="A348" s="14"/>
      <c r="B348" s="240"/>
      <c r="C348" s="241"/>
      <c r="D348" s="223" t="s">
        <v>137</v>
      </c>
      <c r="E348" s="242" t="s">
        <v>1</v>
      </c>
      <c r="F348" s="243" t="s">
        <v>423</v>
      </c>
      <c r="G348" s="241"/>
      <c r="H348" s="244">
        <v>2.7749999999999999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8"/>
      <c r="U348" s="249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0" t="s">
        <v>137</v>
      </c>
      <c r="AU348" s="250" t="s">
        <v>80</v>
      </c>
      <c r="AV348" s="14" t="s">
        <v>80</v>
      </c>
      <c r="AW348" s="14" t="s">
        <v>30</v>
      </c>
      <c r="AX348" s="14" t="s">
        <v>73</v>
      </c>
      <c r="AY348" s="250" t="s">
        <v>124</v>
      </c>
    </row>
    <row r="349" s="13" customFormat="1">
      <c r="A349" s="13"/>
      <c r="B349" s="230"/>
      <c r="C349" s="231"/>
      <c r="D349" s="223" t="s">
        <v>137</v>
      </c>
      <c r="E349" s="232" t="s">
        <v>1</v>
      </c>
      <c r="F349" s="233" t="s">
        <v>403</v>
      </c>
      <c r="G349" s="231"/>
      <c r="H349" s="232" t="s">
        <v>1</v>
      </c>
      <c r="I349" s="234"/>
      <c r="J349" s="231"/>
      <c r="K349" s="231"/>
      <c r="L349" s="235"/>
      <c r="M349" s="236"/>
      <c r="N349" s="237"/>
      <c r="O349" s="237"/>
      <c r="P349" s="237"/>
      <c r="Q349" s="237"/>
      <c r="R349" s="237"/>
      <c r="S349" s="237"/>
      <c r="T349" s="237"/>
      <c r="U349" s="238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137</v>
      </c>
      <c r="AU349" s="239" t="s">
        <v>80</v>
      </c>
      <c r="AV349" s="13" t="s">
        <v>78</v>
      </c>
      <c r="AW349" s="13" t="s">
        <v>30</v>
      </c>
      <c r="AX349" s="13" t="s">
        <v>73</v>
      </c>
      <c r="AY349" s="239" t="s">
        <v>124</v>
      </c>
    </row>
    <row r="350" s="13" customFormat="1">
      <c r="A350" s="13"/>
      <c r="B350" s="230"/>
      <c r="C350" s="231"/>
      <c r="D350" s="223" t="s">
        <v>137</v>
      </c>
      <c r="E350" s="232" t="s">
        <v>1</v>
      </c>
      <c r="F350" s="233" t="s">
        <v>404</v>
      </c>
      <c r="G350" s="231"/>
      <c r="H350" s="232" t="s">
        <v>1</v>
      </c>
      <c r="I350" s="234"/>
      <c r="J350" s="231"/>
      <c r="K350" s="231"/>
      <c r="L350" s="235"/>
      <c r="M350" s="236"/>
      <c r="N350" s="237"/>
      <c r="O350" s="237"/>
      <c r="P350" s="237"/>
      <c r="Q350" s="237"/>
      <c r="R350" s="237"/>
      <c r="S350" s="237"/>
      <c r="T350" s="237"/>
      <c r="U350" s="238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9" t="s">
        <v>137</v>
      </c>
      <c r="AU350" s="239" t="s">
        <v>80</v>
      </c>
      <c r="AV350" s="13" t="s">
        <v>78</v>
      </c>
      <c r="AW350" s="13" t="s">
        <v>30</v>
      </c>
      <c r="AX350" s="13" t="s">
        <v>73</v>
      </c>
      <c r="AY350" s="239" t="s">
        <v>124</v>
      </c>
    </row>
    <row r="351" s="14" customFormat="1">
      <c r="A351" s="14"/>
      <c r="B351" s="240"/>
      <c r="C351" s="241"/>
      <c r="D351" s="223" t="s">
        <v>137</v>
      </c>
      <c r="E351" s="242" t="s">
        <v>1</v>
      </c>
      <c r="F351" s="243" t="s">
        <v>424</v>
      </c>
      <c r="G351" s="241"/>
      <c r="H351" s="244">
        <v>0.14999999999999999</v>
      </c>
      <c r="I351" s="245"/>
      <c r="J351" s="241"/>
      <c r="K351" s="241"/>
      <c r="L351" s="246"/>
      <c r="M351" s="247"/>
      <c r="N351" s="248"/>
      <c r="O351" s="248"/>
      <c r="P351" s="248"/>
      <c r="Q351" s="248"/>
      <c r="R351" s="248"/>
      <c r="S351" s="248"/>
      <c r="T351" s="248"/>
      <c r="U351" s="249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0" t="s">
        <v>137</v>
      </c>
      <c r="AU351" s="250" t="s">
        <v>80</v>
      </c>
      <c r="AV351" s="14" t="s">
        <v>80</v>
      </c>
      <c r="AW351" s="14" t="s">
        <v>30</v>
      </c>
      <c r="AX351" s="14" t="s">
        <v>73</v>
      </c>
      <c r="AY351" s="250" t="s">
        <v>124</v>
      </c>
    </row>
    <row r="352" s="13" customFormat="1">
      <c r="A352" s="13"/>
      <c r="B352" s="230"/>
      <c r="C352" s="231"/>
      <c r="D352" s="223" t="s">
        <v>137</v>
      </c>
      <c r="E352" s="232" t="s">
        <v>1</v>
      </c>
      <c r="F352" s="233" t="s">
        <v>406</v>
      </c>
      <c r="G352" s="231"/>
      <c r="H352" s="232" t="s">
        <v>1</v>
      </c>
      <c r="I352" s="234"/>
      <c r="J352" s="231"/>
      <c r="K352" s="231"/>
      <c r="L352" s="235"/>
      <c r="M352" s="236"/>
      <c r="N352" s="237"/>
      <c r="O352" s="237"/>
      <c r="P352" s="237"/>
      <c r="Q352" s="237"/>
      <c r="R352" s="237"/>
      <c r="S352" s="237"/>
      <c r="T352" s="237"/>
      <c r="U352" s="238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137</v>
      </c>
      <c r="AU352" s="239" t="s">
        <v>80</v>
      </c>
      <c r="AV352" s="13" t="s">
        <v>78</v>
      </c>
      <c r="AW352" s="13" t="s">
        <v>30</v>
      </c>
      <c r="AX352" s="13" t="s">
        <v>73</v>
      </c>
      <c r="AY352" s="239" t="s">
        <v>124</v>
      </c>
    </row>
    <row r="353" s="14" customFormat="1">
      <c r="A353" s="14"/>
      <c r="B353" s="240"/>
      <c r="C353" s="241"/>
      <c r="D353" s="223" t="s">
        <v>137</v>
      </c>
      <c r="E353" s="242" t="s">
        <v>1</v>
      </c>
      <c r="F353" s="243" t="s">
        <v>425</v>
      </c>
      <c r="G353" s="241"/>
      <c r="H353" s="244">
        <v>1.3500000000000001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8"/>
      <c r="U353" s="249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0" t="s">
        <v>137</v>
      </c>
      <c r="AU353" s="250" t="s">
        <v>80</v>
      </c>
      <c r="AV353" s="14" t="s">
        <v>80</v>
      </c>
      <c r="AW353" s="14" t="s">
        <v>30</v>
      </c>
      <c r="AX353" s="14" t="s">
        <v>73</v>
      </c>
      <c r="AY353" s="250" t="s">
        <v>124</v>
      </c>
    </row>
    <row r="354" s="13" customFormat="1">
      <c r="A354" s="13"/>
      <c r="B354" s="230"/>
      <c r="C354" s="231"/>
      <c r="D354" s="223" t="s">
        <v>137</v>
      </c>
      <c r="E354" s="232" t="s">
        <v>1</v>
      </c>
      <c r="F354" s="233" t="s">
        <v>408</v>
      </c>
      <c r="G354" s="231"/>
      <c r="H354" s="232" t="s">
        <v>1</v>
      </c>
      <c r="I354" s="234"/>
      <c r="J354" s="231"/>
      <c r="K354" s="231"/>
      <c r="L354" s="235"/>
      <c r="M354" s="236"/>
      <c r="N354" s="237"/>
      <c r="O354" s="237"/>
      <c r="P354" s="237"/>
      <c r="Q354" s="237"/>
      <c r="R354" s="237"/>
      <c r="S354" s="237"/>
      <c r="T354" s="237"/>
      <c r="U354" s="238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137</v>
      </c>
      <c r="AU354" s="239" t="s">
        <v>80</v>
      </c>
      <c r="AV354" s="13" t="s">
        <v>78</v>
      </c>
      <c r="AW354" s="13" t="s">
        <v>30</v>
      </c>
      <c r="AX354" s="13" t="s">
        <v>73</v>
      </c>
      <c r="AY354" s="239" t="s">
        <v>124</v>
      </c>
    </row>
    <row r="355" s="14" customFormat="1">
      <c r="A355" s="14"/>
      <c r="B355" s="240"/>
      <c r="C355" s="241"/>
      <c r="D355" s="223" t="s">
        <v>137</v>
      </c>
      <c r="E355" s="242" t="s">
        <v>1</v>
      </c>
      <c r="F355" s="243" t="s">
        <v>426</v>
      </c>
      <c r="G355" s="241"/>
      <c r="H355" s="244">
        <v>5.25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8"/>
      <c r="U355" s="249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0" t="s">
        <v>137</v>
      </c>
      <c r="AU355" s="250" t="s">
        <v>80</v>
      </c>
      <c r="AV355" s="14" t="s">
        <v>80</v>
      </c>
      <c r="AW355" s="14" t="s">
        <v>30</v>
      </c>
      <c r="AX355" s="14" t="s">
        <v>73</v>
      </c>
      <c r="AY355" s="250" t="s">
        <v>124</v>
      </c>
    </row>
    <row r="356" s="15" customFormat="1">
      <c r="A356" s="15"/>
      <c r="B356" s="251"/>
      <c r="C356" s="252"/>
      <c r="D356" s="223" t="s">
        <v>137</v>
      </c>
      <c r="E356" s="253" t="s">
        <v>1</v>
      </c>
      <c r="F356" s="254" t="s">
        <v>140</v>
      </c>
      <c r="G356" s="252"/>
      <c r="H356" s="255">
        <v>9.5250000000000004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59"/>
      <c r="U356" s="260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1" t="s">
        <v>137</v>
      </c>
      <c r="AU356" s="261" t="s">
        <v>80</v>
      </c>
      <c r="AV356" s="15" t="s">
        <v>131</v>
      </c>
      <c r="AW356" s="15" t="s">
        <v>30</v>
      </c>
      <c r="AX356" s="15" t="s">
        <v>78</v>
      </c>
      <c r="AY356" s="261" t="s">
        <v>124</v>
      </c>
    </row>
    <row r="357" s="2" customFormat="1" ht="24.15" customHeight="1">
      <c r="A357" s="38"/>
      <c r="B357" s="39"/>
      <c r="C357" s="210" t="s">
        <v>427</v>
      </c>
      <c r="D357" s="210" t="s">
        <v>126</v>
      </c>
      <c r="E357" s="211" t="s">
        <v>428</v>
      </c>
      <c r="F357" s="212" t="s">
        <v>429</v>
      </c>
      <c r="G357" s="213" t="s">
        <v>189</v>
      </c>
      <c r="H357" s="214">
        <v>9.5250000000000004</v>
      </c>
      <c r="I357" s="215"/>
      <c r="J357" s="216">
        <f>ROUND(I357*H357,2)</f>
        <v>0</v>
      </c>
      <c r="K357" s="212" t="s">
        <v>130</v>
      </c>
      <c r="L357" s="44"/>
      <c r="M357" s="217" t="s">
        <v>1</v>
      </c>
      <c r="N357" s="218" t="s">
        <v>38</v>
      </c>
      <c r="O357" s="91"/>
      <c r="P357" s="219">
        <f>O357*H357</f>
        <v>0</v>
      </c>
      <c r="Q357" s="219">
        <v>0</v>
      </c>
      <c r="R357" s="219">
        <f>Q357*H357</f>
        <v>0</v>
      </c>
      <c r="S357" s="219">
        <v>0</v>
      </c>
      <c r="T357" s="219">
        <f>S357*H357</f>
        <v>0</v>
      </c>
      <c r="U357" s="220" t="s">
        <v>1</v>
      </c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1" t="s">
        <v>131</v>
      </c>
      <c r="AT357" s="221" t="s">
        <v>126</v>
      </c>
      <c r="AU357" s="221" t="s">
        <v>80</v>
      </c>
      <c r="AY357" s="17" t="s">
        <v>124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17" t="s">
        <v>78</v>
      </c>
      <c r="BK357" s="222">
        <f>ROUND(I357*H357,2)</f>
        <v>0</v>
      </c>
      <c r="BL357" s="17" t="s">
        <v>131</v>
      </c>
      <c r="BM357" s="221" t="s">
        <v>430</v>
      </c>
    </row>
    <row r="358" s="2" customFormat="1">
      <c r="A358" s="38"/>
      <c r="B358" s="39"/>
      <c r="C358" s="40"/>
      <c r="D358" s="223" t="s">
        <v>133</v>
      </c>
      <c r="E358" s="40"/>
      <c r="F358" s="224" t="s">
        <v>431</v>
      </c>
      <c r="G358" s="40"/>
      <c r="H358" s="40"/>
      <c r="I358" s="225"/>
      <c r="J358" s="40"/>
      <c r="K358" s="40"/>
      <c r="L358" s="44"/>
      <c r="M358" s="226"/>
      <c r="N358" s="227"/>
      <c r="O358" s="91"/>
      <c r="P358" s="91"/>
      <c r="Q358" s="91"/>
      <c r="R358" s="91"/>
      <c r="S358" s="91"/>
      <c r="T358" s="91"/>
      <c r="U358" s="92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133</v>
      </c>
      <c r="AU358" s="17" t="s">
        <v>80</v>
      </c>
    </row>
    <row r="359" s="2" customFormat="1">
      <c r="A359" s="38"/>
      <c r="B359" s="39"/>
      <c r="C359" s="40"/>
      <c r="D359" s="228" t="s">
        <v>135</v>
      </c>
      <c r="E359" s="40"/>
      <c r="F359" s="229" t="s">
        <v>432</v>
      </c>
      <c r="G359" s="40"/>
      <c r="H359" s="40"/>
      <c r="I359" s="225"/>
      <c r="J359" s="40"/>
      <c r="K359" s="40"/>
      <c r="L359" s="44"/>
      <c r="M359" s="226"/>
      <c r="N359" s="227"/>
      <c r="O359" s="91"/>
      <c r="P359" s="91"/>
      <c r="Q359" s="91"/>
      <c r="R359" s="91"/>
      <c r="S359" s="91"/>
      <c r="T359" s="91"/>
      <c r="U359" s="92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135</v>
      </c>
      <c r="AU359" s="17" t="s">
        <v>80</v>
      </c>
    </row>
    <row r="360" s="2" customFormat="1" ht="24.15" customHeight="1">
      <c r="A360" s="38"/>
      <c r="B360" s="39"/>
      <c r="C360" s="210" t="s">
        <v>433</v>
      </c>
      <c r="D360" s="210" t="s">
        <v>126</v>
      </c>
      <c r="E360" s="211" t="s">
        <v>434</v>
      </c>
      <c r="F360" s="212" t="s">
        <v>435</v>
      </c>
      <c r="G360" s="213" t="s">
        <v>129</v>
      </c>
      <c r="H360" s="214">
        <v>24.815000000000001</v>
      </c>
      <c r="I360" s="215"/>
      <c r="J360" s="216">
        <f>ROUND(I360*H360,2)</f>
        <v>0</v>
      </c>
      <c r="K360" s="212" t="s">
        <v>130</v>
      </c>
      <c r="L360" s="44"/>
      <c r="M360" s="217" t="s">
        <v>1</v>
      </c>
      <c r="N360" s="218" t="s">
        <v>38</v>
      </c>
      <c r="O360" s="91"/>
      <c r="P360" s="219">
        <f>O360*H360</f>
        <v>0</v>
      </c>
      <c r="Q360" s="219">
        <v>0</v>
      </c>
      <c r="R360" s="219">
        <f>Q360*H360</f>
        <v>0</v>
      </c>
      <c r="S360" s="219">
        <v>1.95</v>
      </c>
      <c r="T360" s="219">
        <f>S360*H360</f>
        <v>48.389250000000004</v>
      </c>
      <c r="U360" s="220" t="s">
        <v>1</v>
      </c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1" t="s">
        <v>131</v>
      </c>
      <c r="AT360" s="221" t="s">
        <v>126</v>
      </c>
      <c r="AU360" s="221" t="s">
        <v>80</v>
      </c>
      <c r="AY360" s="17" t="s">
        <v>124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17" t="s">
        <v>78</v>
      </c>
      <c r="BK360" s="222">
        <f>ROUND(I360*H360,2)</f>
        <v>0</v>
      </c>
      <c r="BL360" s="17" t="s">
        <v>131</v>
      </c>
      <c r="BM360" s="221" t="s">
        <v>436</v>
      </c>
    </row>
    <row r="361" s="2" customFormat="1">
      <c r="A361" s="38"/>
      <c r="B361" s="39"/>
      <c r="C361" s="40"/>
      <c r="D361" s="223" t="s">
        <v>133</v>
      </c>
      <c r="E361" s="40"/>
      <c r="F361" s="224" t="s">
        <v>437</v>
      </c>
      <c r="G361" s="40"/>
      <c r="H361" s="40"/>
      <c r="I361" s="225"/>
      <c r="J361" s="40"/>
      <c r="K361" s="40"/>
      <c r="L361" s="44"/>
      <c r="M361" s="226"/>
      <c r="N361" s="227"/>
      <c r="O361" s="91"/>
      <c r="P361" s="91"/>
      <c r="Q361" s="91"/>
      <c r="R361" s="91"/>
      <c r="S361" s="91"/>
      <c r="T361" s="91"/>
      <c r="U361" s="92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133</v>
      </c>
      <c r="AU361" s="17" t="s">
        <v>80</v>
      </c>
    </row>
    <row r="362" s="2" customFormat="1">
      <c r="A362" s="38"/>
      <c r="B362" s="39"/>
      <c r="C362" s="40"/>
      <c r="D362" s="228" t="s">
        <v>135</v>
      </c>
      <c r="E362" s="40"/>
      <c r="F362" s="229" t="s">
        <v>438</v>
      </c>
      <c r="G362" s="40"/>
      <c r="H362" s="40"/>
      <c r="I362" s="225"/>
      <c r="J362" s="40"/>
      <c r="K362" s="40"/>
      <c r="L362" s="44"/>
      <c r="M362" s="226"/>
      <c r="N362" s="227"/>
      <c r="O362" s="91"/>
      <c r="P362" s="91"/>
      <c r="Q362" s="91"/>
      <c r="R362" s="91"/>
      <c r="S362" s="91"/>
      <c r="T362" s="91"/>
      <c r="U362" s="92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135</v>
      </c>
      <c r="AU362" s="17" t="s">
        <v>80</v>
      </c>
    </row>
    <row r="363" s="13" customFormat="1">
      <c r="A363" s="13"/>
      <c r="B363" s="230"/>
      <c r="C363" s="231"/>
      <c r="D363" s="223" t="s">
        <v>137</v>
      </c>
      <c r="E363" s="232" t="s">
        <v>1</v>
      </c>
      <c r="F363" s="233" t="s">
        <v>439</v>
      </c>
      <c r="G363" s="231"/>
      <c r="H363" s="232" t="s">
        <v>1</v>
      </c>
      <c r="I363" s="234"/>
      <c r="J363" s="231"/>
      <c r="K363" s="231"/>
      <c r="L363" s="235"/>
      <c r="M363" s="236"/>
      <c r="N363" s="237"/>
      <c r="O363" s="237"/>
      <c r="P363" s="237"/>
      <c r="Q363" s="237"/>
      <c r="R363" s="237"/>
      <c r="S363" s="237"/>
      <c r="T363" s="237"/>
      <c r="U363" s="238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137</v>
      </c>
      <c r="AU363" s="239" t="s">
        <v>80</v>
      </c>
      <c r="AV363" s="13" t="s">
        <v>78</v>
      </c>
      <c r="AW363" s="13" t="s">
        <v>30</v>
      </c>
      <c r="AX363" s="13" t="s">
        <v>73</v>
      </c>
      <c r="AY363" s="239" t="s">
        <v>124</v>
      </c>
    </row>
    <row r="364" s="14" customFormat="1">
      <c r="A364" s="14"/>
      <c r="B364" s="240"/>
      <c r="C364" s="241"/>
      <c r="D364" s="223" t="s">
        <v>137</v>
      </c>
      <c r="E364" s="242" t="s">
        <v>1</v>
      </c>
      <c r="F364" s="243" t="s">
        <v>440</v>
      </c>
      <c r="G364" s="241"/>
      <c r="H364" s="244">
        <v>15.006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8"/>
      <c r="U364" s="249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137</v>
      </c>
      <c r="AU364" s="250" t="s">
        <v>80</v>
      </c>
      <c r="AV364" s="14" t="s">
        <v>80</v>
      </c>
      <c r="AW364" s="14" t="s">
        <v>30</v>
      </c>
      <c r="AX364" s="14" t="s">
        <v>73</v>
      </c>
      <c r="AY364" s="250" t="s">
        <v>124</v>
      </c>
    </row>
    <row r="365" s="14" customFormat="1">
      <c r="A365" s="14"/>
      <c r="B365" s="240"/>
      <c r="C365" s="241"/>
      <c r="D365" s="223" t="s">
        <v>137</v>
      </c>
      <c r="E365" s="242" t="s">
        <v>1</v>
      </c>
      <c r="F365" s="243" t="s">
        <v>441</v>
      </c>
      <c r="G365" s="241"/>
      <c r="H365" s="244">
        <v>9.8089999999999993</v>
      </c>
      <c r="I365" s="245"/>
      <c r="J365" s="241"/>
      <c r="K365" s="241"/>
      <c r="L365" s="246"/>
      <c r="M365" s="247"/>
      <c r="N365" s="248"/>
      <c r="O365" s="248"/>
      <c r="P365" s="248"/>
      <c r="Q365" s="248"/>
      <c r="R365" s="248"/>
      <c r="S365" s="248"/>
      <c r="T365" s="248"/>
      <c r="U365" s="249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0" t="s">
        <v>137</v>
      </c>
      <c r="AU365" s="250" t="s">
        <v>80</v>
      </c>
      <c r="AV365" s="14" t="s">
        <v>80</v>
      </c>
      <c r="AW365" s="14" t="s">
        <v>30</v>
      </c>
      <c r="AX365" s="14" t="s">
        <v>73</v>
      </c>
      <c r="AY365" s="250" t="s">
        <v>124</v>
      </c>
    </row>
    <row r="366" s="15" customFormat="1">
      <c r="A366" s="15"/>
      <c r="B366" s="251"/>
      <c r="C366" s="252"/>
      <c r="D366" s="223" t="s">
        <v>137</v>
      </c>
      <c r="E366" s="253" t="s">
        <v>1</v>
      </c>
      <c r="F366" s="254" t="s">
        <v>140</v>
      </c>
      <c r="G366" s="252"/>
      <c r="H366" s="255">
        <v>24.814999999999998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59"/>
      <c r="U366" s="260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1" t="s">
        <v>137</v>
      </c>
      <c r="AU366" s="261" t="s">
        <v>80</v>
      </c>
      <c r="AV366" s="15" t="s">
        <v>131</v>
      </c>
      <c r="AW366" s="15" t="s">
        <v>30</v>
      </c>
      <c r="AX366" s="15" t="s">
        <v>78</v>
      </c>
      <c r="AY366" s="261" t="s">
        <v>124</v>
      </c>
    </row>
    <row r="367" s="2" customFormat="1" ht="24.15" customHeight="1">
      <c r="A367" s="38"/>
      <c r="B367" s="39"/>
      <c r="C367" s="210" t="s">
        <v>442</v>
      </c>
      <c r="D367" s="210" t="s">
        <v>126</v>
      </c>
      <c r="E367" s="211" t="s">
        <v>443</v>
      </c>
      <c r="F367" s="212" t="s">
        <v>444</v>
      </c>
      <c r="G367" s="213" t="s">
        <v>129</v>
      </c>
      <c r="H367" s="214">
        <v>24.815000000000001</v>
      </c>
      <c r="I367" s="215"/>
      <c r="J367" s="216">
        <f>ROUND(I367*H367,2)</f>
        <v>0</v>
      </c>
      <c r="K367" s="212" t="s">
        <v>130</v>
      </c>
      <c r="L367" s="44"/>
      <c r="M367" s="217" t="s">
        <v>1</v>
      </c>
      <c r="N367" s="218" t="s">
        <v>38</v>
      </c>
      <c r="O367" s="91"/>
      <c r="P367" s="219">
        <f>O367*H367</f>
        <v>0</v>
      </c>
      <c r="Q367" s="219">
        <v>0</v>
      </c>
      <c r="R367" s="219">
        <f>Q367*H367</f>
        <v>0</v>
      </c>
      <c r="S367" s="219">
        <v>0</v>
      </c>
      <c r="T367" s="219">
        <f>S367*H367</f>
        <v>0</v>
      </c>
      <c r="U367" s="220" t="s">
        <v>1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1" t="s">
        <v>131</v>
      </c>
      <c r="AT367" s="221" t="s">
        <v>126</v>
      </c>
      <c r="AU367" s="221" t="s">
        <v>80</v>
      </c>
      <c r="AY367" s="17" t="s">
        <v>124</v>
      </c>
      <c r="BE367" s="222">
        <f>IF(N367="základní",J367,0)</f>
        <v>0</v>
      </c>
      <c r="BF367" s="222">
        <f>IF(N367="snížená",J367,0)</f>
        <v>0</v>
      </c>
      <c r="BG367" s="222">
        <f>IF(N367="zákl. přenesená",J367,0)</f>
        <v>0</v>
      </c>
      <c r="BH367" s="222">
        <f>IF(N367="sníž. přenesená",J367,0)</f>
        <v>0</v>
      </c>
      <c r="BI367" s="222">
        <f>IF(N367="nulová",J367,0)</f>
        <v>0</v>
      </c>
      <c r="BJ367" s="17" t="s">
        <v>78</v>
      </c>
      <c r="BK367" s="222">
        <f>ROUND(I367*H367,2)</f>
        <v>0</v>
      </c>
      <c r="BL367" s="17" t="s">
        <v>131</v>
      </c>
      <c r="BM367" s="221" t="s">
        <v>445</v>
      </c>
    </row>
    <row r="368" s="2" customFormat="1">
      <c r="A368" s="38"/>
      <c r="B368" s="39"/>
      <c r="C368" s="40"/>
      <c r="D368" s="223" t="s">
        <v>133</v>
      </c>
      <c r="E368" s="40"/>
      <c r="F368" s="224" t="s">
        <v>446</v>
      </c>
      <c r="G368" s="40"/>
      <c r="H368" s="40"/>
      <c r="I368" s="225"/>
      <c r="J368" s="40"/>
      <c r="K368" s="40"/>
      <c r="L368" s="44"/>
      <c r="M368" s="226"/>
      <c r="N368" s="227"/>
      <c r="O368" s="91"/>
      <c r="P368" s="91"/>
      <c r="Q368" s="91"/>
      <c r="R368" s="91"/>
      <c r="S368" s="91"/>
      <c r="T368" s="91"/>
      <c r="U368" s="92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133</v>
      </c>
      <c r="AU368" s="17" t="s">
        <v>80</v>
      </c>
    </row>
    <row r="369" s="2" customFormat="1">
      <c r="A369" s="38"/>
      <c r="B369" s="39"/>
      <c r="C369" s="40"/>
      <c r="D369" s="228" t="s">
        <v>135</v>
      </c>
      <c r="E369" s="40"/>
      <c r="F369" s="229" t="s">
        <v>447</v>
      </c>
      <c r="G369" s="40"/>
      <c r="H369" s="40"/>
      <c r="I369" s="225"/>
      <c r="J369" s="40"/>
      <c r="K369" s="40"/>
      <c r="L369" s="44"/>
      <c r="M369" s="226"/>
      <c r="N369" s="227"/>
      <c r="O369" s="91"/>
      <c r="P369" s="91"/>
      <c r="Q369" s="91"/>
      <c r="R369" s="91"/>
      <c r="S369" s="91"/>
      <c r="T369" s="91"/>
      <c r="U369" s="92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135</v>
      </c>
      <c r="AU369" s="17" t="s">
        <v>80</v>
      </c>
    </row>
    <row r="370" s="2" customFormat="1" ht="16.5" customHeight="1">
      <c r="A370" s="38"/>
      <c r="B370" s="39"/>
      <c r="C370" s="210" t="s">
        <v>448</v>
      </c>
      <c r="D370" s="210" t="s">
        <v>126</v>
      </c>
      <c r="E370" s="211" t="s">
        <v>449</v>
      </c>
      <c r="F370" s="212" t="s">
        <v>450</v>
      </c>
      <c r="G370" s="213" t="s">
        <v>129</v>
      </c>
      <c r="H370" s="214">
        <v>24.815000000000001</v>
      </c>
      <c r="I370" s="215"/>
      <c r="J370" s="216">
        <f>ROUND(I370*H370,2)</f>
        <v>0</v>
      </c>
      <c r="K370" s="212" t="s">
        <v>130</v>
      </c>
      <c r="L370" s="44"/>
      <c r="M370" s="217" t="s">
        <v>1</v>
      </c>
      <c r="N370" s="218" t="s">
        <v>38</v>
      </c>
      <c r="O370" s="91"/>
      <c r="P370" s="219">
        <f>O370*H370</f>
        <v>0</v>
      </c>
      <c r="Q370" s="219">
        <v>0.54034000000000004</v>
      </c>
      <c r="R370" s="219">
        <f>Q370*H370</f>
        <v>13.408537100000002</v>
      </c>
      <c r="S370" s="219">
        <v>0</v>
      </c>
      <c r="T370" s="219">
        <f>S370*H370</f>
        <v>0</v>
      </c>
      <c r="U370" s="220" t="s">
        <v>1</v>
      </c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1" t="s">
        <v>131</v>
      </c>
      <c r="AT370" s="221" t="s">
        <v>126</v>
      </c>
      <c r="AU370" s="221" t="s">
        <v>80</v>
      </c>
      <c r="AY370" s="17" t="s">
        <v>124</v>
      </c>
      <c r="BE370" s="222">
        <f>IF(N370="základní",J370,0)</f>
        <v>0</v>
      </c>
      <c r="BF370" s="222">
        <f>IF(N370="snížená",J370,0)</f>
        <v>0</v>
      </c>
      <c r="BG370" s="222">
        <f>IF(N370="zákl. přenesená",J370,0)</f>
        <v>0</v>
      </c>
      <c r="BH370" s="222">
        <f>IF(N370="sníž. přenesená",J370,0)</f>
        <v>0</v>
      </c>
      <c r="BI370" s="222">
        <f>IF(N370="nulová",J370,0)</f>
        <v>0</v>
      </c>
      <c r="BJ370" s="17" t="s">
        <v>78</v>
      </c>
      <c r="BK370" s="222">
        <f>ROUND(I370*H370,2)</f>
        <v>0</v>
      </c>
      <c r="BL370" s="17" t="s">
        <v>131</v>
      </c>
      <c r="BM370" s="221" t="s">
        <v>451</v>
      </c>
    </row>
    <row r="371" s="2" customFormat="1">
      <c r="A371" s="38"/>
      <c r="B371" s="39"/>
      <c r="C371" s="40"/>
      <c r="D371" s="223" t="s">
        <v>133</v>
      </c>
      <c r="E371" s="40"/>
      <c r="F371" s="224" t="s">
        <v>452</v>
      </c>
      <c r="G371" s="40"/>
      <c r="H371" s="40"/>
      <c r="I371" s="225"/>
      <c r="J371" s="40"/>
      <c r="K371" s="40"/>
      <c r="L371" s="44"/>
      <c r="M371" s="226"/>
      <c r="N371" s="227"/>
      <c r="O371" s="91"/>
      <c r="P371" s="91"/>
      <c r="Q371" s="91"/>
      <c r="R371" s="91"/>
      <c r="S371" s="91"/>
      <c r="T371" s="91"/>
      <c r="U371" s="92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133</v>
      </c>
      <c r="AU371" s="17" t="s">
        <v>80</v>
      </c>
    </row>
    <row r="372" s="2" customFormat="1">
      <c r="A372" s="38"/>
      <c r="B372" s="39"/>
      <c r="C372" s="40"/>
      <c r="D372" s="228" t="s">
        <v>135</v>
      </c>
      <c r="E372" s="40"/>
      <c r="F372" s="229" t="s">
        <v>453</v>
      </c>
      <c r="G372" s="40"/>
      <c r="H372" s="40"/>
      <c r="I372" s="225"/>
      <c r="J372" s="40"/>
      <c r="K372" s="40"/>
      <c r="L372" s="44"/>
      <c r="M372" s="226"/>
      <c r="N372" s="227"/>
      <c r="O372" s="91"/>
      <c r="P372" s="91"/>
      <c r="Q372" s="91"/>
      <c r="R372" s="91"/>
      <c r="S372" s="91"/>
      <c r="T372" s="91"/>
      <c r="U372" s="92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135</v>
      </c>
      <c r="AU372" s="17" t="s">
        <v>80</v>
      </c>
    </row>
    <row r="373" s="13" customFormat="1">
      <c r="A373" s="13"/>
      <c r="B373" s="230"/>
      <c r="C373" s="231"/>
      <c r="D373" s="223" t="s">
        <v>137</v>
      </c>
      <c r="E373" s="232" t="s">
        <v>1</v>
      </c>
      <c r="F373" s="233" t="s">
        <v>454</v>
      </c>
      <c r="G373" s="231"/>
      <c r="H373" s="232" t="s">
        <v>1</v>
      </c>
      <c r="I373" s="234"/>
      <c r="J373" s="231"/>
      <c r="K373" s="231"/>
      <c r="L373" s="235"/>
      <c r="M373" s="236"/>
      <c r="N373" s="237"/>
      <c r="O373" s="237"/>
      <c r="P373" s="237"/>
      <c r="Q373" s="237"/>
      <c r="R373" s="237"/>
      <c r="S373" s="237"/>
      <c r="T373" s="237"/>
      <c r="U373" s="238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9" t="s">
        <v>137</v>
      </c>
      <c r="AU373" s="239" t="s">
        <v>80</v>
      </c>
      <c r="AV373" s="13" t="s">
        <v>78</v>
      </c>
      <c r="AW373" s="13" t="s">
        <v>30</v>
      </c>
      <c r="AX373" s="13" t="s">
        <v>73</v>
      </c>
      <c r="AY373" s="239" t="s">
        <v>124</v>
      </c>
    </row>
    <row r="374" s="14" customFormat="1">
      <c r="A374" s="14"/>
      <c r="B374" s="240"/>
      <c r="C374" s="241"/>
      <c r="D374" s="223" t="s">
        <v>137</v>
      </c>
      <c r="E374" s="242" t="s">
        <v>1</v>
      </c>
      <c r="F374" s="243" t="s">
        <v>440</v>
      </c>
      <c r="G374" s="241"/>
      <c r="H374" s="244">
        <v>15.006</v>
      </c>
      <c r="I374" s="245"/>
      <c r="J374" s="241"/>
      <c r="K374" s="241"/>
      <c r="L374" s="246"/>
      <c r="M374" s="247"/>
      <c r="N374" s="248"/>
      <c r="O374" s="248"/>
      <c r="P374" s="248"/>
      <c r="Q374" s="248"/>
      <c r="R374" s="248"/>
      <c r="S374" s="248"/>
      <c r="T374" s="248"/>
      <c r="U374" s="249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0" t="s">
        <v>137</v>
      </c>
      <c r="AU374" s="250" t="s">
        <v>80</v>
      </c>
      <c r="AV374" s="14" t="s">
        <v>80</v>
      </c>
      <c r="AW374" s="14" t="s">
        <v>30</v>
      </c>
      <c r="AX374" s="14" t="s">
        <v>73</v>
      </c>
      <c r="AY374" s="250" t="s">
        <v>124</v>
      </c>
    </row>
    <row r="375" s="14" customFormat="1">
      <c r="A375" s="14"/>
      <c r="B375" s="240"/>
      <c r="C375" s="241"/>
      <c r="D375" s="223" t="s">
        <v>137</v>
      </c>
      <c r="E375" s="242" t="s">
        <v>1</v>
      </c>
      <c r="F375" s="243" t="s">
        <v>441</v>
      </c>
      <c r="G375" s="241"/>
      <c r="H375" s="244">
        <v>9.8089999999999993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8"/>
      <c r="U375" s="249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0" t="s">
        <v>137</v>
      </c>
      <c r="AU375" s="250" t="s">
        <v>80</v>
      </c>
      <c r="AV375" s="14" t="s">
        <v>80</v>
      </c>
      <c r="AW375" s="14" t="s">
        <v>30</v>
      </c>
      <c r="AX375" s="14" t="s">
        <v>73</v>
      </c>
      <c r="AY375" s="250" t="s">
        <v>124</v>
      </c>
    </row>
    <row r="376" s="15" customFormat="1">
      <c r="A376" s="15"/>
      <c r="B376" s="251"/>
      <c r="C376" s="252"/>
      <c r="D376" s="223" t="s">
        <v>137</v>
      </c>
      <c r="E376" s="253" t="s">
        <v>1</v>
      </c>
      <c r="F376" s="254" t="s">
        <v>140</v>
      </c>
      <c r="G376" s="252"/>
      <c r="H376" s="255">
        <v>24.814999999999998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59"/>
      <c r="U376" s="260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1" t="s">
        <v>137</v>
      </c>
      <c r="AU376" s="261" t="s">
        <v>80</v>
      </c>
      <c r="AV376" s="15" t="s">
        <v>131</v>
      </c>
      <c r="AW376" s="15" t="s">
        <v>30</v>
      </c>
      <c r="AX376" s="15" t="s">
        <v>78</v>
      </c>
      <c r="AY376" s="261" t="s">
        <v>124</v>
      </c>
    </row>
    <row r="377" s="2" customFormat="1" ht="16.5" customHeight="1">
      <c r="A377" s="38"/>
      <c r="B377" s="39"/>
      <c r="C377" s="262" t="s">
        <v>455</v>
      </c>
      <c r="D377" s="262" t="s">
        <v>456</v>
      </c>
      <c r="E377" s="263" t="s">
        <v>457</v>
      </c>
      <c r="F377" s="264" t="s">
        <v>458</v>
      </c>
      <c r="G377" s="265" t="s">
        <v>206</v>
      </c>
      <c r="H377" s="266">
        <v>7947.0039999999999</v>
      </c>
      <c r="I377" s="267"/>
      <c r="J377" s="268">
        <f>ROUND(I377*H377,2)</f>
        <v>0</v>
      </c>
      <c r="K377" s="264" t="s">
        <v>130</v>
      </c>
      <c r="L377" s="269"/>
      <c r="M377" s="270" t="s">
        <v>1</v>
      </c>
      <c r="N377" s="271" t="s">
        <v>38</v>
      </c>
      <c r="O377" s="91"/>
      <c r="P377" s="219">
        <f>O377*H377</f>
        <v>0</v>
      </c>
      <c r="Q377" s="219">
        <v>0.0041000000000000003</v>
      </c>
      <c r="R377" s="219">
        <f>Q377*H377</f>
        <v>32.582716400000002</v>
      </c>
      <c r="S377" s="219">
        <v>0</v>
      </c>
      <c r="T377" s="219">
        <f>S377*H377</f>
        <v>0</v>
      </c>
      <c r="U377" s="220" t="s">
        <v>1</v>
      </c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1" t="s">
        <v>180</v>
      </c>
      <c r="AT377" s="221" t="s">
        <v>456</v>
      </c>
      <c r="AU377" s="221" t="s">
        <v>80</v>
      </c>
      <c r="AY377" s="17" t="s">
        <v>124</v>
      </c>
      <c r="BE377" s="222">
        <f>IF(N377="základní",J377,0)</f>
        <v>0</v>
      </c>
      <c r="BF377" s="222">
        <f>IF(N377="snížená",J377,0)</f>
        <v>0</v>
      </c>
      <c r="BG377" s="222">
        <f>IF(N377="zákl. přenesená",J377,0)</f>
        <v>0</v>
      </c>
      <c r="BH377" s="222">
        <f>IF(N377="sníž. přenesená",J377,0)</f>
        <v>0</v>
      </c>
      <c r="BI377" s="222">
        <f>IF(N377="nulová",J377,0)</f>
        <v>0</v>
      </c>
      <c r="BJ377" s="17" t="s">
        <v>78</v>
      </c>
      <c r="BK377" s="222">
        <f>ROUND(I377*H377,2)</f>
        <v>0</v>
      </c>
      <c r="BL377" s="17" t="s">
        <v>131</v>
      </c>
      <c r="BM377" s="221" t="s">
        <v>459</v>
      </c>
    </row>
    <row r="378" s="2" customFormat="1">
      <c r="A378" s="38"/>
      <c r="B378" s="39"/>
      <c r="C378" s="40"/>
      <c r="D378" s="223" t="s">
        <v>133</v>
      </c>
      <c r="E378" s="40"/>
      <c r="F378" s="224" t="s">
        <v>458</v>
      </c>
      <c r="G378" s="40"/>
      <c r="H378" s="40"/>
      <c r="I378" s="225"/>
      <c r="J378" s="40"/>
      <c r="K378" s="40"/>
      <c r="L378" s="44"/>
      <c r="M378" s="226"/>
      <c r="N378" s="227"/>
      <c r="O378" s="91"/>
      <c r="P378" s="91"/>
      <c r="Q378" s="91"/>
      <c r="R378" s="91"/>
      <c r="S378" s="91"/>
      <c r="T378" s="91"/>
      <c r="U378" s="92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133</v>
      </c>
      <c r="AU378" s="17" t="s">
        <v>80</v>
      </c>
    </row>
    <row r="379" s="14" customFormat="1">
      <c r="A379" s="14"/>
      <c r="B379" s="240"/>
      <c r="C379" s="241"/>
      <c r="D379" s="223" t="s">
        <v>137</v>
      </c>
      <c r="E379" s="241"/>
      <c r="F379" s="243" t="s">
        <v>460</v>
      </c>
      <c r="G379" s="241"/>
      <c r="H379" s="244">
        <v>7947.0039999999999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8"/>
      <c r="U379" s="249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0" t="s">
        <v>137</v>
      </c>
      <c r="AU379" s="250" t="s">
        <v>80</v>
      </c>
      <c r="AV379" s="14" t="s">
        <v>80</v>
      </c>
      <c r="AW379" s="14" t="s">
        <v>4</v>
      </c>
      <c r="AX379" s="14" t="s">
        <v>78</v>
      </c>
      <c r="AY379" s="250" t="s">
        <v>124</v>
      </c>
    </row>
    <row r="380" s="2" customFormat="1" ht="21.75" customHeight="1">
      <c r="A380" s="38"/>
      <c r="B380" s="39"/>
      <c r="C380" s="210" t="s">
        <v>461</v>
      </c>
      <c r="D380" s="210" t="s">
        <v>126</v>
      </c>
      <c r="E380" s="211" t="s">
        <v>462</v>
      </c>
      <c r="F380" s="212" t="s">
        <v>463</v>
      </c>
      <c r="G380" s="213" t="s">
        <v>129</v>
      </c>
      <c r="H380" s="214">
        <v>15.542999999999999</v>
      </c>
      <c r="I380" s="215"/>
      <c r="J380" s="216">
        <f>ROUND(I380*H380,2)</f>
        <v>0</v>
      </c>
      <c r="K380" s="212" t="s">
        <v>130</v>
      </c>
      <c r="L380" s="44"/>
      <c r="M380" s="217" t="s">
        <v>1</v>
      </c>
      <c r="N380" s="218" t="s">
        <v>38</v>
      </c>
      <c r="O380" s="91"/>
      <c r="P380" s="219">
        <f>O380*H380</f>
        <v>0</v>
      </c>
      <c r="Q380" s="219">
        <v>0</v>
      </c>
      <c r="R380" s="219">
        <f>Q380*H380</f>
        <v>0</v>
      </c>
      <c r="S380" s="219">
        <v>0</v>
      </c>
      <c r="T380" s="219">
        <f>S380*H380</f>
        <v>0</v>
      </c>
      <c r="U380" s="220" t="s">
        <v>1</v>
      </c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1" t="s">
        <v>131</v>
      </c>
      <c r="AT380" s="221" t="s">
        <v>126</v>
      </c>
      <c r="AU380" s="221" t="s">
        <v>80</v>
      </c>
      <c r="AY380" s="17" t="s">
        <v>124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17" t="s">
        <v>78</v>
      </c>
      <c r="BK380" s="222">
        <f>ROUND(I380*H380,2)</f>
        <v>0</v>
      </c>
      <c r="BL380" s="17" t="s">
        <v>131</v>
      </c>
      <c r="BM380" s="221" t="s">
        <v>464</v>
      </c>
    </row>
    <row r="381" s="2" customFormat="1">
      <c r="A381" s="38"/>
      <c r="B381" s="39"/>
      <c r="C381" s="40"/>
      <c r="D381" s="223" t="s">
        <v>133</v>
      </c>
      <c r="E381" s="40"/>
      <c r="F381" s="224" t="s">
        <v>465</v>
      </c>
      <c r="G381" s="40"/>
      <c r="H381" s="40"/>
      <c r="I381" s="225"/>
      <c r="J381" s="40"/>
      <c r="K381" s="40"/>
      <c r="L381" s="44"/>
      <c r="M381" s="226"/>
      <c r="N381" s="227"/>
      <c r="O381" s="91"/>
      <c r="P381" s="91"/>
      <c r="Q381" s="91"/>
      <c r="R381" s="91"/>
      <c r="S381" s="91"/>
      <c r="T381" s="91"/>
      <c r="U381" s="92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133</v>
      </c>
      <c r="AU381" s="17" t="s">
        <v>80</v>
      </c>
    </row>
    <row r="382" s="2" customFormat="1">
      <c r="A382" s="38"/>
      <c r="B382" s="39"/>
      <c r="C382" s="40"/>
      <c r="D382" s="228" t="s">
        <v>135</v>
      </c>
      <c r="E382" s="40"/>
      <c r="F382" s="229" t="s">
        <v>466</v>
      </c>
      <c r="G382" s="40"/>
      <c r="H382" s="40"/>
      <c r="I382" s="225"/>
      <c r="J382" s="40"/>
      <c r="K382" s="40"/>
      <c r="L382" s="44"/>
      <c r="M382" s="226"/>
      <c r="N382" s="227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135</v>
      </c>
      <c r="AU382" s="17" t="s">
        <v>80</v>
      </c>
    </row>
    <row r="383" s="2" customFormat="1" ht="16.5" customHeight="1">
      <c r="A383" s="38"/>
      <c r="B383" s="39"/>
      <c r="C383" s="210" t="s">
        <v>467</v>
      </c>
      <c r="D383" s="210" t="s">
        <v>126</v>
      </c>
      <c r="E383" s="211" t="s">
        <v>468</v>
      </c>
      <c r="F383" s="212" t="s">
        <v>469</v>
      </c>
      <c r="G383" s="213" t="s">
        <v>129</v>
      </c>
      <c r="H383" s="214">
        <v>15.542999999999999</v>
      </c>
      <c r="I383" s="215"/>
      <c r="J383" s="216">
        <f>ROUND(I383*H383,2)</f>
        <v>0</v>
      </c>
      <c r="K383" s="212" t="s">
        <v>130</v>
      </c>
      <c r="L383" s="44"/>
      <c r="M383" s="217" t="s">
        <v>1</v>
      </c>
      <c r="N383" s="218" t="s">
        <v>38</v>
      </c>
      <c r="O383" s="91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19">
        <f>S383*H383</f>
        <v>0</v>
      </c>
      <c r="U383" s="220" t="s">
        <v>1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1" t="s">
        <v>131</v>
      </c>
      <c r="AT383" s="221" t="s">
        <v>126</v>
      </c>
      <c r="AU383" s="221" t="s">
        <v>80</v>
      </c>
      <c r="AY383" s="17" t="s">
        <v>124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17" t="s">
        <v>78</v>
      </c>
      <c r="BK383" s="222">
        <f>ROUND(I383*H383,2)</f>
        <v>0</v>
      </c>
      <c r="BL383" s="17" t="s">
        <v>131</v>
      </c>
      <c r="BM383" s="221" t="s">
        <v>470</v>
      </c>
    </row>
    <row r="384" s="2" customFormat="1">
      <c r="A384" s="38"/>
      <c r="B384" s="39"/>
      <c r="C384" s="40"/>
      <c r="D384" s="223" t="s">
        <v>133</v>
      </c>
      <c r="E384" s="40"/>
      <c r="F384" s="224" t="s">
        <v>471</v>
      </c>
      <c r="G384" s="40"/>
      <c r="H384" s="40"/>
      <c r="I384" s="225"/>
      <c r="J384" s="40"/>
      <c r="K384" s="40"/>
      <c r="L384" s="44"/>
      <c r="M384" s="226"/>
      <c r="N384" s="227"/>
      <c r="O384" s="91"/>
      <c r="P384" s="91"/>
      <c r="Q384" s="91"/>
      <c r="R384" s="91"/>
      <c r="S384" s="91"/>
      <c r="T384" s="91"/>
      <c r="U384" s="92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133</v>
      </c>
      <c r="AU384" s="17" t="s">
        <v>80</v>
      </c>
    </row>
    <row r="385" s="2" customFormat="1">
      <c r="A385" s="38"/>
      <c r="B385" s="39"/>
      <c r="C385" s="40"/>
      <c r="D385" s="228" t="s">
        <v>135</v>
      </c>
      <c r="E385" s="40"/>
      <c r="F385" s="229" t="s">
        <v>472</v>
      </c>
      <c r="G385" s="40"/>
      <c r="H385" s="40"/>
      <c r="I385" s="225"/>
      <c r="J385" s="40"/>
      <c r="K385" s="40"/>
      <c r="L385" s="44"/>
      <c r="M385" s="226"/>
      <c r="N385" s="227"/>
      <c r="O385" s="91"/>
      <c r="P385" s="91"/>
      <c r="Q385" s="91"/>
      <c r="R385" s="91"/>
      <c r="S385" s="91"/>
      <c r="T385" s="91"/>
      <c r="U385" s="92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135</v>
      </c>
      <c r="AU385" s="17" t="s">
        <v>80</v>
      </c>
    </row>
    <row r="386" s="2" customFormat="1" ht="24.15" customHeight="1">
      <c r="A386" s="38"/>
      <c r="B386" s="39"/>
      <c r="C386" s="210" t="s">
        <v>473</v>
      </c>
      <c r="D386" s="210" t="s">
        <v>126</v>
      </c>
      <c r="E386" s="211" t="s">
        <v>474</v>
      </c>
      <c r="F386" s="212" t="s">
        <v>475</v>
      </c>
      <c r="G386" s="213" t="s">
        <v>189</v>
      </c>
      <c r="H386" s="214">
        <v>9.5250000000000004</v>
      </c>
      <c r="I386" s="215"/>
      <c r="J386" s="216">
        <f>ROUND(I386*H386,2)</f>
        <v>0</v>
      </c>
      <c r="K386" s="212" t="s">
        <v>130</v>
      </c>
      <c r="L386" s="44"/>
      <c r="M386" s="217" t="s">
        <v>1</v>
      </c>
      <c r="N386" s="218" t="s">
        <v>38</v>
      </c>
      <c r="O386" s="91"/>
      <c r="P386" s="219">
        <f>O386*H386</f>
        <v>0</v>
      </c>
      <c r="Q386" s="219">
        <v>0.078159999999999993</v>
      </c>
      <c r="R386" s="219">
        <f>Q386*H386</f>
        <v>0.74447399999999997</v>
      </c>
      <c r="S386" s="219">
        <v>0</v>
      </c>
      <c r="T386" s="219">
        <f>S386*H386</f>
        <v>0</v>
      </c>
      <c r="U386" s="220" t="s">
        <v>1</v>
      </c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1" t="s">
        <v>131</v>
      </c>
      <c r="AT386" s="221" t="s">
        <v>126</v>
      </c>
      <c r="AU386" s="221" t="s">
        <v>80</v>
      </c>
      <c r="AY386" s="17" t="s">
        <v>124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17" t="s">
        <v>78</v>
      </c>
      <c r="BK386" s="222">
        <f>ROUND(I386*H386,2)</f>
        <v>0</v>
      </c>
      <c r="BL386" s="17" t="s">
        <v>131</v>
      </c>
      <c r="BM386" s="221" t="s">
        <v>476</v>
      </c>
    </row>
    <row r="387" s="2" customFormat="1">
      <c r="A387" s="38"/>
      <c r="B387" s="39"/>
      <c r="C387" s="40"/>
      <c r="D387" s="223" t="s">
        <v>133</v>
      </c>
      <c r="E387" s="40"/>
      <c r="F387" s="224" t="s">
        <v>477</v>
      </c>
      <c r="G387" s="40"/>
      <c r="H387" s="40"/>
      <c r="I387" s="225"/>
      <c r="J387" s="40"/>
      <c r="K387" s="40"/>
      <c r="L387" s="44"/>
      <c r="M387" s="226"/>
      <c r="N387" s="227"/>
      <c r="O387" s="91"/>
      <c r="P387" s="91"/>
      <c r="Q387" s="91"/>
      <c r="R387" s="91"/>
      <c r="S387" s="91"/>
      <c r="T387" s="91"/>
      <c r="U387" s="92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133</v>
      </c>
      <c r="AU387" s="17" t="s">
        <v>80</v>
      </c>
    </row>
    <row r="388" s="2" customFormat="1">
      <c r="A388" s="38"/>
      <c r="B388" s="39"/>
      <c r="C388" s="40"/>
      <c r="D388" s="228" t="s">
        <v>135</v>
      </c>
      <c r="E388" s="40"/>
      <c r="F388" s="229" t="s">
        <v>478</v>
      </c>
      <c r="G388" s="40"/>
      <c r="H388" s="40"/>
      <c r="I388" s="225"/>
      <c r="J388" s="40"/>
      <c r="K388" s="40"/>
      <c r="L388" s="44"/>
      <c r="M388" s="226"/>
      <c r="N388" s="227"/>
      <c r="O388" s="91"/>
      <c r="P388" s="91"/>
      <c r="Q388" s="91"/>
      <c r="R388" s="91"/>
      <c r="S388" s="91"/>
      <c r="T388" s="91"/>
      <c r="U388" s="92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135</v>
      </c>
      <c r="AU388" s="17" t="s">
        <v>80</v>
      </c>
    </row>
    <row r="389" s="14" customFormat="1">
      <c r="A389" s="14"/>
      <c r="B389" s="240"/>
      <c r="C389" s="241"/>
      <c r="D389" s="223" t="s">
        <v>137</v>
      </c>
      <c r="E389" s="242" t="s">
        <v>1</v>
      </c>
      <c r="F389" s="243" t="s">
        <v>479</v>
      </c>
      <c r="G389" s="241"/>
      <c r="H389" s="244">
        <v>9.5250000000000004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8"/>
      <c r="U389" s="249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0" t="s">
        <v>137</v>
      </c>
      <c r="AU389" s="250" t="s">
        <v>80</v>
      </c>
      <c r="AV389" s="14" t="s">
        <v>80</v>
      </c>
      <c r="AW389" s="14" t="s">
        <v>30</v>
      </c>
      <c r="AX389" s="14" t="s">
        <v>73</v>
      </c>
      <c r="AY389" s="250" t="s">
        <v>124</v>
      </c>
    </row>
    <row r="390" s="15" customFormat="1">
      <c r="A390" s="15"/>
      <c r="B390" s="251"/>
      <c r="C390" s="252"/>
      <c r="D390" s="223" t="s">
        <v>137</v>
      </c>
      <c r="E390" s="253" t="s">
        <v>1</v>
      </c>
      <c r="F390" s="254" t="s">
        <v>140</v>
      </c>
      <c r="G390" s="252"/>
      <c r="H390" s="255">
        <v>9.5250000000000004</v>
      </c>
      <c r="I390" s="256"/>
      <c r="J390" s="252"/>
      <c r="K390" s="252"/>
      <c r="L390" s="257"/>
      <c r="M390" s="258"/>
      <c r="N390" s="259"/>
      <c r="O390" s="259"/>
      <c r="P390" s="259"/>
      <c r="Q390" s="259"/>
      <c r="R390" s="259"/>
      <c r="S390" s="259"/>
      <c r="T390" s="259"/>
      <c r="U390" s="260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1" t="s">
        <v>137</v>
      </c>
      <c r="AU390" s="261" t="s">
        <v>80</v>
      </c>
      <c r="AV390" s="15" t="s">
        <v>131</v>
      </c>
      <c r="AW390" s="15" t="s">
        <v>30</v>
      </c>
      <c r="AX390" s="15" t="s">
        <v>78</v>
      </c>
      <c r="AY390" s="261" t="s">
        <v>124</v>
      </c>
    </row>
    <row r="391" s="2" customFormat="1" ht="24.15" customHeight="1">
      <c r="A391" s="38"/>
      <c r="B391" s="39"/>
      <c r="C391" s="210" t="s">
        <v>480</v>
      </c>
      <c r="D391" s="210" t="s">
        <v>126</v>
      </c>
      <c r="E391" s="211" t="s">
        <v>481</v>
      </c>
      <c r="F391" s="212" t="s">
        <v>482</v>
      </c>
      <c r="G391" s="213" t="s">
        <v>189</v>
      </c>
      <c r="H391" s="214">
        <v>9.5250000000000004</v>
      </c>
      <c r="I391" s="215"/>
      <c r="J391" s="216">
        <f>ROUND(I391*H391,2)</f>
        <v>0</v>
      </c>
      <c r="K391" s="212" t="s">
        <v>130</v>
      </c>
      <c r="L391" s="44"/>
      <c r="M391" s="217" t="s">
        <v>1</v>
      </c>
      <c r="N391" s="218" t="s">
        <v>38</v>
      </c>
      <c r="O391" s="91"/>
      <c r="P391" s="219">
        <f>O391*H391</f>
        <v>0</v>
      </c>
      <c r="Q391" s="219">
        <v>0</v>
      </c>
      <c r="R391" s="219">
        <f>Q391*H391</f>
        <v>0</v>
      </c>
      <c r="S391" s="219">
        <v>0</v>
      </c>
      <c r="T391" s="219">
        <f>S391*H391</f>
        <v>0</v>
      </c>
      <c r="U391" s="220" t="s">
        <v>1</v>
      </c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1" t="s">
        <v>131</v>
      </c>
      <c r="AT391" s="221" t="s">
        <v>126</v>
      </c>
      <c r="AU391" s="221" t="s">
        <v>80</v>
      </c>
      <c r="AY391" s="17" t="s">
        <v>124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17" t="s">
        <v>78</v>
      </c>
      <c r="BK391" s="222">
        <f>ROUND(I391*H391,2)</f>
        <v>0</v>
      </c>
      <c r="BL391" s="17" t="s">
        <v>131</v>
      </c>
      <c r="BM391" s="221" t="s">
        <v>483</v>
      </c>
    </row>
    <row r="392" s="2" customFormat="1">
      <c r="A392" s="38"/>
      <c r="B392" s="39"/>
      <c r="C392" s="40"/>
      <c r="D392" s="223" t="s">
        <v>133</v>
      </c>
      <c r="E392" s="40"/>
      <c r="F392" s="224" t="s">
        <v>484</v>
      </c>
      <c r="G392" s="40"/>
      <c r="H392" s="40"/>
      <c r="I392" s="225"/>
      <c r="J392" s="40"/>
      <c r="K392" s="40"/>
      <c r="L392" s="44"/>
      <c r="M392" s="226"/>
      <c r="N392" s="227"/>
      <c r="O392" s="91"/>
      <c r="P392" s="91"/>
      <c r="Q392" s="91"/>
      <c r="R392" s="91"/>
      <c r="S392" s="91"/>
      <c r="T392" s="91"/>
      <c r="U392" s="92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133</v>
      </c>
      <c r="AU392" s="17" t="s">
        <v>80</v>
      </c>
    </row>
    <row r="393" s="2" customFormat="1">
      <c r="A393" s="38"/>
      <c r="B393" s="39"/>
      <c r="C393" s="40"/>
      <c r="D393" s="228" t="s">
        <v>135</v>
      </c>
      <c r="E393" s="40"/>
      <c r="F393" s="229" t="s">
        <v>485</v>
      </c>
      <c r="G393" s="40"/>
      <c r="H393" s="40"/>
      <c r="I393" s="225"/>
      <c r="J393" s="40"/>
      <c r="K393" s="40"/>
      <c r="L393" s="44"/>
      <c r="M393" s="226"/>
      <c r="N393" s="227"/>
      <c r="O393" s="91"/>
      <c r="P393" s="91"/>
      <c r="Q393" s="91"/>
      <c r="R393" s="91"/>
      <c r="S393" s="91"/>
      <c r="T393" s="91"/>
      <c r="U393" s="92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135</v>
      </c>
      <c r="AU393" s="17" t="s">
        <v>80</v>
      </c>
    </row>
    <row r="394" s="2" customFormat="1" ht="24.15" customHeight="1">
      <c r="A394" s="38"/>
      <c r="B394" s="39"/>
      <c r="C394" s="210" t="s">
        <v>486</v>
      </c>
      <c r="D394" s="210" t="s">
        <v>126</v>
      </c>
      <c r="E394" s="211" t="s">
        <v>487</v>
      </c>
      <c r="F394" s="212" t="s">
        <v>488</v>
      </c>
      <c r="G394" s="213" t="s">
        <v>189</v>
      </c>
      <c r="H394" s="214">
        <v>9.5250000000000004</v>
      </c>
      <c r="I394" s="215"/>
      <c r="J394" s="216">
        <f>ROUND(I394*H394,2)</f>
        <v>0</v>
      </c>
      <c r="K394" s="212" t="s">
        <v>130</v>
      </c>
      <c r="L394" s="44"/>
      <c r="M394" s="217" t="s">
        <v>1</v>
      </c>
      <c r="N394" s="218" t="s">
        <v>38</v>
      </c>
      <c r="O394" s="91"/>
      <c r="P394" s="219">
        <f>O394*H394</f>
        <v>0</v>
      </c>
      <c r="Q394" s="219">
        <v>0</v>
      </c>
      <c r="R394" s="219">
        <f>Q394*H394</f>
        <v>0</v>
      </c>
      <c r="S394" s="219">
        <v>0</v>
      </c>
      <c r="T394" s="219">
        <f>S394*H394</f>
        <v>0</v>
      </c>
      <c r="U394" s="220" t="s">
        <v>1</v>
      </c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1" t="s">
        <v>131</v>
      </c>
      <c r="AT394" s="221" t="s">
        <v>126</v>
      </c>
      <c r="AU394" s="221" t="s">
        <v>80</v>
      </c>
      <c r="AY394" s="17" t="s">
        <v>124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17" t="s">
        <v>78</v>
      </c>
      <c r="BK394" s="222">
        <f>ROUND(I394*H394,2)</f>
        <v>0</v>
      </c>
      <c r="BL394" s="17" t="s">
        <v>131</v>
      </c>
      <c r="BM394" s="221" t="s">
        <v>489</v>
      </c>
    </row>
    <row r="395" s="2" customFormat="1">
      <c r="A395" s="38"/>
      <c r="B395" s="39"/>
      <c r="C395" s="40"/>
      <c r="D395" s="223" t="s">
        <v>133</v>
      </c>
      <c r="E395" s="40"/>
      <c r="F395" s="224" t="s">
        <v>490</v>
      </c>
      <c r="G395" s="40"/>
      <c r="H395" s="40"/>
      <c r="I395" s="225"/>
      <c r="J395" s="40"/>
      <c r="K395" s="40"/>
      <c r="L395" s="44"/>
      <c r="M395" s="226"/>
      <c r="N395" s="227"/>
      <c r="O395" s="91"/>
      <c r="P395" s="91"/>
      <c r="Q395" s="91"/>
      <c r="R395" s="91"/>
      <c r="S395" s="91"/>
      <c r="T395" s="91"/>
      <c r="U395" s="92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133</v>
      </c>
      <c r="AU395" s="17" t="s">
        <v>80</v>
      </c>
    </row>
    <row r="396" s="2" customFormat="1">
      <c r="A396" s="38"/>
      <c r="B396" s="39"/>
      <c r="C396" s="40"/>
      <c r="D396" s="228" t="s">
        <v>135</v>
      </c>
      <c r="E396" s="40"/>
      <c r="F396" s="229" t="s">
        <v>491</v>
      </c>
      <c r="G396" s="40"/>
      <c r="H396" s="40"/>
      <c r="I396" s="225"/>
      <c r="J396" s="40"/>
      <c r="K396" s="40"/>
      <c r="L396" s="44"/>
      <c r="M396" s="226"/>
      <c r="N396" s="227"/>
      <c r="O396" s="91"/>
      <c r="P396" s="91"/>
      <c r="Q396" s="91"/>
      <c r="R396" s="91"/>
      <c r="S396" s="91"/>
      <c r="T396" s="91"/>
      <c r="U396" s="92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135</v>
      </c>
      <c r="AU396" s="17" t="s">
        <v>80</v>
      </c>
    </row>
    <row r="397" s="2" customFormat="1" ht="21.75" customHeight="1">
      <c r="A397" s="38"/>
      <c r="B397" s="39"/>
      <c r="C397" s="210" t="s">
        <v>492</v>
      </c>
      <c r="D397" s="210" t="s">
        <v>126</v>
      </c>
      <c r="E397" s="211" t="s">
        <v>493</v>
      </c>
      <c r="F397" s="212" t="s">
        <v>494</v>
      </c>
      <c r="G397" s="213" t="s">
        <v>189</v>
      </c>
      <c r="H397" s="214">
        <v>9.5250000000000004</v>
      </c>
      <c r="I397" s="215"/>
      <c r="J397" s="216">
        <f>ROUND(I397*H397,2)</f>
        <v>0</v>
      </c>
      <c r="K397" s="212" t="s">
        <v>130</v>
      </c>
      <c r="L397" s="44"/>
      <c r="M397" s="217" t="s">
        <v>1</v>
      </c>
      <c r="N397" s="218" t="s">
        <v>38</v>
      </c>
      <c r="O397" s="91"/>
      <c r="P397" s="219">
        <f>O397*H397</f>
        <v>0</v>
      </c>
      <c r="Q397" s="219">
        <v>0</v>
      </c>
      <c r="R397" s="219">
        <f>Q397*H397</f>
        <v>0</v>
      </c>
      <c r="S397" s="219">
        <v>0</v>
      </c>
      <c r="T397" s="219">
        <f>S397*H397</f>
        <v>0</v>
      </c>
      <c r="U397" s="220" t="s">
        <v>1</v>
      </c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1" t="s">
        <v>131</v>
      </c>
      <c r="AT397" s="221" t="s">
        <v>126</v>
      </c>
      <c r="AU397" s="221" t="s">
        <v>80</v>
      </c>
      <c r="AY397" s="17" t="s">
        <v>124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17" t="s">
        <v>78</v>
      </c>
      <c r="BK397" s="222">
        <f>ROUND(I397*H397,2)</f>
        <v>0</v>
      </c>
      <c r="BL397" s="17" t="s">
        <v>131</v>
      </c>
      <c r="BM397" s="221" t="s">
        <v>495</v>
      </c>
    </row>
    <row r="398" s="2" customFormat="1">
      <c r="A398" s="38"/>
      <c r="B398" s="39"/>
      <c r="C398" s="40"/>
      <c r="D398" s="223" t="s">
        <v>133</v>
      </c>
      <c r="E398" s="40"/>
      <c r="F398" s="224" t="s">
        <v>496</v>
      </c>
      <c r="G398" s="40"/>
      <c r="H398" s="40"/>
      <c r="I398" s="225"/>
      <c r="J398" s="40"/>
      <c r="K398" s="40"/>
      <c r="L398" s="44"/>
      <c r="M398" s="226"/>
      <c r="N398" s="227"/>
      <c r="O398" s="91"/>
      <c r="P398" s="91"/>
      <c r="Q398" s="91"/>
      <c r="R398" s="91"/>
      <c r="S398" s="91"/>
      <c r="T398" s="91"/>
      <c r="U398" s="92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133</v>
      </c>
      <c r="AU398" s="17" t="s">
        <v>80</v>
      </c>
    </row>
    <row r="399" s="2" customFormat="1">
      <c r="A399" s="38"/>
      <c r="B399" s="39"/>
      <c r="C399" s="40"/>
      <c r="D399" s="228" t="s">
        <v>135</v>
      </c>
      <c r="E399" s="40"/>
      <c r="F399" s="229" t="s">
        <v>497</v>
      </c>
      <c r="G399" s="40"/>
      <c r="H399" s="40"/>
      <c r="I399" s="225"/>
      <c r="J399" s="40"/>
      <c r="K399" s="40"/>
      <c r="L399" s="44"/>
      <c r="M399" s="226"/>
      <c r="N399" s="227"/>
      <c r="O399" s="91"/>
      <c r="P399" s="91"/>
      <c r="Q399" s="91"/>
      <c r="R399" s="91"/>
      <c r="S399" s="91"/>
      <c r="T399" s="91"/>
      <c r="U399" s="92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135</v>
      </c>
      <c r="AU399" s="17" t="s">
        <v>80</v>
      </c>
    </row>
    <row r="400" s="2" customFormat="1" ht="33" customHeight="1">
      <c r="A400" s="38"/>
      <c r="B400" s="39"/>
      <c r="C400" s="210" t="s">
        <v>498</v>
      </c>
      <c r="D400" s="210" t="s">
        <v>126</v>
      </c>
      <c r="E400" s="211" t="s">
        <v>499</v>
      </c>
      <c r="F400" s="212" t="s">
        <v>500</v>
      </c>
      <c r="G400" s="213" t="s">
        <v>198</v>
      </c>
      <c r="H400" s="214">
        <v>63.5</v>
      </c>
      <c r="I400" s="215"/>
      <c r="J400" s="216">
        <f>ROUND(I400*H400,2)</f>
        <v>0</v>
      </c>
      <c r="K400" s="212" t="s">
        <v>130</v>
      </c>
      <c r="L400" s="44"/>
      <c r="M400" s="217" t="s">
        <v>1</v>
      </c>
      <c r="N400" s="218" t="s">
        <v>38</v>
      </c>
      <c r="O400" s="91"/>
      <c r="P400" s="219">
        <f>O400*H400</f>
        <v>0</v>
      </c>
      <c r="Q400" s="219">
        <v>0.0093799999999999994</v>
      </c>
      <c r="R400" s="219">
        <f>Q400*H400</f>
        <v>0.59562999999999999</v>
      </c>
      <c r="S400" s="219">
        <v>0</v>
      </c>
      <c r="T400" s="219">
        <f>S400*H400</f>
        <v>0</v>
      </c>
      <c r="U400" s="220" t="s">
        <v>1</v>
      </c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1" t="s">
        <v>131</v>
      </c>
      <c r="AT400" s="221" t="s">
        <v>126</v>
      </c>
      <c r="AU400" s="221" t="s">
        <v>80</v>
      </c>
      <c r="AY400" s="17" t="s">
        <v>124</v>
      </c>
      <c r="BE400" s="222">
        <f>IF(N400="základní",J400,0)</f>
        <v>0</v>
      </c>
      <c r="BF400" s="222">
        <f>IF(N400="snížená",J400,0)</f>
        <v>0</v>
      </c>
      <c r="BG400" s="222">
        <f>IF(N400="zákl. přenesená",J400,0)</f>
        <v>0</v>
      </c>
      <c r="BH400" s="222">
        <f>IF(N400="sníž. přenesená",J400,0)</f>
        <v>0</v>
      </c>
      <c r="BI400" s="222">
        <f>IF(N400="nulová",J400,0)</f>
        <v>0</v>
      </c>
      <c r="BJ400" s="17" t="s">
        <v>78</v>
      </c>
      <c r="BK400" s="222">
        <f>ROUND(I400*H400,2)</f>
        <v>0</v>
      </c>
      <c r="BL400" s="17" t="s">
        <v>131</v>
      </c>
      <c r="BM400" s="221" t="s">
        <v>501</v>
      </c>
    </row>
    <row r="401" s="2" customFormat="1">
      <c r="A401" s="38"/>
      <c r="B401" s="39"/>
      <c r="C401" s="40"/>
      <c r="D401" s="223" t="s">
        <v>133</v>
      </c>
      <c r="E401" s="40"/>
      <c r="F401" s="224" t="s">
        <v>502</v>
      </c>
      <c r="G401" s="40"/>
      <c r="H401" s="40"/>
      <c r="I401" s="225"/>
      <c r="J401" s="40"/>
      <c r="K401" s="40"/>
      <c r="L401" s="44"/>
      <c r="M401" s="226"/>
      <c r="N401" s="227"/>
      <c r="O401" s="91"/>
      <c r="P401" s="91"/>
      <c r="Q401" s="91"/>
      <c r="R401" s="91"/>
      <c r="S401" s="91"/>
      <c r="T401" s="91"/>
      <c r="U401" s="92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133</v>
      </c>
      <c r="AU401" s="17" t="s">
        <v>80</v>
      </c>
    </row>
    <row r="402" s="2" customFormat="1">
      <c r="A402" s="38"/>
      <c r="B402" s="39"/>
      <c r="C402" s="40"/>
      <c r="D402" s="228" t="s">
        <v>135</v>
      </c>
      <c r="E402" s="40"/>
      <c r="F402" s="229" t="s">
        <v>503</v>
      </c>
      <c r="G402" s="40"/>
      <c r="H402" s="40"/>
      <c r="I402" s="225"/>
      <c r="J402" s="40"/>
      <c r="K402" s="40"/>
      <c r="L402" s="44"/>
      <c r="M402" s="226"/>
      <c r="N402" s="227"/>
      <c r="O402" s="91"/>
      <c r="P402" s="91"/>
      <c r="Q402" s="91"/>
      <c r="R402" s="91"/>
      <c r="S402" s="91"/>
      <c r="T402" s="91"/>
      <c r="U402" s="92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135</v>
      </c>
      <c r="AU402" s="17" t="s">
        <v>80</v>
      </c>
    </row>
    <row r="403" s="13" customFormat="1">
      <c r="A403" s="13"/>
      <c r="B403" s="230"/>
      <c r="C403" s="231"/>
      <c r="D403" s="223" t="s">
        <v>137</v>
      </c>
      <c r="E403" s="232" t="s">
        <v>1</v>
      </c>
      <c r="F403" s="233" t="s">
        <v>401</v>
      </c>
      <c r="G403" s="231"/>
      <c r="H403" s="232" t="s">
        <v>1</v>
      </c>
      <c r="I403" s="234"/>
      <c r="J403" s="231"/>
      <c r="K403" s="231"/>
      <c r="L403" s="235"/>
      <c r="M403" s="236"/>
      <c r="N403" s="237"/>
      <c r="O403" s="237"/>
      <c r="P403" s="237"/>
      <c r="Q403" s="237"/>
      <c r="R403" s="237"/>
      <c r="S403" s="237"/>
      <c r="T403" s="237"/>
      <c r="U403" s="238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9" t="s">
        <v>137</v>
      </c>
      <c r="AU403" s="239" t="s">
        <v>80</v>
      </c>
      <c r="AV403" s="13" t="s">
        <v>78</v>
      </c>
      <c r="AW403" s="13" t="s">
        <v>30</v>
      </c>
      <c r="AX403" s="13" t="s">
        <v>73</v>
      </c>
      <c r="AY403" s="239" t="s">
        <v>124</v>
      </c>
    </row>
    <row r="404" s="14" customFormat="1">
      <c r="A404" s="14"/>
      <c r="B404" s="240"/>
      <c r="C404" s="241"/>
      <c r="D404" s="223" t="s">
        <v>137</v>
      </c>
      <c r="E404" s="242" t="s">
        <v>1</v>
      </c>
      <c r="F404" s="243" t="s">
        <v>402</v>
      </c>
      <c r="G404" s="241"/>
      <c r="H404" s="244">
        <v>18.5</v>
      </c>
      <c r="I404" s="245"/>
      <c r="J404" s="241"/>
      <c r="K404" s="241"/>
      <c r="L404" s="246"/>
      <c r="M404" s="247"/>
      <c r="N404" s="248"/>
      <c r="O404" s="248"/>
      <c r="P404" s="248"/>
      <c r="Q404" s="248"/>
      <c r="R404" s="248"/>
      <c r="S404" s="248"/>
      <c r="T404" s="248"/>
      <c r="U404" s="249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0" t="s">
        <v>137</v>
      </c>
      <c r="AU404" s="250" t="s">
        <v>80</v>
      </c>
      <c r="AV404" s="14" t="s">
        <v>80</v>
      </c>
      <c r="AW404" s="14" t="s">
        <v>30</v>
      </c>
      <c r="AX404" s="14" t="s">
        <v>73</v>
      </c>
      <c r="AY404" s="250" t="s">
        <v>124</v>
      </c>
    </row>
    <row r="405" s="13" customFormat="1">
      <c r="A405" s="13"/>
      <c r="B405" s="230"/>
      <c r="C405" s="231"/>
      <c r="D405" s="223" t="s">
        <v>137</v>
      </c>
      <c r="E405" s="232" t="s">
        <v>1</v>
      </c>
      <c r="F405" s="233" t="s">
        <v>403</v>
      </c>
      <c r="G405" s="231"/>
      <c r="H405" s="232" t="s">
        <v>1</v>
      </c>
      <c r="I405" s="234"/>
      <c r="J405" s="231"/>
      <c r="K405" s="231"/>
      <c r="L405" s="235"/>
      <c r="M405" s="236"/>
      <c r="N405" s="237"/>
      <c r="O405" s="237"/>
      <c r="P405" s="237"/>
      <c r="Q405" s="237"/>
      <c r="R405" s="237"/>
      <c r="S405" s="237"/>
      <c r="T405" s="237"/>
      <c r="U405" s="238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9" t="s">
        <v>137</v>
      </c>
      <c r="AU405" s="239" t="s">
        <v>80</v>
      </c>
      <c r="AV405" s="13" t="s">
        <v>78</v>
      </c>
      <c r="AW405" s="13" t="s">
        <v>30</v>
      </c>
      <c r="AX405" s="13" t="s">
        <v>73</v>
      </c>
      <c r="AY405" s="239" t="s">
        <v>124</v>
      </c>
    </row>
    <row r="406" s="13" customFormat="1">
      <c r="A406" s="13"/>
      <c r="B406" s="230"/>
      <c r="C406" s="231"/>
      <c r="D406" s="223" t="s">
        <v>137</v>
      </c>
      <c r="E406" s="232" t="s">
        <v>1</v>
      </c>
      <c r="F406" s="233" t="s">
        <v>404</v>
      </c>
      <c r="G406" s="231"/>
      <c r="H406" s="232" t="s">
        <v>1</v>
      </c>
      <c r="I406" s="234"/>
      <c r="J406" s="231"/>
      <c r="K406" s="231"/>
      <c r="L406" s="235"/>
      <c r="M406" s="236"/>
      <c r="N406" s="237"/>
      <c r="O406" s="237"/>
      <c r="P406" s="237"/>
      <c r="Q406" s="237"/>
      <c r="R406" s="237"/>
      <c r="S406" s="237"/>
      <c r="T406" s="237"/>
      <c r="U406" s="238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9" t="s">
        <v>137</v>
      </c>
      <c r="AU406" s="239" t="s">
        <v>80</v>
      </c>
      <c r="AV406" s="13" t="s">
        <v>78</v>
      </c>
      <c r="AW406" s="13" t="s">
        <v>30</v>
      </c>
      <c r="AX406" s="13" t="s">
        <v>73</v>
      </c>
      <c r="AY406" s="239" t="s">
        <v>124</v>
      </c>
    </row>
    <row r="407" s="14" customFormat="1">
      <c r="A407" s="14"/>
      <c r="B407" s="240"/>
      <c r="C407" s="241"/>
      <c r="D407" s="223" t="s">
        <v>137</v>
      </c>
      <c r="E407" s="242" t="s">
        <v>1</v>
      </c>
      <c r="F407" s="243" t="s">
        <v>405</v>
      </c>
      <c r="G407" s="241"/>
      <c r="H407" s="244">
        <v>1</v>
      </c>
      <c r="I407" s="245"/>
      <c r="J407" s="241"/>
      <c r="K407" s="241"/>
      <c r="L407" s="246"/>
      <c r="M407" s="247"/>
      <c r="N407" s="248"/>
      <c r="O407" s="248"/>
      <c r="P407" s="248"/>
      <c r="Q407" s="248"/>
      <c r="R407" s="248"/>
      <c r="S407" s="248"/>
      <c r="T407" s="248"/>
      <c r="U407" s="249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0" t="s">
        <v>137</v>
      </c>
      <c r="AU407" s="250" t="s">
        <v>80</v>
      </c>
      <c r="AV407" s="14" t="s">
        <v>80</v>
      </c>
      <c r="AW407" s="14" t="s">
        <v>30</v>
      </c>
      <c r="AX407" s="14" t="s">
        <v>73</v>
      </c>
      <c r="AY407" s="250" t="s">
        <v>124</v>
      </c>
    </row>
    <row r="408" s="13" customFormat="1">
      <c r="A408" s="13"/>
      <c r="B408" s="230"/>
      <c r="C408" s="231"/>
      <c r="D408" s="223" t="s">
        <v>137</v>
      </c>
      <c r="E408" s="232" t="s">
        <v>1</v>
      </c>
      <c r="F408" s="233" t="s">
        <v>406</v>
      </c>
      <c r="G408" s="231"/>
      <c r="H408" s="232" t="s">
        <v>1</v>
      </c>
      <c r="I408" s="234"/>
      <c r="J408" s="231"/>
      <c r="K408" s="231"/>
      <c r="L408" s="235"/>
      <c r="M408" s="236"/>
      <c r="N408" s="237"/>
      <c r="O408" s="237"/>
      <c r="P408" s="237"/>
      <c r="Q408" s="237"/>
      <c r="R408" s="237"/>
      <c r="S408" s="237"/>
      <c r="T408" s="237"/>
      <c r="U408" s="238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9" t="s">
        <v>137</v>
      </c>
      <c r="AU408" s="239" t="s">
        <v>80</v>
      </c>
      <c r="AV408" s="13" t="s">
        <v>78</v>
      </c>
      <c r="AW408" s="13" t="s">
        <v>30</v>
      </c>
      <c r="AX408" s="13" t="s">
        <v>73</v>
      </c>
      <c r="AY408" s="239" t="s">
        <v>124</v>
      </c>
    </row>
    <row r="409" s="14" customFormat="1">
      <c r="A409" s="14"/>
      <c r="B409" s="240"/>
      <c r="C409" s="241"/>
      <c r="D409" s="223" t="s">
        <v>137</v>
      </c>
      <c r="E409" s="242" t="s">
        <v>1</v>
      </c>
      <c r="F409" s="243" t="s">
        <v>407</v>
      </c>
      <c r="G409" s="241"/>
      <c r="H409" s="244">
        <v>9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8"/>
      <c r="U409" s="249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0" t="s">
        <v>137</v>
      </c>
      <c r="AU409" s="250" t="s">
        <v>80</v>
      </c>
      <c r="AV409" s="14" t="s">
        <v>80</v>
      </c>
      <c r="AW409" s="14" t="s">
        <v>30</v>
      </c>
      <c r="AX409" s="14" t="s">
        <v>73</v>
      </c>
      <c r="AY409" s="250" t="s">
        <v>124</v>
      </c>
    </row>
    <row r="410" s="13" customFormat="1">
      <c r="A410" s="13"/>
      <c r="B410" s="230"/>
      <c r="C410" s="231"/>
      <c r="D410" s="223" t="s">
        <v>137</v>
      </c>
      <c r="E410" s="232" t="s">
        <v>1</v>
      </c>
      <c r="F410" s="233" t="s">
        <v>408</v>
      </c>
      <c r="G410" s="231"/>
      <c r="H410" s="232" t="s">
        <v>1</v>
      </c>
      <c r="I410" s="234"/>
      <c r="J410" s="231"/>
      <c r="K410" s="231"/>
      <c r="L410" s="235"/>
      <c r="M410" s="236"/>
      <c r="N410" s="237"/>
      <c r="O410" s="237"/>
      <c r="P410" s="237"/>
      <c r="Q410" s="237"/>
      <c r="R410" s="237"/>
      <c r="S410" s="237"/>
      <c r="T410" s="237"/>
      <c r="U410" s="238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137</v>
      </c>
      <c r="AU410" s="239" t="s">
        <v>80</v>
      </c>
      <c r="AV410" s="13" t="s">
        <v>78</v>
      </c>
      <c r="AW410" s="13" t="s">
        <v>30</v>
      </c>
      <c r="AX410" s="13" t="s">
        <v>73</v>
      </c>
      <c r="AY410" s="239" t="s">
        <v>124</v>
      </c>
    </row>
    <row r="411" s="14" customFormat="1">
      <c r="A411" s="14"/>
      <c r="B411" s="240"/>
      <c r="C411" s="241"/>
      <c r="D411" s="223" t="s">
        <v>137</v>
      </c>
      <c r="E411" s="242" t="s">
        <v>1</v>
      </c>
      <c r="F411" s="243" t="s">
        <v>409</v>
      </c>
      <c r="G411" s="241"/>
      <c r="H411" s="244">
        <v>35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8"/>
      <c r="U411" s="249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0" t="s">
        <v>137</v>
      </c>
      <c r="AU411" s="250" t="s">
        <v>80</v>
      </c>
      <c r="AV411" s="14" t="s">
        <v>80</v>
      </c>
      <c r="AW411" s="14" t="s">
        <v>30</v>
      </c>
      <c r="AX411" s="14" t="s">
        <v>73</v>
      </c>
      <c r="AY411" s="250" t="s">
        <v>124</v>
      </c>
    </row>
    <row r="412" s="15" customFormat="1">
      <c r="A412" s="15"/>
      <c r="B412" s="251"/>
      <c r="C412" s="252"/>
      <c r="D412" s="223" t="s">
        <v>137</v>
      </c>
      <c r="E412" s="253" t="s">
        <v>1</v>
      </c>
      <c r="F412" s="254" t="s">
        <v>140</v>
      </c>
      <c r="G412" s="252"/>
      <c r="H412" s="255">
        <v>63.5</v>
      </c>
      <c r="I412" s="256"/>
      <c r="J412" s="252"/>
      <c r="K412" s="252"/>
      <c r="L412" s="257"/>
      <c r="M412" s="258"/>
      <c r="N412" s="259"/>
      <c r="O412" s="259"/>
      <c r="P412" s="259"/>
      <c r="Q412" s="259"/>
      <c r="R412" s="259"/>
      <c r="S412" s="259"/>
      <c r="T412" s="259"/>
      <c r="U412" s="260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1" t="s">
        <v>137</v>
      </c>
      <c r="AU412" s="261" t="s">
        <v>80</v>
      </c>
      <c r="AV412" s="15" t="s">
        <v>131</v>
      </c>
      <c r="AW412" s="15" t="s">
        <v>30</v>
      </c>
      <c r="AX412" s="15" t="s">
        <v>78</v>
      </c>
      <c r="AY412" s="261" t="s">
        <v>124</v>
      </c>
    </row>
    <row r="413" s="2" customFormat="1" ht="24.15" customHeight="1">
      <c r="A413" s="38"/>
      <c r="B413" s="39"/>
      <c r="C413" s="210" t="s">
        <v>504</v>
      </c>
      <c r="D413" s="210" t="s">
        <v>126</v>
      </c>
      <c r="E413" s="211" t="s">
        <v>505</v>
      </c>
      <c r="F413" s="212" t="s">
        <v>506</v>
      </c>
      <c r="G413" s="213" t="s">
        <v>189</v>
      </c>
      <c r="H413" s="214">
        <v>2045.56</v>
      </c>
      <c r="I413" s="215"/>
      <c r="J413" s="216">
        <f>ROUND(I413*H413,2)</f>
        <v>0</v>
      </c>
      <c r="K413" s="212" t="s">
        <v>130</v>
      </c>
      <c r="L413" s="44"/>
      <c r="M413" s="217" t="s">
        <v>1</v>
      </c>
      <c r="N413" s="218" t="s">
        <v>38</v>
      </c>
      <c r="O413" s="91"/>
      <c r="P413" s="219">
        <f>O413*H413</f>
        <v>0</v>
      </c>
      <c r="Q413" s="219">
        <v>0</v>
      </c>
      <c r="R413" s="219">
        <f>Q413*H413</f>
        <v>0</v>
      </c>
      <c r="S413" s="219">
        <v>0</v>
      </c>
      <c r="T413" s="219">
        <f>S413*H413</f>
        <v>0</v>
      </c>
      <c r="U413" s="220" t="s">
        <v>1</v>
      </c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1" t="s">
        <v>131</v>
      </c>
      <c r="AT413" s="221" t="s">
        <v>126</v>
      </c>
      <c r="AU413" s="221" t="s">
        <v>80</v>
      </c>
      <c r="AY413" s="17" t="s">
        <v>124</v>
      </c>
      <c r="BE413" s="222">
        <f>IF(N413="základní",J413,0)</f>
        <v>0</v>
      </c>
      <c r="BF413" s="222">
        <f>IF(N413="snížená",J413,0)</f>
        <v>0</v>
      </c>
      <c r="BG413" s="222">
        <f>IF(N413="zákl. přenesená",J413,0)</f>
        <v>0</v>
      </c>
      <c r="BH413" s="222">
        <f>IF(N413="sníž. přenesená",J413,0)</f>
        <v>0</v>
      </c>
      <c r="BI413" s="222">
        <f>IF(N413="nulová",J413,0)</f>
        <v>0</v>
      </c>
      <c r="BJ413" s="17" t="s">
        <v>78</v>
      </c>
      <c r="BK413" s="222">
        <f>ROUND(I413*H413,2)</f>
        <v>0</v>
      </c>
      <c r="BL413" s="17" t="s">
        <v>131</v>
      </c>
      <c r="BM413" s="221" t="s">
        <v>507</v>
      </c>
    </row>
    <row r="414" s="2" customFormat="1">
      <c r="A414" s="38"/>
      <c r="B414" s="39"/>
      <c r="C414" s="40"/>
      <c r="D414" s="223" t="s">
        <v>133</v>
      </c>
      <c r="E414" s="40"/>
      <c r="F414" s="224" t="s">
        <v>508</v>
      </c>
      <c r="G414" s="40"/>
      <c r="H414" s="40"/>
      <c r="I414" s="225"/>
      <c r="J414" s="40"/>
      <c r="K414" s="40"/>
      <c r="L414" s="44"/>
      <c r="M414" s="226"/>
      <c r="N414" s="227"/>
      <c r="O414" s="91"/>
      <c r="P414" s="91"/>
      <c r="Q414" s="91"/>
      <c r="R414" s="91"/>
      <c r="S414" s="91"/>
      <c r="T414" s="91"/>
      <c r="U414" s="92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133</v>
      </c>
      <c r="AU414" s="17" t="s">
        <v>80</v>
      </c>
    </row>
    <row r="415" s="2" customFormat="1">
      <c r="A415" s="38"/>
      <c r="B415" s="39"/>
      <c r="C415" s="40"/>
      <c r="D415" s="228" t="s">
        <v>135</v>
      </c>
      <c r="E415" s="40"/>
      <c r="F415" s="229" t="s">
        <v>509</v>
      </c>
      <c r="G415" s="40"/>
      <c r="H415" s="40"/>
      <c r="I415" s="225"/>
      <c r="J415" s="40"/>
      <c r="K415" s="40"/>
      <c r="L415" s="44"/>
      <c r="M415" s="226"/>
      <c r="N415" s="227"/>
      <c r="O415" s="91"/>
      <c r="P415" s="91"/>
      <c r="Q415" s="91"/>
      <c r="R415" s="91"/>
      <c r="S415" s="91"/>
      <c r="T415" s="91"/>
      <c r="U415" s="92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135</v>
      </c>
      <c r="AU415" s="17" t="s">
        <v>80</v>
      </c>
    </row>
    <row r="416" s="14" customFormat="1">
      <c r="A416" s="14"/>
      <c r="B416" s="240"/>
      <c r="C416" s="241"/>
      <c r="D416" s="223" t="s">
        <v>137</v>
      </c>
      <c r="E416" s="241"/>
      <c r="F416" s="243" t="s">
        <v>510</v>
      </c>
      <c r="G416" s="241"/>
      <c r="H416" s="244">
        <v>2045.56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8"/>
      <c r="U416" s="249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0" t="s">
        <v>137</v>
      </c>
      <c r="AU416" s="250" t="s">
        <v>80</v>
      </c>
      <c r="AV416" s="14" t="s">
        <v>80</v>
      </c>
      <c r="AW416" s="14" t="s">
        <v>4</v>
      </c>
      <c r="AX416" s="14" t="s">
        <v>78</v>
      </c>
      <c r="AY416" s="250" t="s">
        <v>124</v>
      </c>
    </row>
    <row r="417" s="2" customFormat="1" ht="24.15" customHeight="1">
      <c r="A417" s="38"/>
      <c r="B417" s="39"/>
      <c r="C417" s="210" t="s">
        <v>511</v>
      </c>
      <c r="D417" s="210" t="s">
        <v>126</v>
      </c>
      <c r="E417" s="211" t="s">
        <v>512</v>
      </c>
      <c r="F417" s="212" t="s">
        <v>513</v>
      </c>
      <c r="G417" s="213" t="s">
        <v>189</v>
      </c>
      <c r="H417" s="214">
        <v>2045.56</v>
      </c>
      <c r="I417" s="215"/>
      <c r="J417" s="216">
        <f>ROUND(I417*H417,2)</f>
        <v>0</v>
      </c>
      <c r="K417" s="212" t="s">
        <v>130</v>
      </c>
      <c r="L417" s="44"/>
      <c r="M417" s="217" t="s">
        <v>1</v>
      </c>
      <c r="N417" s="218" t="s">
        <v>38</v>
      </c>
      <c r="O417" s="91"/>
      <c r="P417" s="219">
        <f>O417*H417</f>
        <v>0</v>
      </c>
      <c r="Q417" s="219">
        <v>0</v>
      </c>
      <c r="R417" s="219">
        <f>Q417*H417</f>
        <v>0</v>
      </c>
      <c r="S417" s="219">
        <v>0</v>
      </c>
      <c r="T417" s="219">
        <f>S417*H417</f>
        <v>0</v>
      </c>
      <c r="U417" s="220" t="s">
        <v>1</v>
      </c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1" t="s">
        <v>131</v>
      </c>
      <c r="AT417" s="221" t="s">
        <v>126</v>
      </c>
      <c r="AU417" s="221" t="s">
        <v>80</v>
      </c>
      <c r="AY417" s="17" t="s">
        <v>124</v>
      </c>
      <c r="BE417" s="222">
        <f>IF(N417="základní",J417,0)</f>
        <v>0</v>
      </c>
      <c r="BF417" s="222">
        <f>IF(N417="snížená",J417,0)</f>
        <v>0</v>
      </c>
      <c r="BG417" s="222">
        <f>IF(N417="zákl. přenesená",J417,0)</f>
        <v>0</v>
      </c>
      <c r="BH417" s="222">
        <f>IF(N417="sníž. přenesená",J417,0)</f>
        <v>0</v>
      </c>
      <c r="BI417" s="222">
        <f>IF(N417="nulová",J417,0)</f>
        <v>0</v>
      </c>
      <c r="BJ417" s="17" t="s">
        <v>78</v>
      </c>
      <c r="BK417" s="222">
        <f>ROUND(I417*H417,2)</f>
        <v>0</v>
      </c>
      <c r="BL417" s="17" t="s">
        <v>131</v>
      </c>
      <c r="BM417" s="221" t="s">
        <v>514</v>
      </c>
    </row>
    <row r="418" s="2" customFormat="1">
      <c r="A418" s="38"/>
      <c r="B418" s="39"/>
      <c r="C418" s="40"/>
      <c r="D418" s="223" t="s">
        <v>133</v>
      </c>
      <c r="E418" s="40"/>
      <c r="F418" s="224" t="s">
        <v>515</v>
      </c>
      <c r="G418" s="40"/>
      <c r="H418" s="40"/>
      <c r="I418" s="225"/>
      <c r="J418" s="40"/>
      <c r="K418" s="40"/>
      <c r="L418" s="44"/>
      <c r="M418" s="226"/>
      <c r="N418" s="227"/>
      <c r="O418" s="91"/>
      <c r="P418" s="91"/>
      <c r="Q418" s="91"/>
      <c r="R418" s="91"/>
      <c r="S418" s="91"/>
      <c r="T418" s="91"/>
      <c r="U418" s="92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133</v>
      </c>
      <c r="AU418" s="17" t="s">
        <v>80</v>
      </c>
    </row>
    <row r="419" s="2" customFormat="1">
      <c r="A419" s="38"/>
      <c r="B419" s="39"/>
      <c r="C419" s="40"/>
      <c r="D419" s="228" t="s">
        <v>135</v>
      </c>
      <c r="E419" s="40"/>
      <c r="F419" s="229" t="s">
        <v>516</v>
      </c>
      <c r="G419" s="40"/>
      <c r="H419" s="40"/>
      <c r="I419" s="225"/>
      <c r="J419" s="40"/>
      <c r="K419" s="40"/>
      <c r="L419" s="44"/>
      <c r="M419" s="226"/>
      <c r="N419" s="227"/>
      <c r="O419" s="91"/>
      <c r="P419" s="91"/>
      <c r="Q419" s="91"/>
      <c r="R419" s="91"/>
      <c r="S419" s="91"/>
      <c r="T419" s="91"/>
      <c r="U419" s="92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135</v>
      </c>
      <c r="AU419" s="17" t="s">
        <v>80</v>
      </c>
    </row>
    <row r="420" s="14" customFormat="1">
      <c r="A420" s="14"/>
      <c r="B420" s="240"/>
      <c r="C420" s="241"/>
      <c r="D420" s="223" t="s">
        <v>137</v>
      </c>
      <c r="E420" s="241"/>
      <c r="F420" s="243" t="s">
        <v>510</v>
      </c>
      <c r="G420" s="241"/>
      <c r="H420" s="244">
        <v>2045.56</v>
      </c>
      <c r="I420" s="245"/>
      <c r="J420" s="241"/>
      <c r="K420" s="241"/>
      <c r="L420" s="246"/>
      <c r="M420" s="247"/>
      <c r="N420" s="248"/>
      <c r="O420" s="248"/>
      <c r="P420" s="248"/>
      <c r="Q420" s="248"/>
      <c r="R420" s="248"/>
      <c r="S420" s="248"/>
      <c r="T420" s="248"/>
      <c r="U420" s="249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0" t="s">
        <v>137</v>
      </c>
      <c r="AU420" s="250" t="s">
        <v>80</v>
      </c>
      <c r="AV420" s="14" t="s">
        <v>80</v>
      </c>
      <c r="AW420" s="14" t="s">
        <v>4</v>
      </c>
      <c r="AX420" s="14" t="s">
        <v>78</v>
      </c>
      <c r="AY420" s="250" t="s">
        <v>124</v>
      </c>
    </row>
    <row r="421" s="2" customFormat="1" ht="24.15" customHeight="1">
      <c r="A421" s="38"/>
      <c r="B421" s="39"/>
      <c r="C421" s="210" t="s">
        <v>517</v>
      </c>
      <c r="D421" s="210" t="s">
        <v>126</v>
      </c>
      <c r="E421" s="211" t="s">
        <v>518</v>
      </c>
      <c r="F421" s="212" t="s">
        <v>519</v>
      </c>
      <c r="G421" s="213" t="s">
        <v>129</v>
      </c>
      <c r="H421" s="214">
        <v>2272.5</v>
      </c>
      <c r="I421" s="215"/>
      <c r="J421" s="216">
        <f>ROUND(I421*H421,2)</f>
        <v>0</v>
      </c>
      <c r="K421" s="212" t="s">
        <v>130</v>
      </c>
      <c r="L421" s="44"/>
      <c r="M421" s="217" t="s">
        <v>1</v>
      </c>
      <c r="N421" s="218" t="s">
        <v>38</v>
      </c>
      <c r="O421" s="91"/>
      <c r="P421" s="219">
        <f>O421*H421</f>
        <v>0</v>
      </c>
      <c r="Q421" s="219">
        <v>0</v>
      </c>
      <c r="R421" s="219">
        <f>Q421*H421</f>
        <v>0</v>
      </c>
      <c r="S421" s="219">
        <v>0</v>
      </c>
      <c r="T421" s="219">
        <f>S421*H421</f>
        <v>0</v>
      </c>
      <c r="U421" s="220" t="s">
        <v>1</v>
      </c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1" t="s">
        <v>131</v>
      </c>
      <c r="AT421" s="221" t="s">
        <v>126</v>
      </c>
      <c r="AU421" s="221" t="s">
        <v>80</v>
      </c>
      <c r="AY421" s="17" t="s">
        <v>124</v>
      </c>
      <c r="BE421" s="222">
        <f>IF(N421="základní",J421,0)</f>
        <v>0</v>
      </c>
      <c r="BF421" s="222">
        <f>IF(N421="snížená",J421,0)</f>
        <v>0</v>
      </c>
      <c r="BG421" s="222">
        <f>IF(N421="zákl. přenesená",J421,0)</f>
        <v>0</v>
      </c>
      <c r="BH421" s="222">
        <f>IF(N421="sníž. přenesená",J421,0)</f>
        <v>0</v>
      </c>
      <c r="BI421" s="222">
        <f>IF(N421="nulová",J421,0)</f>
        <v>0</v>
      </c>
      <c r="BJ421" s="17" t="s">
        <v>78</v>
      </c>
      <c r="BK421" s="222">
        <f>ROUND(I421*H421,2)</f>
        <v>0</v>
      </c>
      <c r="BL421" s="17" t="s">
        <v>131</v>
      </c>
      <c r="BM421" s="221" t="s">
        <v>520</v>
      </c>
    </row>
    <row r="422" s="2" customFormat="1">
      <c r="A422" s="38"/>
      <c r="B422" s="39"/>
      <c r="C422" s="40"/>
      <c r="D422" s="223" t="s">
        <v>133</v>
      </c>
      <c r="E422" s="40"/>
      <c r="F422" s="224" t="s">
        <v>521</v>
      </c>
      <c r="G422" s="40"/>
      <c r="H422" s="40"/>
      <c r="I422" s="225"/>
      <c r="J422" s="40"/>
      <c r="K422" s="40"/>
      <c r="L422" s="44"/>
      <c r="M422" s="226"/>
      <c r="N422" s="227"/>
      <c r="O422" s="91"/>
      <c r="P422" s="91"/>
      <c r="Q422" s="91"/>
      <c r="R422" s="91"/>
      <c r="S422" s="91"/>
      <c r="T422" s="91"/>
      <c r="U422" s="92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133</v>
      </c>
      <c r="AU422" s="17" t="s">
        <v>80</v>
      </c>
    </row>
    <row r="423" s="2" customFormat="1">
      <c r="A423" s="38"/>
      <c r="B423" s="39"/>
      <c r="C423" s="40"/>
      <c r="D423" s="228" t="s">
        <v>135</v>
      </c>
      <c r="E423" s="40"/>
      <c r="F423" s="229" t="s">
        <v>522</v>
      </c>
      <c r="G423" s="40"/>
      <c r="H423" s="40"/>
      <c r="I423" s="225"/>
      <c r="J423" s="40"/>
      <c r="K423" s="40"/>
      <c r="L423" s="44"/>
      <c r="M423" s="226"/>
      <c r="N423" s="227"/>
      <c r="O423" s="91"/>
      <c r="P423" s="91"/>
      <c r="Q423" s="91"/>
      <c r="R423" s="91"/>
      <c r="S423" s="91"/>
      <c r="T423" s="91"/>
      <c r="U423" s="92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135</v>
      </c>
      <c r="AU423" s="17" t="s">
        <v>80</v>
      </c>
    </row>
    <row r="424" s="14" customFormat="1">
      <c r="A424" s="14"/>
      <c r="B424" s="240"/>
      <c r="C424" s="241"/>
      <c r="D424" s="223" t="s">
        <v>137</v>
      </c>
      <c r="E424" s="241"/>
      <c r="F424" s="243" t="s">
        <v>523</v>
      </c>
      <c r="G424" s="241"/>
      <c r="H424" s="244">
        <v>2272.5</v>
      </c>
      <c r="I424" s="245"/>
      <c r="J424" s="241"/>
      <c r="K424" s="241"/>
      <c r="L424" s="246"/>
      <c r="M424" s="247"/>
      <c r="N424" s="248"/>
      <c r="O424" s="248"/>
      <c r="P424" s="248"/>
      <c r="Q424" s="248"/>
      <c r="R424" s="248"/>
      <c r="S424" s="248"/>
      <c r="T424" s="248"/>
      <c r="U424" s="249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0" t="s">
        <v>137</v>
      </c>
      <c r="AU424" s="250" t="s">
        <v>80</v>
      </c>
      <c r="AV424" s="14" t="s">
        <v>80</v>
      </c>
      <c r="AW424" s="14" t="s">
        <v>4</v>
      </c>
      <c r="AX424" s="14" t="s">
        <v>78</v>
      </c>
      <c r="AY424" s="250" t="s">
        <v>124</v>
      </c>
    </row>
    <row r="425" s="2" customFormat="1" ht="24.15" customHeight="1">
      <c r="A425" s="38"/>
      <c r="B425" s="39"/>
      <c r="C425" s="210" t="s">
        <v>524</v>
      </c>
      <c r="D425" s="210" t="s">
        <v>126</v>
      </c>
      <c r="E425" s="211" t="s">
        <v>525</v>
      </c>
      <c r="F425" s="212" t="s">
        <v>526</v>
      </c>
      <c r="G425" s="213" t="s">
        <v>129</v>
      </c>
      <c r="H425" s="214">
        <v>2272.5</v>
      </c>
      <c r="I425" s="215"/>
      <c r="J425" s="216">
        <f>ROUND(I425*H425,2)</f>
        <v>0</v>
      </c>
      <c r="K425" s="212" t="s">
        <v>130</v>
      </c>
      <c r="L425" s="44"/>
      <c r="M425" s="217" t="s">
        <v>1</v>
      </c>
      <c r="N425" s="218" t="s">
        <v>38</v>
      </c>
      <c r="O425" s="91"/>
      <c r="P425" s="219">
        <f>O425*H425</f>
        <v>0</v>
      </c>
      <c r="Q425" s="219">
        <v>0</v>
      </c>
      <c r="R425" s="219">
        <f>Q425*H425</f>
        <v>0</v>
      </c>
      <c r="S425" s="219">
        <v>0</v>
      </c>
      <c r="T425" s="219">
        <f>S425*H425</f>
        <v>0</v>
      </c>
      <c r="U425" s="220" t="s">
        <v>1</v>
      </c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1" t="s">
        <v>131</v>
      </c>
      <c r="AT425" s="221" t="s">
        <v>126</v>
      </c>
      <c r="AU425" s="221" t="s">
        <v>80</v>
      </c>
      <c r="AY425" s="17" t="s">
        <v>124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17" t="s">
        <v>78</v>
      </c>
      <c r="BK425" s="222">
        <f>ROUND(I425*H425,2)</f>
        <v>0</v>
      </c>
      <c r="BL425" s="17" t="s">
        <v>131</v>
      </c>
      <c r="BM425" s="221" t="s">
        <v>527</v>
      </c>
    </row>
    <row r="426" s="2" customFormat="1">
      <c r="A426" s="38"/>
      <c r="B426" s="39"/>
      <c r="C426" s="40"/>
      <c r="D426" s="223" t="s">
        <v>133</v>
      </c>
      <c r="E426" s="40"/>
      <c r="F426" s="224" t="s">
        <v>528</v>
      </c>
      <c r="G426" s="40"/>
      <c r="H426" s="40"/>
      <c r="I426" s="225"/>
      <c r="J426" s="40"/>
      <c r="K426" s="40"/>
      <c r="L426" s="44"/>
      <c r="M426" s="226"/>
      <c r="N426" s="227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133</v>
      </c>
      <c r="AU426" s="17" t="s">
        <v>80</v>
      </c>
    </row>
    <row r="427" s="2" customFormat="1">
      <c r="A427" s="38"/>
      <c r="B427" s="39"/>
      <c r="C427" s="40"/>
      <c r="D427" s="228" t="s">
        <v>135</v>
      </c>
      <c r="E427" s="40"/>
      <c r="F427" s="229" t="s">
        <v>529</v>
      </c>
      <c r="G427" s="40"/>
      <c r="H427" s="40"/>
      <c r="I427" s="225"/>
      <c r="J427" s="40"/>
      <c r="K427" s="40"/>
      <c r="L427" s="44"/>
      <c r="M427" s="226"/>
      <c r="N427" s="227"/>
      <c r="O427" s="91"/>
      <c r="P427" s="91"/>
      <c r="Q427" s="91"/>
      <c r="R427" s="91"/>
      <c r="S427" s="91"/>
      <c r="T427" s="91"/>
      <c r="U427" s="92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135</v>
      </c>
      <c r="AU427" s="17" t="s">
        <v>80</v>
      </c>
    </row>
    <row r="428" s="14" customFormat="1">
      <c r="A428" s="14"/>
      <c r="B428" s="240"/>
      <c r="C428" s="241"/>
      <c r="D428" s="223" t="s">
        <v>137</v>
      </c>
      <c r="E428" s="241"/>
      <c r="F428" s="243" t="s">
        <v>523</v>
      </c>
      <c r="G428" s="241"/>
      <c r="H428" s="244">
        <v>2272.5</v>
      </c>
      <c r="I428" s="245"/>
      <c r="J428" s="241"/>
      <c r="K428" s="241"/>
      <c r="L428" s="246"/>
      <c r="M428" s="247"/>
      <c r="N428" s="248"/>
      <c r="O428" s="248"/>
      <c r="P428" s="248"/>
      <c r="Q428" s="248"/>
      <c r="R428" s="248"/>
      <c r="S428" s="248"/>
      <c r="T428" s="248"/>
      <c r="U428" s="249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0" t="s">
        <v>137</v>
      </c>
      <c r="AU428" s="250" t="s">
        <v>80</v>
      </c>
      <c r="AV428" s="14" t="s">
        <v>80</v>
      </c>
      <c r="AW428" s="14" t="s">
        <v>4</v>
      </c>
      <c r="AX428" s="14" t="s">
        <v>78</v>
      </c>
      <c r="AY428" s="250" t="s">
        <v>124</v>
      </c>
    </row>
    <row r="429" s="12" customFormat="1" ht="22.8" customHeight="1">
      <c r="A429" s="12"/>
      <c r="B429" s="194"/>
      <c r="C429" s="195"/>
      <c r="D429" s="196" t="s">
        <v>72</v>
      </c>
      <c r="E429" s="208" t="s">
        <v>530</v>
      </c>
      <c r="F429" s="208" t="s">
        <v>531</v>
      </c>
      <c r="G429" s="195"/>
      <c r="H429" s="195"/>
      <c r="I429" s="198"/>
      <c r="J429" s="209">
        <f>BK429</f>
        <v>0</v>
      </c>
      <c r="K429" s="195"/>
      <c r="L429" s="200"/>
      <c r="M429" s="201"/>
      <c r="N429" s="202"/>
      <c r="O429" s="202"/>
      <c r="P429" s="203">
        <f>SUM(P430:P467)</f>
        <v>0</v>
      </c>
      <c r="Q429" s="202"/>
      <c r="R429" s="203">
        <f>SUM(R430:R467)</f>
        <v>0</v>
      </c>
      <c r="S429" s="202"/>
      <c r="T429" s="203">
        <f>SUM(T430:T467)</f>
        <v>0</v>
      </c>
      <c r="U429" s="204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5" t="s">
        <v>78</v>
      </c>
      <c r="AT429" s="206" t="s">
        <v>72</v>
      </c>
      <c r="AU429" s="206" t="s">
        <v>78</v>
      </c>
      <c r="AY429" s="205" t="s">
        <v>124</v>
      </c>
      <c r="BK429" s="207">
        <f>SUM(BK430:BK467)</f>
        <v>0</v>
      </c>
    </row>
    <row r="430" s="2" customFormat="1" ht="33" customHeight="1">
      <c r="A430" s="38"/>
      <c r="B430" s="39"/>
      <c r="C430" s="210" t="s">
        <v>532</v>
      </c>
      <c r="D430" s="210" t="s">
        <v>126</v>
      </c>
      <c r="E430" s="211" t="s">
        <v>533</v>
      </c>
      <c r="F430" s="212" t="s">
        <v>534</v>
      </c>
      <c r="G430" s="213" t="s">
        <v>168</v>
      </c>
      <c r="H430" s="214">
        <v>80.424000000000007</v>
      </c>
      <c r="I430" s="215"/>
      <c r="J430" s="216">
        <f>ROUND(I430*H430,2)</f>
        <v>0</v>
      </c>
      <c r="K430" s="212" t="s">
        <v>130</v>
      </c>
      <c r="L430" s="44"/>
      <c r="M430" s="217" t="s">
        <v>1</v>
      </c>
      <c r="N430" s="218" t="s">
        <v>38</v>
      </c>
      <c r="O430" s="91"/>
      <c r="P430" s="219">
        <f>O430*H430</f>
        <v>0</v>
      </c>
      <c r="Q430" s="219">
        <v>0</v>
      </c>
      <c r="R430" s="219">
        <f>Q430*H430</f>
        <v>0</v>
      </c>
      <c r="S430" s="219">
        <v>0</v>
      </c>
      <c r="T430" s="219">
        <f>S430*H430</f>
        <v>0</v>
      </c>
      <c r="U430" s="220" t="s">
        <v>1</v>
      </c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1" t="s">
        <v>131</v>
      </c>
      <c r="AT430" s="221" t="s">
        <v>126</v>
      </c>
      <c r="AU430" s="221" t="s">
        <v>80</v>
      </c>
      <c r="AY430" s="17" t="s">
        <v>124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17" t="s">
        <v>78</v>
      </c>
      <c r="BK430" s="222">
        <f>ROUND(I430*H430,2)</f>
        <v>0</v>
      </c>
      <c r="BL430" s="17" t="s">
        <v>131</v>
      </c>
      <c r="BM430" s="221" t="s">
        <v>535</v>
      </c>
    </row>
    <row r="431" s="2" customFormat="1">
      <c r="A431" s="38"/>
      <c r="B431" s="39"/>
      <c r="C431" s="40"/>
      <c r="D431" s="223" t="s">
        <v>133</v>
      </c>
      <c r="E431" s="40"/>
      <c r="F431" s="224" t="s">
        <v>536</v>
      </c>
      <c r="G431" s="40"/>
      <c r="H431" s="40"/>
      <c r="I431" s="225"/>
      <c r="J431" s="40"/>
      <c r="K431" s="40"/>
      <c r="L431" s="44"/>
      <c r="M431" s="226"/>
      <c r="N431" s="227"/>
      <c r="O431" s="91"/>
      <c r="P431" s="91"/>
      <c r="Q431" s="91"/>
      <c r="R431" s="91"/>
      <c r="S431" s="91"/>
      <c r="T431" s="91"/>
      <c r="U431" s="92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133</v>
      </c>
      <c r="AU431" s="17" t="s">
        <v>80</v>
      </c>
    </row>
    <row r="432" s="2" customFormat="1">
      <c r="A432" s="38"/>
      <c r="B432" s="39"/>
      <c r="C432" s="40"/>
      <c r="D432" s="228" t="s">
        <v>135</v>
      </c>
      <c r="E432" s="40"/>
      <c r="F432" s="229" t="s">
        <v>537</v>
      </c>
      <c r="G432" s="40"/>
      <c r="H432" s="40"/>
      <c r="I432" s="225"/>
      <c r="J432" s="40"/>
      <c r="K432" s="40"/>
      <c r="L432" s="44"/>
      <c r="M432" s="226"/>
      <c r="N432" s="227"/>
      <c r="O432" s="91"/>
      <c r="P432" s="91"/>
      <c r="Q432" s="91"/>
      <c r="R432" s="91"/>
      <c r="S432" s="91"/>
      <c r="T432" s="91"/>
      <c r="U432" s="92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135</v>
      </c>
      <c r="AU432" s="17" t="s">
        <v>80</v>
      </c>
    </row>
    <row r="433" s="2" customFormat="1" ht="33" customHeight="1">
      <c r="A433" s="38"/>
      <c r="B433" s="39"/>
      <c r="C433" s="210" t="s">
        <v>538</v>
      </c>
      <c r="D433" s="210" t="s">
        <v>126</v>
      </c>
      <c r="E433" s="211" t="s">
        <v>539</v>
      </c>
      <c r="F433" s="212" t="s">
        <v>540</v>
      </c>
      <c r="G433" s="213" t="s">
        <v>168</v>
      </c>
      <c r="H433" s="214">
        <v>160.84800000000001</v>
      </c>
      <c r="I433" s="215"/>
      <c r="J433" s="216">
        <f>ROUND(I433*H433,2)</f>
        <v>0</v>
      </c>
      <c r="K433" s="212" t="s">
        <v>130</v>
      </c>
      <c r="L433" s="44"/>
      <c r="M433" s="217" t="s">
        <v>1</v>
      </c>
      <c r="N433" s="218" t="s">
        <v>38</v>
      </c>
      <c r="O433" s="91"/>
      <c r="P433" s="219">
        <f>O433*H433</f>
        <v>0</v>
      </c>
      <c r="Q433" s="219">
        <v>0</v>
      </c>
      <c r="R433" s="219">
        <f>Q433*H433</f>
        <v>0</v>
      </c>
      <c r="S433" s="219">
        <v>0</v>
      </c>
      <c r="T433" s="219">
        <f>S433*H433</f>
        <v>0</v>
      </c>
      <c r="U433" s="220" t="s">
        <v>1</v>
      </c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1" t="s">
        <v>131</v>
      </c>
      <c r="AT433" s="221" t="s">
        <v>126</v>
      </c>
      <c r="AU433" s="221" t="s">
        <v>80</v>
      </c>
      <c r="AY433" s="17" t="s">
        <v>124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17" t="s">
        <v>78</v>
      </c>
      <c r="BK433" s="222">
        <f>ROUND(I433*H433,2)</f>
        <v>0</v>
      </c>
      <c r="BL433" s="17" t="s">
        <v>131</v>
      </c>
      <c r="BM433" s="221" t="s">
        <v>541</v>
      </c>
    </row>
    <row r="434" s="2" customFormat="1">
      <c r="A434" s="38"/>
      <c r="B434" s="39"/>
      <c r="C434" s="40"/>
      <c r="D434" s="223" t="s">
        <v>133</v>
      </c>
      <c r="E434" s="40"/>
      <c r="F434" s="224" t="s">
        <v>542</v>
      </c>
      <c r="G434" s="40"/>
      <c r="H434" s="40"/>
      <c r="I434" s="225"/>
      <c r="J434" s="40"/>
      <c r="K434" s="40"/>
      <c r="L434" s="44"/>
      <c r="M434" s="226"/>
      <c r="N434" s="227"/>
      <c r="O434" s="91"/>
      <c r="P434" s="91"/>
      <c r="Q434" s="91"/>
      <c r="R434" s="91"/>
      <c r="S434" s="91"/>
      <c r="T434" s="91"/>
      <c r="U434" s="92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133</v>
      </c>
      <c r="AU434" s="17" t="s">
        <v>80</v>
      </c>
    </row>
    <row r="435" s="2" customFormat="1">
      <c r="A435" s="38"/>
      <c r="B435" s="39"/>
      <c r="C435" s="40"/>
      <c r="D435" s="228" t="s">
        <v>135</v>
      </c>
      <c r="E435" s="40"/>
      <c r="F435" s="229" t="s">
        <v>543</v>
      </c>
      <c r="G435" s="40"/>
      <c r="H435" s="40"/>
      <c r="I435" s="225"/>
      <c r="J435" s="40"/>
      <c r="K435" s="40"/>
      <c r="L435" s="44"/>
      <c r="M435" s="226"/>
      <c r="N435" s="227"/>
      <c r="O435" s="91"/>
      <c r="P435" s="91"/>
      <c r="Q435" s="91"/>
      <c r="R435" s="91"/>
      <c r="S435" s="91"/>
      <c r="T435" s="91"/>
      <c r="U435" s="92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135</v>
      </c>
      <c r="AU435" s="17" t="s">
        <v>80</v>
      </c>
    </row>
    <row r="436" s="14" customFormat="1">
      <c r="A436" s="14"/>
      <c r="B436" s="240"/>
      <c r="C436" s="241"/>
      <c r="D436" s="223" t="s">
        <v>137</v>
      </c>
      <c r="E436" s="241"/>
      <c r="F436" s="243" t="s">
        <v>544</v>
      </c>
      <c r="G436" s="241"/>
      <c r="H436" s="244">
        <v>160.84800000000001</v>
      </c>
      <c r="I436" s="245"/>
      <c r="J436" s="241"/>
      <c r="K436" s="241"/>
      <c r="L436" s="246"/>
      <c r="M436" s="247"/>
      <c r="N436" s="248"/>
      <c r="O436" s="248"/>
      <c r="P436" s="248"/>
      <c r="Q436" s="248"/>
      <c r="R436" s="248"/>
      <c r="S436" s="248"/>
      <c r="T436" s="248"/>
      <c r="U436" s="249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0" t="s">
        <v>137</v>
      </c>
      <c r="AU436" s="250" t="s">
        <v>80</v>
      </c>
      <c r="AV436" s="14" t="s">
        <v>80</v>
      </c>
      <c r="AW436" s="14" t="s">
        <v>4</v>
      </c>
      <c r="AX436" s="14" t="s">
        <v>78</v>
      </c>
      <c r="AY436" s="250" t="s">
        <v>124</v>
      </c>
    </row>
    <row r="437" s="2" customFormat="1" ht="24.15" customHeight="1">
      <c r="A437" s="38"/>
      <c r="B437" s="39"/>
      <c r="C437" s="210" t="s">
        <v>545</v>
      </c>
      <c r="D437" s="210" t="s">
        <v>126</v>
      </c>
      <c r="E437" s="211" t="s">
        <v>546</v>
      </c>
      <c r="F437" s="212" t="s">
        <v>547</v>
      </c>
      <c r="G437" s="213" t="s">
        <v>168</v>
      </c>
      <c r="H437" s="214">
        <v>80.424000000000007</v>
      </c>
      <c r="I437" s="215"/>
      <c r="J437" s="216">
        <f>ROUND(I437*H437,2)</f>
        <v>0</v>
      </c>
      <c r="K437" s="212" t="s">
        <v>130</v>
      </c>
      <c r="L437" s="44"/>
      <c r="M437" s="217" t="s">
        <v>1</v>
      </c>
      <c r="N437" s="218" t="s">
        <v>38</v>
      </c>
      <c r="O437" s="91"/>
      <c r="P437" s="219">
        <f>O437*H437</f>
        <v>0</v>
      </c>
      <c r="Q437" s="219">
        <v>0</v>
      </c>
      <c r="R437" s="219">
        <f>Q437*H437</f>
        <v>0</v>
      </c>
      <c r="S437" s="219">
        <v>0</v>
      </c>
      <c r="T437" s="219">
        <f>S437*H437</f>
        <v>0</v>
      </c>
      <c r="U437" s="220" t="s">
        <v>1</v>
      </c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1" t="s">
        <v>131</v>
      </c>
      <c r="AT437" s="221" t="s">
        <v>126</v>
      </c>
      <c r="AU437" s="221" t="s">
        <v>80</v>
      </c>
      <c r="AY437" s="17" t="s">
        <v>124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17" t="s">
        <v>78</v>
      </c>
      <c r="BK437" s="222">
        <f>ROUND(I437*H437,2)</f>
        <v>0</v>
      </c>
      <c r="BL437" s="17" t="s">
        <v>131</v>
      </c>
      <c r="BM437" s="221" t="s">
        <v>548</v>
      </c>
    </row>
    <row r="438" s="2" customFormat="1">
      <c r="A438" s="38"/>
      <c r="B438" s="39"/>
      <c r="C438" s="40"/>
      <c r="D438" s="223" t="s">
        <v>133</v>
      </c>
      <c r="E438" s="40"/>
      <c r="F438" s="224" t="s">
        <v>549</v>
      </c>
      <c r="G438" s="40"/>
      <c r="H438" s="40"/>
      <c r="I438" s="225"/>
      <c r="J438" s="40"/>
      <c r="K438" s="40"/>
      <c r="L438" s="44"/>
      <c r="M438" s="226"/>
      <c r="N438" s="227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133</v>
      </c>
      <c r="AU438" s="17" t="s">
        <v>80</v>
      </c>
    </row>
    <row r="439" s="2" customFormat="1">
      <c r="A439" s="38"/>
      <c r="B439" s="39"/>
      <c r="C439" s="40"/>
      <c r="D439" s="228" t="s">
        <v>135</v>
      </c>
      <c r="E439" s="40"/>
      <c r="F439" s="229" t="s">
        <v>550</v>
      </c>
      <c r="G439" s="40"/>
      <c r="H439" s="40"/>
      <c r="I439" s="225"/>
      <c r="J439" s="40"/>
      <c r="K439" s="40"/>
      <c r="L439" s="44"/>
      <c r="M439" s="226"/>
      <c r="N439" s="227"/>
      <c r="O439" s="91"/>
      <c r="P439" s="91"/>
      <c r="Q439" s="91"/>
      <c r="R439" s="91"/>
      <c r="S439" s="91"/>
      <c r="T439" s="91"/>
      <c r="U439" s="92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135</v>
      </c>
      <c r="AU439" s="17" t="s">
        <v>80</v>
      </c>
    </row>
    <row r="440" s="2" customFormat="1" ht="24.15" customHeight="1">
      <c r="A440" s="38"/>
      <c r="B440" s="39"/>
      <c r="C440" s="210" t="s">
        <v>551</v>
      </c>
      <c r="D440" s="210" t="s">
        <v>126</v>
      </c>
      <c r="E440" s="211" t="s">
        <v>552</v>
      </c>
      <c r="F440" s="212" t="s">
        <v>553</v>
      </c>
      <c r="G440" s="213" t="s">
        <v>168</v>
      </c>
      <c r="H440" s="214">
        <v>1206.3599999999999</v>
      </c>
      <c r="I440" s="215"/>
      <c r="J440" s="216">
        <f>ROUND(I440*H440,2)</f>
        <v>0</v>
      </c>
      <c r="K440" s="212" t="s">
        <v>130</v>
      </c>
      <c r="L440" s="44"/>
      <c r="M440" s="217" t="s">
        <v>1</v>
      </c>
      <c r="N440" s="218" t="s">
        <v>38</v>
      </c>
      <c r="O440" s="91"/>
      <c r="P440" s="219">
        <f>O440*H440</f>
        <v>0</v>
      </c>
      <c r="Q440" s="219">
        <v>0</v>
      </c>
      <c r="R440" s="219">
        <f>Q440*H440</f>
        <v>0</v>
      </c>
      <c r="S440" s="219">
        <v>0</v>
      </c>
      <c r="T440" s="219">
        <f>S440*H440</f>
        <v>0</v>
      </c>
      <c r="U440" s="220" t="s">
        <v>1</v>
      </c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1" t="s">
        <v>131</v>
      </c>
      <c r="AT440" s="221" t="s">
        <v>126</v>
      </c>
      <c r="AU440" s="221" t="s">
        <v>80</v>
      </c>
      <c r="AY440" s="17" t="s">
        <v>124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17" t="s">
        <v>78</v>
      </c>
      <c r="BK440" s="222">
        <f>ROUND(I440*H440,2)</f>
        <v>0</v>
      </c>
      <c r="BL440" s="17" t="s">
        <v>131</v>
      </c>
      <c r="BM440" s="221" t="s">
        <v>554</v>
      </c>
    </row>
    <row r="441" s="2" customFormat="1">
      <c r="A441" s="38"/>
      <c r="B441" s="39"/>
      <c r="C441" s="40"/>
      <c r="D441" s="223" t="s">
        <v>133</v>
      </c>
      <c r="E441" s="40"/>
      <c r="F441" s="224" t="s">
        <v>555</v>
      </c>
      <c r="G441" s="40"/>
      <c r="H441" s="40"/>
      <c r="I441" s="225"/>
      <c r="J441" s="40"/>
      <c r="K441" s="40"/>
      <c r="L441" s="44"/>
      <c r="M441" s="226"/>
      <c r="N441" s="227"/>
      <c r="O441" s="91"/>
      <c r="P441" s="91"/>
      <c r="Q441" s="91"/>
      <c r="R441" s="91"/>
      <c r="S441" s="91"/>
      <c r="T441" s="91"/>
      <c r="U441" s="92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133</v>
      </c>
      <c r="AU441" s="17" t="s">
        <v>80</v>
      </c>
    </row>
    <row r="442" s="2" customFormat="1">
      <c r="A442" s="38"/>
      <c r="B442" s="39"/>
      <c r="C442" s="40"/>
      <c r="D442" s="228" t="s">
        <v>135</v>
      </c>
      <c r="E442" s="40"/>
      <c r="F442" s="229" t="s">
        <v>556</v>
      </c>
      <c r="G442" s="40"/>
      <c r="H442" s="40"/>
      <c r="I442" s="225"/>
      <c r="J442" s="40"/>
      <c r="K442" s="40"/>
      <c r="L442" s="44"/>
      <c r="M442" s="226"/>
      <c r="N442" s="227"/>
      <c r="O442" s="91"/>
      <c r="P442" s="91"/>
      <c r="Q442" s="91"/>
      <c r="R442" s="91"/>
      <c r="S442" s="91"/>
      <c r="T442" s="91"/>
      <c r="U442" s="92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135</v>
      </c>
      <c r="AU442" s="17" t="s">
        <v>80</v>
      </c>
    </row>
    <row r="443" s="14" customFormat="1">
      <c r="A443" s="14"/>
      <c r="B443" s="240"/>
      <c r="C443" s="241"/>
      <c r="D443" s="223" t="s">
        <v>137</v>
      </c>
      <c r="E443" s="241"/>
      <c r="F443" s="243" t="s">
        <v>557</v>
      </c>
      <c r="G443" s="241"/>
      <c r="H443" s="244">
        <v>1206.3599999999999</v>
      </c>
      <c r="I443" s="245"/>
      <c r="J443" s="241"/>
      <c r="K443" s="241"/>
      <c r="L443" s="246"/>
      <c r="M443" s="247"/>
      <c r="N443" s="248"/>
      <c r="O443" s="248"/>
      <c r="P443" s="248"/>
      <c r="Q443" s="248"/>
      <c r="R443" s="248"/>
      <c r="S443" s="248"/>
      <c r="T443" s="248"/>
      <c r="U443" s="249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0" t="s">
        <v>137</v>
      </c>
      <c r="AU443" s="250" t="s">
        <v>80</v>
      </c>
      <c r="AV443" s="14" t="s">
        <v>80</v>
      </c>
      <c r="AW443" s="14" t="s">
        <v>4</v>
      </c>
      <c r="AX443" s="14" t="s">
        <v>78</v>
      </c>
      <c r="AY443" s="250" t="s">
        <v>124</v>
      </c>
    </row>
    <row r="444" s="2" customFormat="1" ht="24.15" customHeight="1">
      <c r="A444" s="38"/>
      <c r="B444" s="39"/>
      <c r="C444" s="262" t="s">
        <v>558</v>
      </c>
      <c r="D444" s="262" t="s">
        <v>456</v>
      </c>
      <c r="E444" s="263" t="s">
        <v>559</v>
      </c>
      <c r="F444" s="264" t="s">
        <v>560</v>
      </c>
      <c r="G444" s="265" t="s">
        <v>168</v>
      </c>
      <c r="H444" s="266">
        <v>14.517</v>
      </c>
      <c r="I444" s="267"/>
      <c r="J444" s="268">
        <f>ROUND(I444*H444,2)</f>
        <v>0</v>
      </c>
      <c r="K444" s="264" t="s">
        <v>322</v>
      </c>
      <c r="L444" s="269"/>
      <c r="M444" s="270" t="s">
        <v>1</v>
      </c>
      <c r="N444" s="271" t="s">
        <v>38</v>
      </c>
      <c r="O444" s="91"/>
      <c r="P444" s="219">
        <f>O444*H444</f>
        <v>0</v>
      </c>
      <c r="Q444" s="219">
        <v>0</v>
      </c>
      <c r="R444" s="219">
        <f>Q444*H444</f>
        <v>0</v>
      </c>
      <c r="S444" s="219">
        <v>0</v>
      </c>
      <c r="T444" s="219">
        <f>S444*H444</f>
        <v>0</v>
      </c>
      <c r="U444" s="220" t="s">
        <v>1</v>
      </c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1" t="s">
        <v>180</v>
      </c>
      <c r="AT444" s="221" t="s">
        <v>456</v>
      </c>
      <c r="AU444" s="221" t="s">
        <v>80</v>
      </c>
      <c r="AY444" s="17" t="s">
        <v>124</v>
      </c>
      <c r="BE444" s="222">
        <f>IF(N444="základní",J444,0)</f>
        <v>0</v>
      </c>
      <c r="BF444" s="222">
        <f>IF(N444="snížená",J444,0)</f>
        <v>0</v>
      </c>
      <c r="BG444" s="222">
        <f>IF(N444="zákl. přenesená",J444,0)</f>
        <v>0</v>
      </c>
      <c r="BH444" s="222">
        <f>IF(N444="sníž. přenesená",J444,0)</f>
        <v>0</v>
      </c>
      <c r="BI444" s="222">
        <f>IF(N444="nulová",J444,0)</f>
        <v>0</v>
      </c>
      <c r="BJ444" s="17" t="s">
        <v>78</v>
      </c>
      <c r="BK444" s="222">
        <f>ROUND(I444*H444,2)</f>
        <v>0</v>
      </c>
      <c r="BL444" s="17" t="s">
        <v>131</v>
      </c>
      <c r="BM444" s="221" t="s">
        <v>561</v>
      </c>
    </row>
    <row r="445" s="2" customFormat="1">
      <c r="A445" s="38"/>
      <c r="B445" s="39"/>
      <c r="C445" s="40"/>
      <c r="D445" s="223" t="s">
        <v>133</v>
      </c>
      <c r="E445" s="40"/>
      <c r="F445" s="224" t="s">
        <v>560</v>
      </c>
      <c r="G445" s="40"/>
      <c r="H445" s="40"/>
      <c r="I445" s="225"/>
      <c r="J445" s="40"/>
      <c r="K445" s="40"/>
      <c r="L445" s="44"/>
      <c r="M445" s="226"/>
      <c r="N445" s="227"/>
      <c r="O445" s="91"/>
      <c r="P445" s="91"/>
      <c r="Q445" s="91"/>
      <c r="R445" s="91"/>
      <c r="S445" s="91"/>
      <c r="T445" s="91"/>
      <c r="U445" s="92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133</v>
      </c>
      <c r="AU445" s="17" t="s">
        <v>80</v>
      </c>
    </row>
    <row r="446" s="14" customFormat="1">
      <c r="A446" s="14"/>
      <c r="B446" s="240"/>
      <c r="C446" s="241"/>
      <c r="D446" s="223" t="s">
        <v>137</v>
      </c>
      <c r="E446" s="241"/>
      <c r="F446" s="243" t="s">
        <v>562</v>
      </c>
      <c r="G446" s="241"/>
      <c r="H446" s="244">
        <v>14.517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8"/>
      <c r="U446" s="249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0" t="s">
        <v>137</v>
      </c>
      <c r="AU446" s="250" t="s">
        <v>80</v>
      </c>
      <c r="AV446" s="14" t="s">
        <v>80</v>
      </c>
      <c r="AW446" s="14" t="s">
        <v>4</v>
      </c>
      <c r="AX446" s="14" t="s">
        <v>78</v>
      </c>
      <c r="AY446" s="250" t="s">
        <v>124</v>
      </c>
    </row>
    <row r="447" s="2" customFormat="1" ht="33" customHeight="1">
      <c r="A447" s="38"/>
      <c r="B447" s="39"/>
      <c r="C447" s="262" t="s">
        <v>563</v>
      </c>
      <c r="D447" s="262" t="s">
        <v>456</v>
      </c>
      <c r="E447" s="263" t="s">
        <v>564</v>
      </c>
      <c r="F447" s="264" t="s">
        <v>565</v>
      </c>
      <c r="G447" s="265" t="s">
        <v>168</v>
      </c>
      <c r="H447" s="266">
        <v>1.0860000000000001</v>
      </c>
      <c r="I447" s="267"/>
      <c r="J447" s="268">
        <f>ROUND(I447*H447,2)</f>
        <v>0</v>
      </c>
      <c r="K447" s="264" t="s">
        <v>322</v>
      </c>
      <c r="L447" s="269"/>
      <c r="M447" s="270" t="s">
        <v>1</v>
      </c>
      <c r="N447" s="271" t="s">
        <v>38</v>
      </c>
      <c r="O447" s="91"/>
      <c r="P447" s="219">
        <f>O447*H447</f>
        <v>0</v>
      </c>
      <c r="Q447" s="219">
        <v>0</v>
      </c>
      <c r="R447" s="219">
        <f>Q447*H447</f>
        <v>0</v>
      </c>
      <c r="S447" s="219">
        <v>0</v>
      </c>
      <c r="T447" s="219">
        <f>S447*H447</f>
        <v>0</v>
      </c>
      <c r="U447" s="220" t="s">
        <v>1</v>
      </c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1" t="s">
        <v>180</v>
      </c>
      <c r="AT447" s="221" t="s">
        <v>456</v>
      </c>
      <c r="AU447" s="221" t="s">
        <v>80</v>
      </c>
      <c r="AY447" s="17" t="s">
        <v>124</v>
      </c>
      <c r="BE447" s="222">
        <f>IF(N447="základní",J447,0)</f>
        <v>0</v>
      </c>
      <c r="BF447" s="222">
        <f>IF(N447="snížená",J447,0)</f>
        <v>0</v>
      </c>
      <c r="BG447" s="222">
        <f>IF(N447="zákl. přenesená",J447,0)</f>
        <v>0</v>
      </c>
      <c r="BH447" s="222">
        <f>IF(N447="sníž. přenesená",J447,0)</f>
        <v>0</v>
      </c>
      <c r="BI447" s="222">
        <f>IF(N447="nulová",J447,0)</f>
        <v>0</v>
      </c>
      <c r="BJ447" s="17" t="s">
        <v>78</v>
      </c>
      <c r="BK447" s="222">
        <f>ROUND(I447*H447,2)</f>
        <v>0</v>
      </c>
      <c r="BL447" s="17" t="s">
        <v>131</v>
      </c>
      <c r="BM447" s="221" t="s">
        <v>566</v>
      </c>
    </row>
    <row r="448" s="2" customFormat="1">
      <c r="A448" s="38"/>
      <c r="B448" s="39"/>
      <c r="C448" s="40"/>
      <c r="D448" s="223" t="s">
        <v>133</v>
      </c>
      <c r="E448" s="40"/>
      <c r="F448" s="224" t="s">
        <v>565</v>
      </c>
      <c r="G448" s="40"/>
      <c r="H448" s="40"/>
      <c r="I448" s="225"/>
      <c r="J448" s="40"/>
      <c r="K448" s="40"/>
      <c r="L448" s="44"/>
      <c r="M448" s="226"/>
      <c r="N448" s="227"/>
      <c r="O448" s="91"/>
      <c r="P448" s="91"/>
      <c r="Q448" s="91"/>
      <c r="R448" s="91"/>
      <c r="S448" s="91"/>
      <c r="T448" s="91"/>
      <c r="U448" s="92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133</v>
      </c>
      <c r="AU448" s="17" t="s">
        <v>80</v>
      </c>
    </row>
    <row r="449" s="14" customFormat="1">
      <c r="A449" s="14"/>
      <c r="B449" s="240"/>
      <c r="C449" s="241"/>
      <c r="D449" s="223" t="s">
        <v>137</v>
      </c>
      <c r="E449" s="241"/>
      <c r="F449" s="243" t="s">
        <v>567</v>
      </c>
      <c r="G449" s="241"/>
      <c r="H449" s="244">
        <v>1.0860000000000001</v>
      </c>
      <c r="I449" s="245"/>
      <c r="J449" s="241"/>
      <c r="K449" s="241"/>
      <c r="L449" s="246"/>
      <c r="M449" s="247"/>
      <c r="N449" s="248"/>
      <c r="O449" s="248"/>
      <c r="P449" s="248"/>
      <c r="Q449" s="248"/>
      <c r="R449" s="248"/>
      <c r="S449" s="248"/>
      <c r="T449" s="248"/>
      <c r="U449" s="249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0" t="s">
        <v>137</v>
      </c>
      <c r="AU449" s="250" t="s">
        <v>80</v>
      </c>
      <c r="AV449" s="14" t="s">
        <v>80</v>
      </c>
      <c r="AW449" s="14" t="s">
        <v>4</v>
      </c>
      <c r="AX449" s="14" t="s">
        <v>78</v>
      </c>
      <c r="AY449" s="250" t="s">
        <v>124</v>
      </c>
    </row>
    <row r="450" s="2" customFormat="1" ht="37.8" customHeight="1">
      <c r="A450" s="38"/>
      <c r="B450" s="39"/>
      <c r="C450" s="262" t="s">
        <v>568</v>
      </c>
      <c r="D450" s="262" t="s">
        <v>456</v>
      </c>
      <c r="E450" s="263" t="s">
        <v>569</v>
      </c>
      <c r="F450" s="264" t="s">
        <v>570</v>
      </c>
      <c r="G450" s="265" t="s">
        <v>168</v>
      </c>
      <c r="H450" s="266">
        <v>2.5329999999999999</v>
      </c>
      <c r="I450" s="267"/>
      <c r="J450" s="268">
        <f>ROUND(I450*H450,2)</f>
        <v>0</v>
      </c>
      <c r="K450" s="264" t="s">
        <v>130</v>
      </c>
      <c r="L450" s="269"/>
      <c r="M450" s="270" t="s">
        <v>1</v>
      </c>
      <c r="N450" s="271" t="s">
        <v>38</v>
      </c>
      <c r="O450" s="91"/>
      <c r="P450" s="219">
        <f>O450*H450</f>
        <v>0</v>
      </c>
      <c r="Q450" s="219">
        <v>0</v>
      </c>
      <c r="R450" s="219">
        <f>Q450*H450</f>
        <v>0</v>
      </c>
      <c r="S450" s="219">
        <v>0</v>
      </c>
      <c r="T450" s="219">
        <f>S450*H450</f>
        <v>0</v>
      </c>
      <c r="U450" s="220" t="s">
        <v>1</v>
      </c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1" t="s">
        <v>180</v>
      </c>
      <c r="AT450" s="221" t="s">
        <v>456</v>
      </c>
      <c r="AU450" s="221" t="s">
        <v>80</v>
      </c>
      <c r="AY450" s="17" t="s">
        <v>124</v>
      </c>
      <c r="BE450" s="222">
        <f>IF(N450="základní",J450,0)</f>
        <v>0</v>
      </c>
      <c r="BF450" s="222">
        <f>IF(N450="snížená",J450,0)</f>
        <v>0</v>
      </c>
      <c r="BG450" s="222">
        <f>IF(N450="zákl. přenesená",J450,0)</f>
        <v>0</v>
      </c>
      <c r="BH450" s="222">
        <f>IF(N450="sníž. přenesená",J450,0)</f>
        <v>0</v>
      </c>
      <c r="BI450" s="222">
        <f>IF(N450="nulová",J450,0)</f>
        <v>0</v>
      </c>
      <c r="BJ450" s="17" t="s">
        <v>78</v>
      </c>
      <c r="BK450" s="222">
        <f>ROUND(I450*H450,2)</f>
        <v>0</v>
      </c>
      <c r="BL450" s="17" t="s">
        <v>131</v>
      </c>
      <c r="BM450" s="221" t="s">
        <v>571</v>
      </c>
    </row>
    <row r="451" s="2" customFormat="1">
      <c r="A451" s="38"/>
      <c r="B451" s="39"/>
      <c r="C451" s="40"/>
      <c r="D451" s="223" t="s">
        <v>133</v>
      </c>
      <c r="E451" s="40"/>
      <c r="F451" s="224" t="s">
        <v>570</v>
      </c>
      <c r="G451" s="40"/>
      <c r="H451" s="40"/>
      <c r="I451" s="225"/>
      <c r="J451" s="40"/>
      <c r="K451" s="40"/>
      <c r="L451" s="44"/>
      <c r="M451" s="226"/>
      <c r="N451" s="227"/>
      <c r="O451" s="91"/>
      <c r="P451" s="91"/>
      <c r="Q451" s="91"/>
      <c r="R451" s="91"/>
      <c r="S451" s="91"/>
      <c r="T451" s="91"/>
      <c r="U451" s="92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133</v>
      </c>
      <c r="AU451" s="17" t="s">
        <v>80</v>
      </c>
    </row>
    <row r="452" s="14" customFormat="1">
      <c r="A452" s="14"/>
      <c r="B452" s="240"/>
      <c r="C452" s="241"/>
      <c r="D452" s="223" t="s">
        <v>137</v>
      </c>
      <c r="E452" s="241"/>
      <c r="F452" s="243" t="s">
        <v>572</v>
      </c>
      <c r="G452" s="241"/>
      <c r="H452" s="244">
        <v>2.5329999999999999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8"/>
      <c r="U452" s="249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0" t="s">
        <v>137</v>
      </c>
      <c r="AU452" s="250" t="s">
        <v>80</v>
      </c>
      <c r="AV452" s="14" t="s">
        <v>80</v>
      </c>
      <c r="AW452" s="14" t="s">
        <v>4</v>
      </c>
      <c r="AX452" s="14" t="s">
        <v>78</v>
      </c>
      <c r="AY452" s="250" t="s">
        <v>124</v>
      </c>
    </row>
    <row r="453" s="2" customFormat="1" ht="49.05" customHeight="1">
      <c r="A453" s="38"/>
      <c r="B453" s="39"/>
      <c r="C453" s="262" t="s">
        <v>573</v>
      </c>
      <c r="D453" s="262" t="s">
        <v>456</v>
      </c>
      <c r="E453" s="263" t="s">
        <v>574</v>
      </c>
      <c r="F453" s="264" t="s">
        <v>575</v>
      </c>
      <c r="G453" s="265" t="s">
        <v>168</v>
      </c>
      <c r="H453" s="266">
        <v>6.2110000000000003</v>
      </c>
      <c r="I453" s="267"/>
      <c r="J453" s="268">
        <f>ROUND(I453*H453,2)</f>
        <v>0</v>
      </c>
      <c r="K453" s="264" t="s">
        <v>130</v>
      </c>
      <c r="L453" s="269"/>
      <c r="M453" s="270" t="s">
        <v>1</v>
      </c>
      <c r="N453" s="271" t="s">
        <v>38</v>
      </c>
      <c r="O453" s="91"/>
      <c r="P453" s="219">
        <f>O453*H453</f>
        <v>0</v>
      </c>
      <c r="Q453" s="219">
        <v>0</v>
      </c>
      <c r="R453" s="219">
        <f>Q453*H453</f>
        <v>0</v>
      </c>
      <c r="S453" s="219">
        <v>0</v>
      </c>
      <c r="T453" s="219">
        <f>S453*H453</f>
        <v>0</v>
      </c>
      <c r="U453" s="220" t="s">
        <v>1</v>
      </c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1" t="s">
        <v>180</v>
      </c>
      <c r="AT453" s="221" t="s">
        <v>456</v>
      </c>
      <c r="AU453" s="221" t="s">
        <v>80</v>
      </c>
      <c r="AY453" s="17" t="s">
        <v>124</v>
      </c>
      <c r="BE453" s="222">
        <f>IF(N453="základní",J453,0)</f>
        <v>0</v>
      </c>
      <c r="BF453" s="222">
        <f>IF(N453="snížená",J453,0)</f>
        <v>0</v>
      </c>
      <c r="BG453" s="222">
        <f>IF(N453="zákl. přenesená",J453,0)</f>
        <v>0</v>
      </c>
      <c r="BH453" s="222">
        <f>IF(N453="sníž. přenesená",J453,0)</f>
        <v>0</v>
      </c>
      <c r="BI453" s="222">
        <f>IF(N453="nulová",J453,0)</f>
        <v>0</v>
      </c>
      <c r="BJ453" s="17" t="s">
        <v>78</v>
      </c>
      <c r="BK453" s="222">
        <f>ROUND(I453*H453,2)</f>
        <v>0</v>
      </c>
      <c r="BL453" s="17" t="s">
        <v>131</v>
      </c>
      <c r="BM453" s="221" t="s">
        <v>576</v>
      </c>
    </row>
    <row r="454" s="2" customFormat="1">
      <c r="A454" s="38"/>
      <c r="B454" s="39"/>
      <c r="C454" s="40"/>
      <c r="D454" s="223" t="s">
        <v>133</v>
      </c>
      <c r="E454" s="40"/>
      <c r="F454" s="224" t="s">
        <v>575</v>
      </c>
      <c r="G454" s="40"/>
      <c r="H454" s="40"/>
      <c r="I454" s="225"/>
      <c r="J454" s="40"/>
      <c r="K454" s="40"/>
      <c r="L454" s="44"/>
      <c r="M454" s="226"/>
      <c r="N454" s="227"/>
      <c r="O454" s="91"/>
      <c r="P454" s="91"/>
      <c r="Q454" s="91"/>
      <c r="R454" s="91"/>
      <c r="S454" s="91"/>
      <c r="T454" s="91"/>
      <c r="U454" s="92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133</v>
      </c>
      <c r="AU454" s="17" t="s">
        <v>80</v>
      </c>
    </row>
    <row r="455" s="14" customFormat="1">
      <c r="A455" s="14"/>
      <c r="B455" s="240"/>
      <c r="C455" s="241"/>
      <c r="D455" s="223" t="s">
        <v>137</v>
      </c>
      <c r="E455" s="241"/>
      <c r="F455" s="243" t="s">
        <v>577</v>
      </c>
      <c r="G455" s="241"/>
      <c r="H455" s="244">
        <v>6.2110000000000003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8"/>
      <c r="U455" s="249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0" t="s">
        <v>137</v>
      </c>
      <c r="AU455" s="250" t="s">
        <v>80</v>
      </c>
      <c r="AV455" s="14" t="s">
        <v>80</v>
      </c>
      <c r="AW455" s="14" t="s">
        <v>4</v>
      </c>
      <c r="AX455" s="14" t="s">
        <v>78</v>
      </c>
      <c r="AY455" s="250" t="s">
        <v>124</v>
      </c>
    </row>
    <row r="456" s="2" customFormat="1" ht="44.25" customHeight="1">
      <c r="A456" s="38"/>
      <c r="B456" s="39"/>
      <c r="C456" s="262" t="s">
        <v>578</v>
      </c>
      <c r="D456" s="262" t="s">
        <v>456</v>
      </c>
      <c r="E456" s="263" t="s">
        <v>579</v>
      </c>
      <c r="F456" s="264" t="s">
        <v>580</v>
      </c>
      <c r="G456" s="265" t="s">
        <v>168</v>
      </c>
      <c r="H456" s="266">
        <v>14.492000000000001</v>
      </c>
      <c r="I456" s="267"/>
      <c r="J456" s="268">
        <f>ROUND(I456*H456,2)</f>
        <v>0</v>
      </c>
      <c r="K456" s="264" t="s">
        <v>130</v>
      </c>
      <c r="L456" s="269"/>
      <c r="M456" s="270" t="s">
        <v>1</v>
      </c>
      <c r="N456" s="271" t="s">
        <v>38</v>
      </c>
      <c r="O456" s="91"/>
      <c r="P456" s="219">
        <f>O456*H456</f>
        <v>0</v>
      </c>
      <c r="Q456" s="219">
        <v>0</v>
      </c>
      <c r="R456" s="219">
        <f>Q456*H456</f>
        <v>0</v>
      </c>
      <c r="S456" s="219">
        <v>0</v>
      </c>
      <c r="T456" s="219">
        <f>S456*H456</f>
        <v>0</v>
      </c>
      <c r="U456" s="220" t="s">
        <v>1</v>
      </c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1" t="s">
        <v>180</v>
      </c>
      <c r="AT456" s="221" t="s">
        <v>456</v>
      </c>
      <c r="AU456" s="221" t="s">
        <v>80</v>
      </c>
      <c r="AY456" s="17" t="s">
        <v>124</v>
      </c>
      <c r="BE456" s="222">
        <f>IF(N456="základní",J456,0)</f>
        <v>0</v>
      </c>
      <c r="BF456" s="222">
        <f>IF(N456="snížená",J456,0)</f>
        <v>0</v>
      </c>
      <c r="BG456" s="222">
        <f>IF(N456="zákl. přenesená",J456,0)</f>
        <v>0</v>
      </c>
      <c r="BH456" s="222">
        <f>IF(N456="sníž. přenesená",J456,0)</f>
        <v>0</v>
      </c>
      <c r="BI456" s="222">
        <f>IF(N456="nulová",J456,0)</f>
        <v>0</v>
      </c>
      <c r="BJ456" s="17" t="s">
        <v>78</v>
      </c>
      <c r="BK456" s="222">
        <f>ROUND(I456*H456,2)</f>
        <v>0</v>
      </c>
      <c r="BL456" s="17" t="s">
        <v>131</v>
      </c>
      <c r="BM456" s="221" t="s">
        <v>581</v>
      </c>
    </row>
    <row r="457" s="2" customFormat="1">
      <c r="A457" s="38"/>
      <c r="B457" s="39"/>
      <c r="C457" s="40"/>
      <c r="D457" s="223" t="s">
        <v>133</v>
      </c>
      <c r="E457" s="40"/>
      <c r="F457" s="224" t="s">
        <v>580</v>
      </c>
      <c r="G457" s="40"/>
      <c r="H457" s="40"/>
      <c r="I457" s="225"/>
      <c r="J457" s="40"/>
      <c r="K457" s="40"/>
      <c r="L457" s="44"/>
      <c r="M457" s="226"/>
      <c r="N457" s="227"/>
      <c r="O457" s="91"/>
      <c r="P457" s="91"/>
      <c r="Q457" s="91"/>
      <c r="R457" s="91"/>
      <c r="S457" s="91"/>
      <c r="T457" s="91"/>
      <c r="U457" s="92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133</v>
      </c>
      <c r="AU457" s="17" t="s">
        <v>80</v>
      </c>
    </row>
    <row r="458" s="14" customFormat="1">
      <c r="A458" s="14"/>
      <c r="B458" s="240"/>
      <c r="C458" s="241"/>
      <c r="D458" s="223" t="s">
        <v>137</v>
      </c>
      <c r="E458" s="241"/>
      <c r="F458" s="243" t="s">
        <v>582</v>
      </c>
      <c r="G458" s="241"/>
      <c r="H458" s="244">
        <v>14.492000000000001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8"/>
      <c r="U458" s="249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0" t="s">
        <v>137</v>
      </c>
      <c r="AU458" s="250" t="s">
        <v>80</v>
      </c>
      <c r="AV458" s="14" t="s">
        <v>80</v>
      </c>
      <c r="AW458" s="14" t="s">
        <v>4</v>
      </c>
      <c r="AX458" s="14" t="s">
        <v>78</v>
      </c>
      <c r="AY458" s="250" t="s">
        <v>124</v>
      </c>
    </row>
    <row r="459" s="2" customFormat="1" ht="33" customHeight="1">
      <c r="A459" s="38"/>
      <c r="B459" s="39"/>
      <c r="C459" s="262" t="s">
        <v>583</v>
      </c>
      <c r="D459" s="262" t="s">
        <v>456</v>
      </c>
      <c r="E459" s="263" t="s">
        <v>584</v>
      </c>
      <c r="F459" s="264" t="s">
        <v>585</v>
      </c>
      <c r="G459" s="265" t="s">
        <v>168</v>
      </c>
      <c r="H459" s="266">
        <v>33.872</v>
      </c>
      <c r="I459" s="267"/>
      <c r="J459" s="268">
        <f>ROUND(I459*H459,2)</f>
        <v>0</v>
      </c>
      <c r="K459" s="264" t="s">
        <v>322</v>
      </c>
      <c r="L459" s="269"/>
      <c r="M459" s="270" t="s">
        <v>1</v>
      </c>
      <c r="N459" s="271" t="s">
        <v>38</v>
      </c>
      <c r="O459" s="91"/>
      <c r="P459" s="219">
        <f>O459*H459</f>
        <v>0</v>
      </c>
      <c r="Q459" s="219">
        <v>0</v>
      </c>
      <c r="R459" s="219">
        <f>Q459*H459</f>
        <v>0</v>
      </c>
      <c r="S459" s="219">
        <v>0</v>
      </c>
      <c r="T459" s="219">
        <f>S459*H459</f>
        <v>0</v>
      </c>
      <c r="U459" s="220" t="s">
        <v>1</v>
      </c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1" t="s">
        <v>180</v>
      </c>
      <c r="AT459" s="221" t="s">
        <v>456</v>
      </c>
      <c r="AU459" s="221" t="s">
        <v>80</v>
      </c>
      <c r="AY459" s="17" t="s">
        <v>124</v>
      </c>
      <c r="BE459" s="222">
        <f>IF(N459="základní",J459,0)</f>
        <v>0</v>
      </c>
      <c r="BF459" s="222">
        <f>IF(N459="snížená",J459,0)</f>
        <v>0</v>
      </c>
      <c r="BG459" s="222">
        <f>IF(N459="zákl. přenesená",J459,0)</f>
        <v>0</v>
      </c>
      <c r="BH459" s="222">
        <f>IF(N459="sníž. přenesená",J459,0)</f>
        <v>0</v>
      </c>
      <c r="BI459" s="222">
        <f>IF(N459="nulová",J459,0)</f>
        <v>0</v>
      </c>
      <c r="BJ459" s="17" t="s">
        <v>78</v>
      </c>
      <c r="BK459" s="222">
        <f>ROUND(I459*H459,2)</f>
        <v>0</v>
      </c>
      <c r="BL459" s="17" t="s">
        <v>131</v>
      </c>
      <c r="BM459" s="221" t="s">
        <v>586</v>
      </c>
    </row>
    <row r="460" s="2" customFormat="1">
      <c r="A460" s="38"/>
      <c r="B460" s="39"/>
      <c r="C460" s="40"/>
      <c r="D460" s="223" t="s">
        <v>133</v>
      </c>
      <c r="E460" s="40"/>
      <c r="F460" s="224" t="s">
        <v>585</v>
      </c>
      <c r="G460" s="40"/>
      <c r="H460" s="40"/>
      <c r="I460" s="225"/>
      <c r="J460" s="40"/>
      <c r="K460" s="40"/>
      <c r="L460" s="44"/>
      <c r="M460" s="226"/>
      <c r="N460" s="227"/>
      <c r="O460" s="91"/>
      <c r="P460" s="91"/>
      <c r="Q460" s="91"/>
      <c r="R460" s="91"/>
      <c r="S460" s="91"/>
      <c r="T460" s="91"/>
      <c r="U460" s="92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133</v>
      </c>
      <c r="AU460" s="17" t="s">
        <v>80</v>
      </c>
    </row>
    <row r="461" s="14" customFormat="1">
      <c r="A461" s="14"/>
      <c r="B461" s="240"/>
      <c r="C461" s="241"/>
      <c r="D461" s="223" t="s">
        <v>137</v>
      </c>
      <c r="E461" s="241"/>
      <c r="F461" s="243" t="s">
        <v>587</v>
      </c>
      <c r="G461" s="241"/>
      <c r="H461" s="244">
        <v>33.872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8"/>
      <c r="U461" s="249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0" t="s">
        <v>137</v>
      </c>
      <c r="AU461" s="250" t="s">
        <v>80</v>
      </c>
      <c r="AV461" s="14" t="s">
        <v>80</v>
      </c>
      <c r="AW461" s="14" t="s">
        <v>4</v>
      </c>
      <c r="AX461" s="14" t="s">
        <v>78</v>
      </c>
      <c r="AY461" s="250" t="s">
        <v>124</v>
      </c>
    </row>
    <row r="462" s="2" customFormat="1" ht="24.15" customHeight="1">
      <c r="A462" s="38"/>
      <c r="B462" s="39"/>
      <c r="C462" s="262" t="s">
        <v>588</v>
      </c>
      <c r="D462" s="262" t="s">
        <v>456</v>
      </c>
      <c r="E462" s="263" t="s">
        <v>589</v>
      </c>
      <c r="F462" s="264" t="s">
        <v>590</v>
      </c>
      <c r="G462" s="265" t="s">
        <v>168</v>
      </c>
      <c r="H462" s="266">
        <v>6.6929999999999996</v>
      </c>
      <c r="I462" s="267"/>
      <c r="J462" s="268">
        <f>ROUND(I462*H462,2)</f>
        <v>0</v>
      </c>
      <c r="K462" s="264" t="s">
        <v>322</v>
      </c>
      <c r="L462" s="269"/>
      <c r="M462" s="270" t="s">
        <v>1</v>
      </c>
      <c r="N462" s="271" t="s">
        <v>38</v>
      </c>
      <c r="O462" s="91"/>
      <c r="P462" s="219">
        <f>O462*H462</f>
        <v>0</v>
      </c>
      <c r="Q462" s="219">
        <v>0</v>
      </c>
      <c r="R462" s="219">
        <f>Q462*H462</f>
        <v>0</v>
      </c>
      <c r="S462" s="219">
        <v>0</v>
      </c>
      <c r="T462" s="219">
        <f>S462*H462</f>
        <v>0</v>
      </c>
      <c r="U462" s="220" t="s">
        <v>1</v>
      </c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1" t="s">
        <v>180</v>
      </c>
      <c r="AT462" s="221" t="s">
        <v>456</v>
      </c>
      <c r="AU462" s="221" t="s">
        <v>80</v>
      </c>
      <c r="AY462" s="17" t="s">
        <v>124</v>
      </c>
      <c r="BE462" s="222">
        <f>IF(N462="základní",J462,0)</f>
        <v>0</v>
      </c>
      <c r="BF462" s="222">
        <f>IF(N462="snížená",J462,0)</f>
        <v>0</v>
      </c>
      <c r="BG462" s="222">
        <f>IF(N462="zákl. přenesená",J462,0)</f>
        <v>0</v>
      </c>
      <c r="BH462" s="222">
        <f>IF(N462="sníž. přenesená",J462,0)</f>
        <v>0</v>
      </c>
      <c r="BI462" s="222">
        <f>IF(N462="nulová",J462,0)</f>
        <v>0</v>
      </c>
      <c r="BJ462" s="17" t="s">
        <v>78</v>
      </c>
      <c r="BK462" s="222">
        <f>ROUND(I462*H462,2)</f>
        <v>0</v>
      </c>
      <c r="BL462" s="17" t="s">
        <v>131</v>
      </c>
      <c r="BM462" s="221" t="s">
        <v>591</v>
      </c>
    </row>
    <row r="463" s="2" customFormat="1">
      <c r="A463" s="38"/>
      <c r="B463" s="39"/>
      <c r="C463" s="40"/>
      <c r="D463" s="223" t="s">
        <v>133</v>
      </c>
      <c r="E463" s="40"/>
      <c r="F463" s="224" t="s">
        <v>590</v>
      </c>
      <c r="G463" s="40"/>
      <c r="H463" s="40"/>
      <c r="I463" s="225"/>
      <c r="J463" s="40"/>
      <c r="K463" s="40"/>
      <c r="L463" s="44"/>
      <c r="M463" s="226"/>
      <c r="N463" s="227"/>
      <c r="O463" s="91"/>
      <c r="P463" s="91"/>
      <c r="Q463" s="91"/>
      <c r="R463" s="91"/>
      <c r="S463" s="91"/>
      <c r="T463" s="91"/>
      <c r="U463" s="92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133</v>
      </c>
      <c r="AU463" s="17" t="s">
        <v>80</v>
      </c>
    </row>
    <row r="464" s="2" customFormat="1" ht="16.5" customHeight="1">
      <c r="A464" s="38"/>
      <c r="B464" s="39"/>
      <c r="C464" s="210" t="s">
        <v>592</v>
      </c>
      <c r="D464" s="210" t="s">
        <v>126</v>
      </c>
      <c r="E464" s="211" t="s">
        <v>593</v>
      </c>
      <c r="F464" s="212" t="s">
        <v>594</v>
      </c>
      <c r="G464" s="213" t="s">
        <v>595</v>
      </c>
      <c r="H464" s="214">
        <v>1021</v>
      </c>
      <c r="I464" s="215"/>
      <c r="J464" s="216">
        <f>ROUND(I464*H464,2)</f>
        <v>0</v>
      </c>
      <c r="K464" s="212" t="s">
        <v>1</v>
      </c>
      <c r="L464" s="44"/>
      <c r="M464" s="217" t="s">
        <v>1</v>
      </c>
      <c r="N464" s="218" t="s">
        <v>38</v>
      </c>
      <c r="O464" s="91"/>
      <c r="P464" s="219">
        <f>O464*H464</f>
        <v>0</v>
      </c>
      <c r="Q464" s="219">
        <v>0</v>
      </c>
      <c r="R464" s="219">
        <f>Q464*H464</f>
        <v>0</v>
      </c>
      <c r="S464" s="219">
        <v>0</v>
      </c>
      <c r="T464" s="219">
        <f>S464*H464</f>
        <v>0</v>
      </c>
      <c r="U464" s="220" t="s">
        <v>1</v>
      </c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1" t="s">
        <v>131</v>
      </c>
      <c r="AT464" s="221" t="s">
        <v>126</v>
      </c>
      <c r="AU464" s="221" t="s">
        <v>80</v>
      </c>
      <c r="AY464" s="17" t="s">
        <v>124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17" t="s">
        <v>78</v>
      </c>
      <c r="BK464" s="222">
        <f>ROUND(I464*H464,2)</f>
        <v>0</v>
      </c>
      <c r="BL464" s="17" t="s">
        <v>131</v>
      </c>
      <c r="BM464" s="221" t="s">
        <v>596</v>
      </c>
    </row>
    <row r="465" s="2" customFormat="1">
      <c r="A465" s="38"/>
      <c r="B465" s="39"/>
      <c r="C465" s="40"/>
      <c r="D465" s="223" t="s">
        <v>133</v>
      </c>
      <c r="E465" s="40"/>
      <c r="F465" s="224" t="s">
        <v>594</v>
      </c>
      <c r="G465" s="40"/>
      <c r="H465" s="40"/>
      <c r="I465" s="225"/>
      <c r="J465" s="40"/>
      <c r="K465" s="40"/>
      <c r="L465" s="44"/>
      <c r="M465" s="226"/>
      <c r="N465" s="227"/>
      <c r="O465" s="91"/>
      <c r="P465" s="91"/>
      <c r="Q465" s="91"/>
      <c r="R465" s="91"/>
      <c r="S465" s="91"/>
      <c r="T465" s="91"/>
      <c r="U465" s="92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133</v>
      </c>
      <c r="AU465" s="17" t="s">
        <v>80</v>
      </c>
    </row>
    <row r="466" s="14" customFormat="1">
      <c r="A466" s="14"/>
      <c r="B466" s="240"/>
      <c r="C466" s="241"/>
      <c r="D466" s="223" t="s">
        <v>137</v>
      </c>
      <c r="E466" s="242" t="s">
        <v>1</v>
      </c>
      <c r="F466" s="243" t="s">
        <v>597</v>
      </c>
      <c r="G466" s="241"/>
      <c r="H466" s="244">
        <v>1021</v>
      </c>
      <c r="I466" s="245"/>
      <c r="J466" s="241"/>
      <c r="K466" s="241"/>
      <c r="L466" s="246"/>
      <c r="M466" s="247"/>
      <c r="N466" s="248"/>
      <c r="O466" s="248"/>
      <c r="P466" s="248"/>
      <c r="Q466" s="248"/>
      <c r="R466" s="248"/>
      <c r="S466" s="248"/>
      <c r="T466" s="248"/>
      <c r="U466" s="249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0" t="s">
        <v>137</v>
      </c>
      <c r="AU466" s="250" t="s">
        <v>80</v>
      </c>
      <c r="AV466" s="14" t="s">
        <v>80</v>
      </c>
      <c r="AW466" s="14" t="s">
        <v>30</v>
      </c>
      <c r="AX466" s="14" t="s">
        <v>73</v>
      </c>
      <c r="AY466" s="250" t="s">
        <v>124</v>
      </c>
    </row>
    <row r="467" s="15" customFormat="1">
      <c r="A467" s="15"/>
      <c r="B467" s="251"/>
      <c r="C467" s="252"/>
      <c r="D467" s="223" t="s">
        <v>137</v>
      </c>
      <c r="E467" s="253" t="s">
        <v>1</v>
      </c>
      <c r="F467" s="254" t="s">
        <v>140</v>
      </c>
      <c r="G467" s="252"/>
      <c r="H467" s="255">
        <v>1021</v>
      </c>
      <c r="I467" s="256"/>
      <c r="J467" s="252"/>
      <c r="K467" s="252"/>
      <c r="L467" s="257"/>
      <c r="M467" s="258"/>
      <c r="N467" s="259"/>
      <c r="O467" s="259"/>
      <c r="P467" s="259"/>
      <c r="Q467" s="259"/>
      <c r="R467" s="259"/>
      <c r="S467" s="259"/>
      <c r="T467" s="259"/>
      <c r="U467" s="260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1" t="s">
        <v>137</v>
      </c>
      <c r="AU467" s="261" t="s">
        <v>80</v>
      </c>
      <c r="AV467" s="15" t="s">
        <v>131</v>
      </c>
      <c r="AW467" s="15" t="s">
        <v>30</v>
      </c>
      <c r="AX467" s="15" t="s">
        <v>78</v>
      </c>
      <c r="AY467" s="261" t="s">
        <v>124</v>
      </c>
    </row>
    <row r="468" s="12" customFormat="1" ht="22.8" customHeight="1">
      <c r="A468" s="12"/>
      <c r="B468" s="194"/>
      <c r="C468" s="195"/>
      <c r="D468" s="196" t="s">
        <v>72</v>
      </c>
      <c r="E468" s="208" t="s">
        <v>598</v>
      </c>
      <c r="F468" s="208" t="s">
        <v>599</v>
      </c>
      <c r="G468" s="195"/>
      <c r="H468" s="195"/>
      <c r="I468" s="198"/>
      <c r="J468" s="209">
        <f>BK468</f>
        <v>0</v>
      </c>
      <c r="K468" s="195"/>
      <c r="L468" s="200"/>
      <c r="M468" s="201"/>
      <c r="N468" s="202"/>
      <c r="O468" s="202"/>
      <c r="P468" s="203">
        <f>SUM(P469:P471)</f>
        <v>0</v>
      </c>
      <c r="Q468" s="202"/>
      <c r="R468" s="203">
        <f>SUM(R469:R471)</f>
        <v>0</v>
      </c>
      <c r="S468" s="202"/>
      <c r="T468" s="203">
        <f>SUM(T469:T471)</f>
        <v>0</v>
      </c>
      <c r="U468" s="204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5" t="s">
        <v>78</v>
      </c>
      <c r="AT468" s="206" t="s">
        <v>72</v>
      </c>
      <c r="AU468" s="206" t="s">
        <v>78</v>
      </c>
      <c r="AY468" s="205" t="s">
        <v>124</v>
      </c>
      <c r="BK468" s="207">
        <f>SUM(BK469:BK471)</f>
        <v>0</v>
      </c>
    </row>
    <row r="469" s="2" customFormat="1" ht="24.15" customHeight="1">
      <c r="A469" s="38"/>
      <c r="B469" s="39"/>
      <c r="C469" s="210" t="s">
        <v>600</v>
      </c>
      <c r="D469" s="210" t="s">
        <v>126</v>
      </c>
      <c r="E469" s="211" t="s">
        <v>601</v>
      </c>
      <c r="F469" s="212" t="s">
        <v>602</v>
      </c>
      <c r="G469" s="213" t="s">
        <v>168</v>
      </c>
      <c r="H469" s="214">
        <v>16.524000000000001</v>
      </c>
      <c r="I469" s="215"/>
      <c r="J469" s="216">
        <f>ROUND(I469*H469,2)</f>
        <v>0</v>
      </c>
      <c r="K469" s="212" t="s">
        <v>322</v>
      </c>
      <c r="L469" s="44"/>
      <c r="M469" s="217" t="s">
        <v>1</v>
      </c>
      <c r="N469" s="218" t="s">
        <v>38</v>
      </c>
      <c r="O469" s="91"/>
      <c r="P469" s="219">
        <f>O469*H469</f>
        <v>0</v>
      </c>
      <c r="Q469" s="219">
        <v>0</v>
      </c>
      <c r="R469" s="219">
        <f>Q469*H469</f>
        <v>0</v>
      </c>
      <c r="S469" s="219">
        <v>0</v>
      </c>
      <c r="T469" s="219">
        <f>S469*H469</f>
        <v>0</v>
      </c>
      <c r="U469" s="220" t="s">
        <v>1</v>
      </c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1" t="s">
        <v>131</v>
      </c>
      <c r="AT469" s="221" t="s">
        <v>126</v>
      </c>
      <c r="AU469" s="221" t="s">
        <v>80</v>
      </c>
      <c r="AY469" s="17" t="s">
        <v>124</v>
      </c>
      <c r="BE469" s="222">
        <f>IF(N469="základní",J469,0)</f>
        <v>0</v>
      </c>
      <c r="BF469" s="222">
        <f>IF(N469="snížená",J469,0)</f>
        <v>0</v>
      </c>
      <c r="BG469" s="222">
        <f>IF(N469="zákl. přenesená",J469,0)</f>
        <v>0</v>
      </c>
      <c r="BH469" s="222">
        <f>IF(N469="sníž. přenesená",J469,0)</f>
        <v>0</v>
      </c>
      <c r="BI469" s="222">
        <f>IF(N469="nulová",J469,0)</f>
        <v>0</v>
      </c>
      <c r="BJ469" s="17" t="s">
        <v>78</v>
      </c>
      <c r="BK469" s="222">
        <f>ROUND(I469*H469,2)</f>
        <v>0</v>
      </c>
      <c r="BL469" s="17" t="s">
        <v>131</v>
      </c>
      <c r="BM469" s="221" t="s">
        <v>603</v>
      </c>
    </row>
    <row r="470" s="2" customFormat="1">
      <c r="A470" s="38"/>
      <c r="B470" s="39"/>
      <c r="C470" s="40"/>
      <c r="D470" s="223" t="s">
        <v>133</v>
      </c>
      <c r="E470" s="40"/>
      <c r="F470" s="224" t="s">
        <v>604</v>
      </c>
      <c r="G470" s="40"/>
      <c r="H470" s="40"/>
      <c r="I470" s="225"/>
      <c r="J470" s="40"/>
      <c r="K470" s="40"/>
      <c r="L470" s="44"/>
      <c r="M470" s="226"/>
      <c r="N470" s="227"/>
      <c r="O470" s="91"/>
      <c r="P470" s="91"/>
      <c r="Q470" s="91"/>
      <c r="R470" s="91"/>
      <c r="S470" s="91"/>
      <c r="T470" s="91"/>
      <c r="U470" s="92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133</v>
      </c>
      <c r="AU470" s="17" t="s">
        <v>80</v>
      </c>
    </row>
    <row r="471" s="2" customFormat="1">
      <c r="A471" s="38"/>
      <c r="B471" s="39"/>
      <c r="C471" s="40"/>
      <c r="D471" s="228" t="s">
        <v>135</v>
      </c>
      <c r="E471" s="40"/>
      <c r="F471" s="229" t="s">
        <v>605</v>
      </c>
      <c r="G471" s="40"/>
      <c r="H471" s="40"/>
      <c r="I471" s="225"/>
      <c r="J471" s="40"/>
      <c r="K471" s="40"/>
      <c r="L471" s="44"/>
      <c r="M471" s="226"/>
      <c r="N471" s="227"/>
      <c r="O471" s="91"/>
      <c r="P471" s="91"/>
      <c r="Q471" s="91"/>
      <c r="R471" s="91"/>
      <c r="S471" s="91"/>
      <c r="T471" s="91"/>
      <c r="U471" s="92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135</v>
      </c>
      <c r="AU471" s="17" t="s">
        <v>80</v>
      </c>
    </row>
    <row r="472" s="12" customFormat="1" ht="25.92" customHeight="1">
      <c r="A472" s="12"/>
      <c r="B472" s="194"/>
      <c r="C472" s="195"/>
      <c r="D472" s="196" t="s">
        <v>72</v>
      </c>
      <c r="E472" s="197" t="s">
        <v>606</v>
      </c>
      <c r="F472" s="197" t="s">
        <v>607</v>
      </c>
      <c r="G472" s="195"/>
      <c r="H472" s="195"/>
      <c r="I472" s="198"/>
      <c r="J472" s="199">
        <f>BK472</f>
        <v>0</v>
      </c>
      <c r="K472" s="195"/>
      <c r="L472" s="200"/>
      <c r="M472" s="201"/>
      <c r="N472" s="202"/>
      <c r="O472" s="202"/>
      <c r="P472" s="203">
        <f>P473+P486+P492+P755+P860+P945</f>
        <v>0</v>
      </c>
      <c r="Q472" s="202"/>
      <c r="R472" s="203">
        <f>R473+R486+R492+R755+R860+R945</f>
        <v>30.527184089999995</v>
      </c>
      <c r="S472" s="202"/>
      <c r="T472" s="203">
        <f>T473+T486+T492+T755+T860+T945</f>
        <v>28.415264570000001</v>
      </c>
      <c r="U472" s="204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05" t="s">
        <v>80</v>
      </c>
      <c r="AT472" s="206" t="s">
        <v>72</v>
      </c>
      <c r="AU472" s="206" t="s">
        <v>73</v>
      </c>
      <c r="AY472" s="205" t="s">
        <v>124</v>
      </c>
      <c r="BK472" s="207">
        <f>BK473+BK486+BK492+BK755+BK860+BK945</f>
        <v>0</v>
      </c>
    </row>
    <row r="473" s="12" customFormat="1" ht="22.8" customHeight="1">
      <c r="A473" s="12"/>
      <c r="B473" s="194"/>
      <c r="C473" s="195"/>
      <c r="D473" s="196" t="s">
        <v>72</v>
      </c>
      <c r="E473" s="208" t="s">
        <v>608</v>
      </c>
      <c r="F473" s="208" t="s">
        <v>609</v>
      </c>
      <c r="G473" s="195"/>
      <c r="H473" s="195"/>
      <c r="I473" s="198"/>
      <c r="J473" s="209">
        <f>BK473</f>
        <v>0</v>
      </c>
      <c r="K473" s="195"/>
      <c r="L473" s="200"/>
      <c r="M473" s="201"/>
      <c r="N473" s="202"/>
      <c r="O473" s="202"/>
      <c r="P473" s="203">
        <f>SUM(P474:P485)</f>
        <v>0</v>
      </c>
      <c r="Q473" s="202"/>
      <c r="R473" s="203">
        <f>SUM(R474:R485)</f>
        <v>0.0315</v>
      </c>
      <c r="S473" s="202"/>
      <c r="T473" s="203">
        <f>SUM(T474:T485)</f>
        <v>0</v>
      </c>
      <c r="U473" s="204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05" t="s">
        <v>80</v>
      </c>
      <c r="AT473" s="206" t="s">
        <v>72</v>
      </c>
      <c r="AU473" s="206" t="s">
        <v>78</v>
      </c>
      <c r="AY473" s="205" t="s">
        <v>124</v>
      </c>
      <c r="BK473" s="207">
        <f>SUM(BK474:BK485)</f>
        <v>0</v>
      </c>
    </row>
    <row r="474" s="2" customFormat="1" ht="24.15" customHeight="1">
      <c r="A474" s="38"/>
      <c r="B474" s="39"/>
      <c r="C474" s="210" t="s">
        <v>610</v>
      </c>
      <c r="D474" s="210" t="s">
        <v>126</v>
      </c>
      <c r="E474" s="211" t="s">
        <v>611</v>
      </c>
      <c r="F474" s="212" t="s">
        <v>612</v>
      </c>
      <c r="G474" s="213" t="s">
        <v>189</v>
      </c>
      <c r="H474" s="214">
        <v>100</v>
      </c>
      <c r="I474" s="215"/>
      <c r="J474" s="216">
        <f>ROUND(I474*H474,2)</f>
        <v>0</v>
      </c>
      <c r="K474" s="212" t="s">
        <v>130</v>
      </c>
      <c r="L474" s="44"/>
      <c r="M474" s="217" t="s">
        <v>1</v>
      </c>
      <c r="N474" s="218" t="s">
        <v>38</v>
      </c>
      <c r="O474" s="91"/>
      <c r="P474" s="219">
        <f>O474*H474</f>
        <v>0</v>
      </c>
      <c r="Q474" s="219">
        <v>0</v>
      </c>
      <c r="R474" s="219">
        <f>Q474*H474</f>
        <v>0</v>
      </c>
      <c r="S474" s="219">
        <v>0</v>
      </c>
      <c r="T474" s="219">
        <f>S474*H474</f>
        <v>0</v>
      </c>
      <c r="U474" s="220" t="s">
        <v>1</v>
      </c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1" t="s">
        <v>240</v>
      </c>
      <c r="AT474" s="221" t="s">
        <v>126</v>
      </c>
      <c r="AU474" s="221" t="s">
        <v>80</v>
      </c>
      <c r="AY474" s="17" t="s">
        <v>124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17" t="s">
        <v>78</v>
      </c>
      <c r="BK474" s="222">
        <f>ROUND(I474*H474,2)</f>
        <v>0</v>
      </c>
      <c r="BL474" s="17" t="s">
        <v>240</v>
      </c>
      <c r="BM474" s="221" t="s">
        <v>613</v>
      </c>
    </row>
    <row r="475" s="2" customFormat="1">
      <c r="A475" s="38"/>
      <c r="B475" s="39"/>
      <c r="C475" s="40"/>
      <c r="D475" s="223" t="s">
        <v>133</v>
      </c>
      <c r="E475" s="40"/>
      <c r="F475" s="224" t="s">
        <v>614</v>
      </c>
      <c r="G475" s="40"/>
      <c r="H475" s="40"/>
      <c r="I475" s="225"/>
      <c r="J475" s="40"/>
      <c r="K475" s="40"/>
      <c r="L475" s="44"/>
      <c r="M475" s="226"/>
      <c r="N475" s="227"/>
      <c r="O475" s="91"/>
      <c r="P475" s="91"/>
      <c r="Q475" s="91"/>
      <c r="R475" s="91"/>
      <c r="S475" s="91"/>
      <c r="T475" s="91"/>
      <c r="U475" s="92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133</v>
      </c>
      <c r="AU475" s="17" t="s">
        <v>80</v>
      </c>
    </row>
    <row r="476" s="2" customFormat="1">
      <c r="A476" s="38"/>
      <c r="B476" s="39"/>
      <c r="C476" s="40"/>
      <c r="D476" s="228" t="s">
        <v>135</v>
      </c>
      <c r="E476" s="40"/>
      <c r="F476" s="229" t="s">
        <v>615</v>
      </c>
      <c r="G476" s="40"/>
      <c r="H476" s="40"/>
      <c r="I476" s="225"/>
      <c r="J476" s="40"/>
      <c r="K476" s="40"/>
      <c r="L476" s="44"/>
      <c r="M476" s="226"/>
      <c r="N476" s="227"/>
      <c r="O476" s="91"/>
      <c r="P476" s="91"/>
      <c r="Q476" s="91"/>
      <c r="R476" s="91"/>
      <c r="S476" s="91"/>
      <c r="T476" s="91"/>
      <c r="U476" s="92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135</v>
      </c>
      <c r="AU476" s="17" t="s">
        <v>80</v>
      </c>
    </row>
    <row r="477" s="13" customFormat="1">
      <c r="A477" s="13"/>
      <c r="B477" s="230"/>
      <c r="C477" s="231"/>
      <c r="D477" s="223" t="s">
        <v>137</v>
      </c>
      <c r="E477" s="232" t="s">
        <v>1</v>
      </c>
      <c r="F477" s="233" t="s">
        <v>616</v>
      </c>
      <c r="G477" s="231"/>
      <c r="H477" s="232" t="s">
        <v>1</v>
      </c>
      <c r="I477" s="234"/>
      <c r="J477" s="231"/>
      <c r="K477" s="231"/>
      <c r="L477" s="235"/>
      <c r="M477" s="236"/>
      <c r="N477" s="237"/>
      <c r="O477" s="237"/>
      <c r="P477" s="237"/>
      <c r="Q477" s="237"/>
      <c r="R477" s="237"/>
      <c r="S477" s="237"/>
      <c r="T477" s="237"/>
      <c r="U477" s="238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9" t="s">
        <v>137</v>
      </c>
      <c r="AU477" s="239" t="s">
        <v>80</v>
      </c>
      <c r="AV477" s="13" t="s">
        <v>78</v>
      </c>
      <c r="AW477" s="13" t="s">
        <v>30</v>
      </c>
      <c r="AX477" s="13" t="s">
        <v>73</v>
      </c>
      <c r="AY477" s="239" t="s">
        <v>124</v>
      </c>
    </row>
    <row r="478" s="14" customFormat="1">
      <c r="A478" s="14"/>
      <c r="B478" s="240"/>
      <c r="C478" s="241"/>
      <c r="D478" s="223" t="s">
        <v>137</v>
      </c>
      <c r="E478" s="242" t="s">
        <v>1</v>
      </c>
      <c r="F478" s="243" t="s">
        <v>617</v>
      </c>
      <c r="G478" s="241"/>
      <c r="H478" s="244">
        <v>100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8"/>
      <c r="U478" s="249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0" t="s">
        <v>137</v>
      </c>
      <c r="AU478" s="250" t="s">
        <v>80</v>
      </c>
      <c r="AV478" s="14" t="s">
        <v>80</v>
      </c>
      <c r="AW478" s="14" t="s">
        <v>30</v>
      </c>
      <c r="AX478" s="14" t="s">
        <v>73</v>
      </c>
      <c r="AY478" s="250" t="s">
        <v>124</v>
      </c>
    </row>
    <row r="479" s="15" customFormat="1">
      <c r="A479" s="15"/>
      <c r="B479" s="251"/>
      <c r="C479" s="252"/>
      <c r="D479" s="223" t="s">
        <v>137</v>
      </c>
      <c r="E479" s="253" t="s">
        <v>1</v>
      </c>
      <c r="F479" s="254" t="s">
        <v>140</v>
      </c>
      <c r="G479" s="252"/>
      <c r="H479" s="255">
        <v>100</v>
      </c>
      <c r="I479" s="256"/>
      <c r="J479" s="252"/>
      <c r="K479" s="252"/>
      <c r="L479" s="257"/>
      <c r="M479" s="258"/>
      <c r="N479" s="259"/>
      <c r="O479" s="259"/>
      <c r="P479" s="259"/>
      <c r="Q479" s="259"/>
      <c r="R479" s="259"/>
      <c r="S479" s="259"/>
      <c r="T479" s="259"/>
      <c r="U479" s="260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1" t="s">
        <v>137</v>
      </c>
      <c r="AU479" s="261" t="s">
        <v>80</v>
      </c>
      <c r="AV479" s="15" t="s">
        <v>131</v>
      </c>
      <c r="AW479" s="15" t="s">
        <v>30</v>
      </c>
      <c r="AX479" s="15" t="s">
        <v>78</v>
      </c>
      <c r="AY479" s="261" t="s">
        <v>124</v>
      </c>
    </row>
    <row r="480" s="2" customFormat="1" ht="16.5" customHeight="1">
      <c r="A480" s="38"/>
      <c r="B480" s="39"/>
      <c r="C480" s="262" t="s">
        <v>618</v>
      </c>
      <c r="D480" s="262" t="s">
        <v>456</v>
      </c>
      <c r="E480" s="263" t="s">
        <v>619</v>
      </c>
      <c r="F480" s="264" t="s">
        <v>620</v>
      </c>
      <c r="G480" s="265" t="s">
        <v>189</v>
      </c>
      <c r="H480" s="266">
        <v>105</v>
      </c>
      <c r="I480" s="267"/>
      <c r="J480" s="268">
        <f>ROUND(I480*H480,2)</f>
        <v>0</v>
      </c>
      <c r="K480" s="264" t="s">
        <v>130</v>
      </c>
      <c r="L480" s="269"/>
      <c r="M480" s="270" t="s">
        <v>1</v>
      </c>
      <c r="N480" s="271" t="s">
        <v>38</v>
      </c>
      <c r="O480" s="91"/>
      <c r="P480" s="219">
        <f>O480*H480</f>
        <v>0</v>
      </c>
      <c r="Q480" s="219">
        <v>0.00029999999999999997</v>
      </c>
      <c r="R480" s="219">
        <f>Q480*H480</f>
        <v>0.0315</v>
      </c>
      <c r="S480" s="219">
        <v>0</v>
      </c>
      <c r="T480" s="219">
        <f>S480*H480</f>
        <v>0</v>
      </c>
      <c r="U480" s="220" t="s">
        <v>1</v>
      </c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1" t="s">
        <v>348</v>
      </c>
      <c r="AT480" s="221" t="s">
        <v>456</v>
      </c>
      <c r="AU480" s="221" t="s">
        <v>80</v>
      </c>
      <c r="AY480" s="17" t="s">
        <v>124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17" t="s">
        <v>78</v>
      </c>
      <c r="BK480" s="222">
        <f>ROUND(I480*H480,2)</f>
        <v>0</v>
      </c>
      <c r="BL480" s="17" t="s">
        <v>240</v>
      </c>
      <c r="BM480" s="221" t="s">
        <v>621</v>
      </c>
    </row>
    <row r="481" s="2" customFormat="1">
      <c r="A481" s="38"/>
      <c r="B481" s="39"/>
      <c r="C481" s="40"/>
      <c r="D481" s="223" t="s">
        <v>133</v>
      </c>
      <c r="E481" s="40"/>
      <c r="F481" s="224" t="s">
        <v>620</v>
      </c>
      <c r="G481" s="40"/>
      <c r="H481" s="40"/>
      <c r="I481" s="225"/>
      <c r="J481" s="40"/>
      <c r="K481" s="40"/>
      <c r="L481" s="44"/>
      <c r="M481" s="226"/>
      <c r="N481" s="227"/>
      <c r="O481" s="91"/>
      <c r="P481" s="91"/>
      <c r="Q481" s="91"/>
      <c r="R481" s="91"/>
      <c r="S481" s="91"/>
      <c r="T481" s="91"/>
      <c r="U481" s="92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133</v>
      </c>
      <c r="AU481" s="17" t="s">
        <v>80</v>
      </c>
    </row>
    <row r="482" s="14" customFormat="1">
      <c r="A482" s="14"/>
      <c r="B482" s="240"/>
      <c r="C482" s="241"/>
      <c r="D482" s="223" t="s">
        <v>137</v>
      </c>
      <c r="E482" s="241"/>
      <c r="F482" s="243" t="s">
        <v>622</v>
      </c>
      <c r="G482" s="241"/>
      <c r="H482" s="244">
        <v>105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8"/>
      <c r="U482" s="249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0" t="s">
        <v>137</v>
      </c>
      <c r="AU482" s="250" t="s">
        <v>80</v>
      </c>
      <c r="AV482" s="14" t="s">
        <v>80</v>
      </c>
      <c r="AW482" s="14" t="s">
        <v>4</v>
      </c>
      <c r="AX482" s="14" t="s">
        <v>78</v>
      </c>
      <c r="AY482" s="250" t="s">
        <v>124</v>
      </c>
    </row>
    <row r="483" s="2" customFormat="1" ht="37.8" customHeight="1">
      <c r="A483" s="38"/>
      <c r="B483" s="39"/>
      <c r="C483" s="210" t="s">
        <v>623</v>
      </c>
      <c r="D483" s="210" t="s">
        <v>126</v>
      </c>
      <c r="E483" s="211" t="s">
        <v>624</v>
      </c>
      <c r="F483" s="212" t="s">
        <v>625</v>
      </c>
      <c r="G483" s="213" t="s">
        <v>168</v>
      </c>
      <c r="H483" s="214">
        <v>0.032000000000000001</v>
      </c>
      <c r="I483" s="215"/>
      <c r="J483" s="216">
        <f>ROUND(I483*H483,2)</f>
        <v>0</v>
      </c>
      <c r="K483" s="212" t="s">
        <v>130</v>
      </c>
      <c r="L483" s="44"/>
      <c r="M483" s="217" t="s">
        <v>1</v>
      </c>
      <c r="N483" s="218" t="s">
        <v>38</v>
      </c>
      <c r="O483" s="91"/>
      <c r="P483" s="219">
        <f>O483*H483</f>
        <v>0</v>
      </c>
      <c r="Q483" s="219">
        <v>0</v>
      </c>
      <c r="R483" s="219">
        <f>Q483*H483</f>
        <v>0</v>
      </c>
      <c r="S483" s="219">
        <v>0</v>
      </c>
      <c r="T483" s="219">
        <f>S483*H483</f>
        <v>0</v>
      </c>
      <c r="U483" s="220" t="s">
        <v>1</v>
      </c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1" t="s">
        <v>240</v>
      </c>
      <c r="AT483" s="221" t="s">
        <v>126</v>
      </c>
      <c r="AU483" s="221" t="s">
        <v>80</v>
      </c>
      <c r="AY483" s="17" t="s">
        <v>124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17" t="s">
        <v>78</v>
      </c>
      <c r="BK483" s="222">
        <f>ROUND(I483*H483,2)</f>
        <v>0</v>
      </c>
      <c r="BL483" s="17" t="s">
        <v>240</v>
      </c>
      <c r="BM483" s="221" t="s">
        <v>626</v>
      </c>
    </row>
    <row r="484" s="2" customFormat="1">
      <c r="A484" s="38"/>
      <c r="B484" s="39"/>
      <c r="C484" s="40"/>
      <c r="D484" s="223" t="s">
        <v>133</v>
      </c>
      <c r="E484" s="40"/>
      <c r="F484" s="224" t="s">
        <v>627</v>
      </c>
      <c r="G484" s="40"/>
      <c r="H484" s="40"/>
      <c r="I484" s="225"/>
      <c r="J484" s="40"/>
      <c r="K484" s="40"/>
      <c r="L484" s="44"/>
      <c r="M484" s="226"/>
      <c r="N484" s="227"/>
      <c r="O484" s="91"/>
      <c r="P484" s="91"/>
      <c r="Q484" s="91"/>
      <c r="R484" s="91"/>
      <c r="S484" s="91"/>
      <c r="T484" s="91"/>
      <c r="U484" s="92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133</v>
      </c>
      <c r="AU484" s="17" t="s">
        <v>80</v>
      </c>
    </row>
    <row r="485" s="2" customFormat="1">
      <c r="A485" s="38"/>
      <c r="B485" s="39"/>
      <c r="C485" s="40"/>
      <c r="D485" s="228" t="s">
        <v>135</v>
      </c>
      <c r="E485" s="40"/>
      <c r="F485" s="229" t="s">
        <v>628</v>
      </c>
      <c r="G485" s="40"/>
      <c r="H485" s="40"/>
      <c r="I485" s="225"/>
      <c r="J485" s="40"/>
      <c r="K485" s="40"/>
      <c r="L485" s="44"/>
      <c r="M485" s="226"/>
      <c r="N485" s="227"/>
      <c r="O485" s="91"/>
      <c r="P485" s="91"/>
      <c r="Q485" s="91"/>
      <c r="R485" s="91"/>
      <c r="S485" s="91"/>
      <c r="T485" s="91"/>
      <c r="U485" s="92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135</v>
      </c>
      <c r="AU485" s="17" t="s">
        <v>80</v>
      </c>
    </row>
    <row r="486" s="12" customFormat="1" ht="22.8" customHeight="1">
      <c r="A486" s="12"/>
      <c r="B486" s="194"/>
      <c r="C486" s="195"/>
      <c r="D486" s="196" t="s">
        <v>72</v>
      </c>
      <c r="E486" s="208" t="s">
        <v>629</v>
      </c>
      <c r="F486" s="208" t="s">
        <v>630</v>
      </c>
      <c r="G486" s="195"/>
      <c r="H486" s="195"/>
      <c r="I486" s="198"/>
      <c r="J486" s="209">
        <f>BK486</f>
        <v>0</v>
      </c>
      <c r="K486" s="195"/>
      <c r="L486" s="200"/>
      <c r="M486" s="201"/>
      <c r="N486" s="202"/>
      <c r="O486" s="202"/>
      <c r="P486" s="203">
        <f>SUM(P487:P491)</f>
        <v>0</v>
      </c>
      <c r="Q486" s="202"/>
      <c r="R486" s="203">
        <f>SUM(R487:R491)</f>
        <v>0</v>
      </c>
      <c r="S486" s="202"/>
      <c r="T486" s="203">
        <f>SUM(T487:T491)</f>
        <v>0</v>
      </c>
      <c r="U486" s="204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5" t="s">
        <v>80</v>
      </c>
      <c r="AT486" s="206" t="s">
        <v>72</v>
      </c>
      <c r="AU486" s="206" t="s">
        <v>78</v>
      </c>
      <c r="AY486" s="205" t="s">
        <v>124</v>
      </c>
      <c r="BK486" s="207">
        <f>SUM(BK487:BK491)</f>
        <v>0</v>
      </c>
    </row>
    <row r="487" s="2" customFormat="1" ht="16.5" customHeight="1">
      <c r="A487" s="38"/>
      <c r="B487" s="39"/>
      <c r="C487" s="210" t="s">
        <v>631</v>
      </c>
      <c r="D487" s="210" t="s">
        <v>126</v>
      </c>
      <c r="E487" s="211" t="s">
        <v>632</v>
      </c>
      <c r="F487" s="212" t="s">
        <v>633</v>
      </c>
      <c r="G487" s="213" t="s">
        <v>366</v>
      </c>
      <c r="H487" s="214">
        <v>1</v>
      </c>
      <c r="I487" s="215"/>
      <c r="J487" s="216">
        <f>ROUND(I487*H487,2)</f>
        <v>0</v>
      </c>
      <c r="K487" s="212" t="s">
        <v>1</v>
      </c>
      <c r="L487" s="44"/>
      <c r="M487" s="217" t="s">
        <v>1</v>
      </c>
      <c r="N487" s="218" t="s">
        <v>38</v>
      </c>
      <c r="O487" s="91"/>
      <c r="P487" s="219">
        <f>O487*H487</f>
        <v>0</v>
      </c>
      <c r="Q487" s="219">
        <v>0</v>
      </c>
      <c r="R487" s="219">
        <f>Q487*H487</f>
        <v>0</v>
      </c>
      <c r="S487" s="219">
        <v>0</v>
      </c>
      <c r="T487" s="219">
        <f>S487*H487</f>
        <v>0</v>
      </c>
      <c r="U487" s="220" t="s">
        <v>1</v>
      </c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1" t="s">
        <v>240</v>
      </c>
      <c r="AT487" s="221" t="s">
        <v>126</v>
      </c>
      <c r="AU487" s="221" t="s">
        <v>80</v>
      </c>
      <c r="AY487" s="17" t="s">
        <v>124</v>
      </c>
      <c r="BE487" s="222">
        <f>IF(N487="základní",J487,0)</f>
        <v>0</v>
      </c>
      <c r="BF487" s="222">
        <f>IF(N487="snížená",J487,0)</f>
        <v>0</v>
      </c>
      <c r="BG487" s="222">
        <f>IF(N487="zákl. přenesená",J487,0)</f>
        <v>0</v>
      </c>
      <c r="BH487" s="222">
        <f>IF(N487="sníž. přenesená",J487,0)</f>
        <v>0</v>
      </c>
      <c r="BI487" s="222">
        <f>IF(N487="nulová",J487,0)</f>
        <v>0</v>
      </c>
      <c r="BJ487" s="17" t="s">
        <v>78</v>
      </c>
      <c r="BK487" s="222">
        <f>ROUND(I487*H487,2)</f>
        <v>0</v>
      </c>
      <c r="BL487" s="17" t="s">
        <v>240</v>
      </c>
      <c r="BM487" s="221" t="s">
        <v>634</v>
      </c>
    </row>
    <row r="488" s="2" customFormat="1">
      <c r="A488" s="38"/>
      <c r="B488" s="39"/>
      <c r="C488" s="40"/>
      <c r="D488" s="223" t="s">
        <v>133</v>
      </c>
      <c r="E488" s="40"/>
      <c r="F488" s="224" t="s">
        <v>633</v>
      </c>
      <c r="G488" s="40"/>
      <c r="H488" s="40"/>
      <c r="I488" s="225"/>
      <c r="J488" s="40"/>
      <c r="K488" s="40"/>
      <c r="L488" s="44"/>
      <c r="M488" s="226"/>
      <c r="N488" s="227"/>
      <c r="O488" s="91"/>
      <c r="P488" s="91"/>
      <c r="Q488" s="91"/>
      <c r="R488" s="91"/>
      <c r="S488" s="91"/>
      <c r="T488" s="91"/>
      <c r="U488" s="92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133</v>
      </c>
      <c r="AU488" s="17" t="s">
        <v>80</v>
      </c>
    </row>
    <row r="489" s="13" customFormat="1">
      <c r="A489" s="13"/>
      <c r="B489" s="230"/>
      <c r="C489" s="231"/>
      <c r="D489" s="223" t="s">
        <v>137</v>
      </c>
      <c r="E489" s="232" t="s">
        <v>1</v>
      </c>
      <c r="F489" s="233" t="s">
        <v>635</v>
      </c>
      <c r="G489" s="231"/>
      <c r="H489" s="232" t="s">
        <v>1</v>
      </c>
      <c r="I489" s="234"/>
      <c r="J489" s="231"/>
      <c r="K489" s="231"/>
      <c r="L489" s="235"/>
      <c r="M489" s="236"/>
      <c r="N489" s="237"/>
      <c r="O489" s="237"/>
      <c r="P489" s="237"/>
      <c r="Q489" s="237"/>
      <c r="R489" s="237"/>
      <c r="S489" s="237"/>
      <c r="T489" s="237"/>
      <c r="U489" s="238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9" t="s">
        <v>137</v>
      </c>
      <c r="AU489" s="239" t="s">
        <v>80</v>
      </c>
      <c r="AV489" s="13" t="s">
        <v>78</v>
      </c>
      <c r="AW489" s="13" t="s">
        <v>30</v>
      </c>
      <c r="AX489" s="13" t="s">
        <v>73</v>
      </c>
      <c r="AY489" s="239" t="s">
        <v>124</v>
      </c>
    </row>
    <row r="490" s="14" customFormat="1">
      <c r="A490" s="14"/>
      <c r="B490" s="240"/>
      <c r="C490" s="241"/>
      <c r="D490" s="223" t="s">
        <v>137</v>
      </c>
      <c r="E490" s="242" t="s">
        <v>1</v>
      </c>
      <c r="F490" s="243" t="s">
        <v>78</v>
      </c>
      <c r="G490" s="241"/>
      <c r="H490" s="244">
        <v>1</v>
      </c>
      <c r="I490" s="245"/>
      <c r="J490" s="241"/>
      <c r="K490" s="241"/>
      <c r="L490" s="246"/>
      <c r="M490" s="247"/>
      <c r="N490" s="248"/>
      <c r="O490" s="248"/>
      <c r="P490" s="248"/>
      <c r="Q490" s="248"/>
      <c r="R490" s="248"/>
      <c r="S490" s="248"/>
      <c r="T490" s="248"/>
      <c r="U490" s="249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0" t="s">
        <v>137</v>
      </c>
      <c r="AU490" s="250" t="s">
        <v>80</v>
      </c>
      <c r="AV490" s="14" t="s">
        <v>80</v>
      </c>
      <c r="AW490" s="14" t="s">
        <v>30</v>
      </c>
      <c r="AX490" s="14" t="s">
        <v>73</v>
      </c>
      <c r="AY490" s="250" t="s">
        <v>124</v>
      </c>
    </row>
    <row r="491" s="15" customFormat="1">
      <c r="A491" s="15"/>
      <c r="B491" s="251"/>
      <c r="C491" s="252"/>
      <c r="D491" s="223" t="s">
        <v>137</v>
      </c>
      <c r="E491" s="253" t="s">
        <v>1</v>
      </c>
      <c r="F491" s="254" t="s">
        <v>140</v>
      </c>
      <c r="G491" s="252"/>
      <c r="H491" s="255">
        <v>1</v>
      </c>
      <c r="I491" s="256"/>
      <c r="J491" s="252"/>
      <c r="K491" s="252"/>
      <c r="L491" s="257"/>
      <c r="M491" s="258"/>
      <c r="N491" s="259"/>
      <c r="O491" s="259"/>
      <c r="P491" s="259"/>
      <c r="Q491" s="259"/>
      <c r="R491" s="259"/>
      <c r="S491" s="259"/>
      <c r="T491" s="259"/>
      <c r="U491" s="260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1" t="s">
        <v>137</v>
      </c>
      <c r="AU491" s="261" t="s">
        <v>80</v>
      </c>
      <c r="AV491" s="15" t="s">
        <v>131</v>
      </c>
      <c r="AW491" s="15" t="s">
        <v>30</v>
      </c>
      <c r="AX491" s="15" t="s">
        <v>78</v>
      </c>
      <c r="AY491" s="261" t="s">
        <v>124</v>
      </c>
    </row>
    <row r="492" s="12" customFormat="1" ht="22.8" customHeight="1">
      <c r="A492" s="12"/>
      <c r="B492" s="194"/>
      <c r="C492" s="195"/>
      <c r="D492" s="196" t="s">
        <v>72</v>
      </c>
      <c r="E492" s="208" t="s">
        <v>636</v>
      </c>
      <c r="F492" s="208" t="s">
        <v>637</v>
      </c>
      <c r="G492" s="195"/>
      <c r="H492" s="195"/>
      <c r="I492" s="198"/>
      <c r="J492" s="209">
        <f>BK492</f>
        <v>0</v>
      </c>
      <c r="K492" s="195"/>
      <c r="L492" s="200"/>
      <c r="M492" s="201"/>
      <c r="N492" s="202"/>
      <c r="O492" s="202"/>
      <c r="P492" s="203">
        <f>SUM(P493:P754)</f>
        <v>0</v>
      </c>
      <c r="Q492" s="202"/>
      <c r="R492" s="203">
        <f>SUM(R493:R754)</f>
        <v>9.0199989299999999</v>
      </c>
      <c r="S492" s="202"/>
      <c r="T492" s="203">
        <f>SUM(T493:T754)</f>
        <v>6.6926261599999997</v>
      </c>
      <c r="U492" s="204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05" t="s">
        <v>80</v>
      </c>
      <c r="AT492" s="206" t="s">
        <v>72</v>
      </c>
      <c r="AU492" s="206" t="s">
        <v>78</v>
      </c>
      <c r="AY492" s="205" t="s">
        <v>124</v>
      </c>
      <c r="BK492" s="207">
        <f>SUM(BK493:BK754)</f>
        <v>0</v>
      </c>
    </row>
    <row r="493" s="2" customFormat="1" ht="21.75" customHeight="1">
      <c r="A493" s="38"/>
      <c r="B493" s="39"/>
      <c r="C493" s="210" t="s">
        <v>638</v>
      </c>
      <c r="D493" s="210" t="s">
        <v>126</v>
      </c>
      <c r="E493" s="211" t="s">
        <v>639</v>
      </c>
      <c r="F493" s="212" t="s">
        <v>640</v>
      </c>
      <c r="G493" s="213" t="s">
        <v>206</v>
      </c>
      <c r="H493" s="214">
        <v>20</v>
      </c>
      <c r="I493" s="215"/>
      <c r="J493" s="216">
        <f>ROUND(I493*H493,2)</f>
        <v>0</v>
      </c>
      <c r="K493" s="212" t="s">
        <v>130</v>
      </c>
      <c r="L493" s="44"/>
      <c r="M493" s="217" t="s">
        <v>1</v>
      </c>
      <c r="N493" s="218" t="s">
        <v>38</v>
      </c>
      <c r="O493" s="91"/>
      <c r="P493" s="219">
        <f>O493*H493</f>
        <v>0</v>
      </c>
      <c r="Q493" s="219">
        <v>0</v>
      </c>
      <c r="R493" s="219">
        <f>Q493*H493</f>
        <v>0</v>
      </c>
      <c r="S493" s="219">
        <v>0</v>
      </c>
      <c r="T493" s="219">
        <f>S493*H493</f>
        <v>0</v>
      </c>
      <c r="U493" s="220" t="s">
        <v>1</v>
      </c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1" t="s">
        <v>240</v>
      </c>
      <c r="AT493" s="221" t="s">
        <v>126</v>
      </c>
      <c r="AU493" s="221" t="s">
        <v>80</v>
      </c>
      <c r="AY493" s="17" t="s">
        <v>124</v>
      </c>
      <c r="BE493" s="222">
        <f>IF(N493="základní",J493,0)</f>
        <v>0</v>
      </c>
      <c r="BF493" s="222">
        <f>IF(N493="snížená",J493,0)</f>
        <v>0</v>
      </c>
      <c r="BG493" s="222">
        <f>IF(N493="zákl. přenesená",J493,0)</f>
        <v>0</v>
      </c>
      <c r="BH493" s="222">
        <f>IF(N493="sníž. přenesená",J493,0)</f>
        <v>0</v>
      </c>
      <c r="BI493" s="222">
        <f>IF(N493="nulová",J493,0)</f>
        <v>0</v>
      </c>
      <c r="BJ493" s="17" t="s">
        <v>78</v>
      </c>
      <c r="BK493" s="222">
        <f>ROUND(I493*H493,2)</f>
        <v>0</v>
      </c>
      <c r="BL493" s="17" t="s">
        <v>240</v>
      </c>
      <c r="BM493" s="221" t="s">
        <v>641</v>
      </c>
    </row>
    <row r="494" s="2" customFormat="1">
      <c r="A494" s="38"/>
      <c r="B494" s="39"/>
      <c r="C494" s="40"/>
      <c r="D494" s="223" t="s">
        <v>133</v>
      </c>
      <c r="E494" s="40"/>
      <c r="F494" s="224" t="s">
        <v>642</v>
      </c>
      <c r="G494" s="40"/>
      <c r="H494" s="40"/>
      <c r="I494" s="225"/>
      <c r="J494" s="40"/>
      <c r="K494" s="40"/>
      <c r="L494" s="44"/>
      <c r="M494" s="226"/>
      <c r="N494" s="227"/>
      <c r="O494" s="91"/>
      <c r="P494" s="91"/>
      <c r="Q494" s="91"/>
      <c r="R494" s="91"/>
      <c r="S494" s="91"/>
      <c r="T494" s="91"/>
      <c r="U494" s="92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133</v>
      </c>
      <c r="AU494" s="17" t="s">
        <v>80</v>
      </c>
    </row>
    <row r="495" s="2" customFormat="1">
      <c r="A495" s="38"/>
      <c r="B495" s="39"/>
      <c r="C495" s="40"/>
      <c r="D495" s="228" t="s">
        <v>135</v>
      </c>
      <c r="E495" s="40"/>
      <c r="F495" s="229" t="s">
        <v>643</v>
      </c>
      <c r="G495" s="40"/>
      <c r="H495" s="40"/>
      <c r="I495" s="225"/>
      <c r="J495" s="40"/>
      <c r="K495" s="40"/>
      <c r="L495" s="44"/>
      <c r="M495" s="226"/>
      <c r="N495" s="227"/>
      <c r="O495" s="91"/>
      <c r="P495" s="91"/>
      <c r="Q495" s="91"/>
      <c r="R495" s="91"/>
      <c r="S495" s="91"/>
      <c r="T495" s="91"/>
      <c r="U495" s="92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135</v>
      </c>
      <c r="AU495" s="17" t="s">
        <v>80</v>
      </c>
    </row>
    <row r="496" s="2" customFormat="1" ht="16.5" customHeight="1">
      <c r="A496" s="38"/>
      <c r="B496" s="39"/>
      <c r="C496" s="262" t="s">
        <v>644</v>
      </c>
      <c r="D496" s="262" t="s">
        <v>456</v>
      </c>
      <c r="E496" s="263" t="s">
        <v>645</v>
      </c>
      <c r="F496" s="264" t="s">
        <v>646</v>
      </c>
      <c r="G496" s="265" t="s">
        <v>198</v>
      </c>
      <c r="H496" s="266">
        <v>7</v>
      </c>
      <c r="I496" s="267"/>
      <c r="J496" s="268">
        <f>ROUND(I496*H496,2)</f>
        <v>0</v>
      </c>
      <c r="K496" s="264" t="s">
        <v>130</v>
      </c>
      <c r="L496" s="269"/>
      <c r="M496" s="270" t="s">
        <v>1</v>
      </c>
      <c r="N496" s="271" t="s">
        <v>38</v>
      </c>
      <c r="O496" s="91"/>
      <c r="P496" s="219">
        <f>O496*H496</f>
        <v>0</v>
      </c>
      <c r="Q496" s="219">
        <v>0.00077999999999999999</v>
      </c>
      <c r="R496" s="219">
        <f>Q496*H496</f>
        <v>0.0054599999999999996</v>
      </c>
      <c r="S496" s="219">
        <v>0</v>
      </c>
      <c r="T496" s="219">
        <f>S496*H496</f>
        <v>0</v>
      </c>
      <c r="U496" s="220" t="s">
        <v>1</v>
      </c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1" t="s">
        <v>348</v>
      </c>
      <c r="AT496" s="221" t="s">
        <v>456</v>
      </c>
      <c r="AU496" s="221" t="s">
        <v>80</v>
      </c>
      <c r="AY496" s="17" t="s">
        <v>124</v>
      </c>
      <c r="BE496" s="222">
        <f>IF(N496="základní",J496,0)</f>
        <v>0</v>
      </c>
      <c r="BF496" s="222">
        <f>IF(N496="snížená",J496,0)</f>
        <v>0</v>
      </c>
      <c r="BG496" s="222">
        <f>IF(N496="zákl. přenesená",J496,0)</f>
        <v>0</v>
      </c>
      <c r="BH496" s="222">
        <f>IF(N496="sníž. přenesená",J496,0)</f>
        <v>0</v>
      </c>
      <c r="BI496" s="222">
        <f>IF(N496="nulová",J496,0)</f>
        <v>0</v>
      </c>
      <c r="BJ496" s="17" t="s">
        <v>78</v>
      </c>
      <c r="BK496" s="222">
        <f>ROUND(I496*H496,2)</f>
        <v>0</v>
      </c>
      <c r="BL496" s="17" t="s">
        <v>240</v>
      </c>
      <c r="BM496" s="221" t="s">
        <v>647</v>
      </c>
    </row>
    <row r="497" s="2" customFormat="1">
      <c r="A497" s="38"/>
      <c r="B497" s="39"/>
      <c r="C497" s="40"/>
      <c r="D497" s="223" t="s">
        <v>133</v>
      </c>
      <c r="E497" s="40"/>
      <c r="F497" s="224" t="s">
        <v>646</v>
      </c>
      <c r="G497" s="40"/>
      <c r="H497" s="40"/>
      <c r="I497" s="225"/>
      <c r="J497" s="40"/>
      <c r="K497" s="40"/>
      <c r="L497" s="44"/>
      <c r="M497" s="226"/>
      <c r="N497" s="227"/>
      <c r="O497" s="91"/>
      <c r="P497" s="91"/>
      <c r="Q497" s="91"/>
      <c r="R497" s="91"/>
      <c r="S497" s="91"/>
      <c r="T497" s="91"/>
      <c r="U497" s="92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133</v>
      </c>
      <c r="AU497" s="17" t="s">
        <v>80</v>
      </c>
    </row>
    <row r="498" s="14" customFormat="1">
      <c r="A498" s="14"/>
      <c r="B498" s="240"/>
      <c r="C498" s="241"/>
      <c r="D498" s="223" t="s">
        <v>137</v>
      </c>
      <c r="E498" s="241"/>
      <c r="F498" s="243" t="s">
        <v>648</v>
      </c>
      <c r="G498" s="241"/>
      <c r="H498" s="244">
        <v>7</v>
      </c>
      <c r="I498" s="245"/>
      <c r="J498" s="241"/>
      <c r="K498" s="241"/>
      <c r="L498" s="246"/>
      <c r="M498" s="247"/>
      <c r="N498" s="248"/>
      <c r="O498" s="248"/>
      <c r="P498" s="248"/>
      <c r="Q498" s="248"/>
      <c r="R498" s="248"/>
      <c r="S498" s="248"/>
      <c r="T498" s="248"/>
      <c r="U498" s="249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0" t="s">
        <v>137</v>
      </c>
      <c r="AU498" s="250" t="s">
        <v>80</v>
      </c>
      <c r="AV498" s="14" t="s">
        <v>80</v>
      </c>
      <c r="AW498" s="14" t="s">
        <v>4</v>
      </c>
      <c r="AX498" s="14" t="s">
        <v>78</v>
      </c>
      <c r="AY498" s="250" t="s">
        <v>124</v>
      </c>
    </row>
    <row r="499" s="2" customFormat="1" ht="24.15" customHeight="1">
      <c r="A499" s="38"/>
      <c r="B499" s="39"/>
      <c r="C499" s="262" t="s">
        <v>649</v>
      </c>
      <c r="D499" s="262" t="s">
        <v>456</v>
      </c>
      <c r="E499" s="263" t="s">
        <v>650</v>
      </c>
      <c r="F499" s="264" t="s">
        <v>651</v>
      </c>
      <c r="G499" s="265" t="s">
        <v>652</v>
      </c>
      <c r="H499" s="266">
        <v>0.20000000000000001</v>
      </c>
      <c r="I499" s="267"/>
      <c r="J499" s="268">
        <f>ROUND(I499*H499,2)</f>
        <v>0</v>
      </c>
      <c r="K499" s="264" t="s">
        <v>130</v>
      </c>
      <c r="L499" s="269"/>
      <c r="M499" s="270" t="s">
        <v>1</v>
      </c>
      <c r="N499" s="271" t="s">
        <v>38</v>
      </c>
      <c r="O499" s="91"/>
      <c r="P499" s="219">
        <f>O499*H499</f>
        <v>0</v>
      </c>
      <c r="Q499" s="219">
        <v>0.00173</v>
      </c>
      <c r="R499" s="219">
        <f>Q499*H499</f>
        <v>0.00034600000000000001</v>
      </c>
      <c r="S499" s="219">
        <v>0</v>
      </c>
      <c r="T499" s="219">
        <f>S499*H499</f>
        <v>0</v>
      </c>
      <c r="U499" s="220" t="s">
        <v>1</v>
      </c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1" t="s">
        <v>348</v>
      </c>
      <c r="AT499" s="221" t="s">
        <v>456</v>
      </c>
      <c r="AU499" s="221" t="s">
        <v>80</v>
      </c>
      <c r="AY499" s="17" t="s">
        <v>124</v>
      </c>
      <c r="BE499" s="222">
        <f>IF(N499="základní",J499,0)</f>
        <v>0</v>
      </c>
      <c r="BF499" s="222">
        <f>IF(N499="snížená",J499,0)</f>
        <v>0</v>
      </c>
      <c r="BG499" s="222">
        <f>IF(N499="zákl. přenesená",J499,0)</f>
        <v>0</v>
      </c>
      <c r="BH499" s="222">
        <f>IF(N499="sníž. přenesená",J499,0)</f>
        <v>0</v>
      </c>
      <c r="BI499" s="222">
        <f>IF(N499="nulová",J499,0)</f>
        <v>0</v>
      </c>
      <c r="BJ499" s="17" t="s">
        <v>78</v>
      </c>
      <c r="BK499" s="222">
        <f>ROUND(I499*H499,2)</f>
        <v>0</v>
      </c>
      <c r="BL499" s="17" t="s">
        <v>240</v>
      </c>
      <c r="BM499" s="221" t="s">
        <v>653</v>
      </c>
    </row>
    <row r="500" s="2" customFormat="1">
      <c r="A500" s="38"/>
      <c r="B500" s="39"/>
      <c r="C500" s="40"/>
      <c r="D500" s="223" t="s">
        <v>133</v>
      </c>
      <c r="E500" s="40"/>
      <c r="F500" s="224" t="s">
        <v>651</v>
      </c>
      <c r="G500" s="40"/>
      <c r="H500" s="40"/>
      <c r="I500" s="225"/>
      <c r="J500" s="40"/>
      <c r="K500" s="40"/>
      <c r="L500" s="44"/>
      <c r="M500" s="226"/>
      <c r="N500" s="227"/>
      <c r="O500" s="91"/>
      <c r="P500" s="91"/>
      <c r="Q500" s="91"/>
      <c r="R500" s="91"/>
      <c r="S500" s="91"/>
      <c r="T500" s="91"/>
      <c r="U500" s="92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133</v>
      </c>
      <c r="AU500" s="17" t="s">
        <v>80</v>
      </c>
    </row>
    <row r="501" s="2" customFormat="1" ht="24.15" customHeight="1">
      <c r="A501" s="38"/>
      <c r="B501" s="39"/>
      <c r="C501" s="262" t="s">
        <v>654</v>
      </c>
      <c r="D501" s="262" t="s">
        <v>456</v>
      </c>
      <c r="E501" s="263" t="s">
        <v>655</v>
      </c>
      <c r="F501" s="264" t="s">
        <v>656</v>
      </c>
      <c r="G501" s="265" t="s">
        <v>652</v>
      </c>
      <c r="H501" s="266">
        <v>0.40000000000000002</v>
      </c>
      <c r="I501" s="267"/>
      <c r="J501" s="268">
        <f>ROUND(I501*H501,2)</f>
        <v>0</v>
      </c>
      <c r="K501" s="264" t="s">
        <v>130</v>
      </c>
      <c r="L501" s="269"/>
      <c r="M501" s="270" t="s">
        <v>1</v>
      </c>
      <c r="N501" s="271" t="s">
        <v>38</v>
      </c>
      <c r="O501" s="91"/>
      <c r="P501" s="219">
        <f>O501*H501</f>
        <v>0</v>
      </c>
      <c r="Q501" s="219">
        <v>0.00063000000000000003</v>
      </c>
      <c r="R501" s="219">
        <f>Q501*H501</f>
        <v>0.000252</v>
      </c>
      <c r="S501" s="219">
        <v>0</v>
      </c>
      <c r="T501" s="219">
        <f>S501*H501</f>
        <v>0</v>
      </c>
      <c r="U501" s="220" t="s">
        <v>1</v>
      </c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1" t="s">
        <v>348</v>
      </c>
      <c r="AT501" s="221" t="s">
        <v>456</v>
      </c>
      <c r="AU501" s="221" t="s">
        <v>80</v>
      </c>
      <c r="AY501" s="17" t="s">
        <v>124</v>
      </c>
      <c r="BE501" s="222">
        <f>IF(N501="základní",J501,0)</f>
        <v>0</v>
      </c>
      <c r="BF501" s="222">
        <f>IF(N501="snížená",J501,0)</f>
        <v>0</v>
      </c>
      <c r="BG501" s="222">
        <f>IF(N501="zákl. přenesená",J501,0)</f>
        <v>0</v>
      </c>
      <c r="BH501" s="222">
        <f>IF(N501="sníž. přenesená",J501,0)</f>
        <v>0</v>
      </c>
      <c r="BI501" s="222">
        <f>IF(N501="nulová",J501,0)</f>
        <v>0</v>
      </c>
      <c r="BJ501" s="17" t="s">
        <v>78</v>
      </c>
      <c r="BK501" s="222">
        <f>ROUND(I501*H501,2)</f>
        <v>0</v>
      </c>
      <c r="BL501" s="17" t="s">
        <v>240</v>
      </c>
      <c r="BM501" s="221" t="s">
        <v>657</v>
      </c>
    </row>
    <row r="502" s="2" customFormat="1">
      <c r="A502" s="38"/>
      <c r="B502" s="39"/>
      <c r="C502" s="40"/>
      <c r="D502" s="223" t="s">
        <v>133</v>
      </c>
      <c r="E502" s="40"/>
      <c r="F502" s="224" t="s">
        <v>656</v>
      </c>
      <c r="G502" s="40"/>
      <c r="H502" s="40"/>
      <c r="I502" s="225"/>
      <c r="J502" s="40"/>
      <c r="K502" s="40"/>
      <c r="L502" s="44"/>
      <c r="M502" s="226"/>
      <c r="N502" s="227"/>
      <c r="O502" s="91"/>
      <c r="P502" s="91"/>
      <c r="Q502" s="91"/>
      <c r="R502" s="91"/>
      <c r="S502" s="91"/>
      <c r="T502" s="91"/>
      <c r="U502" s="92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133</v>
      </c>
      <c r="AU502" s="17" t="s">
        <v>80</v>
      </c>
    </row>
    <row r="503" s="2" customFormat="1" ht="16.5" customHeight="1">
      <c r="A503" s="38"/>
      <c r="B503" s="39"/>
      <c r="C503" s="210" t="s">
        <v>658</v>
      </c>
      <c r="D503" s="210" t="s">
        <v>126</v>
      </c>
      <c r="E503" s="211" t="s">
        <v>659</v>
      </c>
      <c r="F503" s="212" t="s">
        <v>660</v>
      </c>
      <c r="G503" s="213" t="s">
        <v>661</v>
      </c>
      <c r="H503" s="214">
        <v>17.899000000000001</v>
      </c>
      <c r="I503" s="215"/>
      <c r="J503" s="216">
        <f>ROUND(I503*H503,2)</f>
        <v>0</v>
      </c>
      <c r="K503" s="212" t="s">
        <v>130</v>
      </c>
      <c r="L503" s="44"/>
      <c r="M503" s="217" t="s">
        <v>1</v>
      </c>
      <c r="N503" s="218" t="s">
        <v>38</v>
      </c>
      <c r="O503" s="91"/>
      <c r="P503" s="219">
        <f>O503*H503</f>
        <v>0</v>
      </c>
      <c r="Q503" s="219">
        <v>0</v>
      </c>
      <c r="R503" s="219">
        <f>Q503*H503</f>
        <v>0</v>
      </c>
      <c r="S503" s="219">
        <v>0</v>
      </c>
      <c r="T503" s="219">
        <f>S503*H503</f>
        <v>0</v>
      </c>
      <c r="U503" s="220" t="s">
        <v>1</v>
      </c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1" t="s">
        <v>240</v>
      </c>
      <c r="AT503" s="221" t="s">
        <v>126</v>
      </c>
      <c r="AU503" s="221" t="s">
        <v>80</v>
      </c>
      <c r="AY503" s="17" t="s">
        <v>124</v>
      </c>
      <c r="BE503" s="222">
        <f>IF(N503="základní",J503,0)</f>
        <v>0</v>
      </c>
      <c r="BF503" s="222">
        <f>IF(N503="snížená",J503,0)</f>
        <v>0</v>
      </c>
      <c r="BG503" s="222">
        <f>IF(N503="zákl. přenesená",J503,0)</f>
        <v>0</v>
      </c>
      <c r="BH503" s="222">
        <f>IF(N503="sníž. přenesená",J503,0)</f>
        <v>0</v>
      </c>
      <c r="BI503" s="222">
        <f>IF(N503="nulová",J503,0)</f>
        <v>0</v>
      </c>
      <c r="BJ503" s="17" t="s">
        <v>78</v>
      </c>
      <c r="BK503" s="222">
        <f>ROUND(I503*H503,2)</f>
        <v>0</v>
      </c>
      <c r="BL503" s="17" t="s">
        <v>240</v>
      </c>
      <c r="BM503" s="221" t="s">
        <v>662</v>
      </c>
    </row>
    <row r="504" s="2" customFormat="1">
      <c r="A504" s="38"/>
      <c r="B504" s="39"/>
      <c r="C504" s="40"/>
      <c r="D504" s="223" t="s">
        <v>133</v>
      </c>
      <c r="E504" s="40"/>
      <c r="F504" s="224" t="s">
        <v>663</v>
      </c>
      <c r="G504" s="40"/>
      <c r="H504" s="40"/>
      <c r="I504" s="225"/>
      <c r="J504" s="40"/>
      <c r="K504" s="40"/>
      <c r="L504" s="44"/>
      <c r="M504" s="226"/>
      <c r="N504" s="227"/>
      <c r="O504" s="91"/>
      <c r="P504" s="91"/>
      <c r="Q504" s="91"/>
      <c r="R504" s="91"/>
      <c r="S504" s="91"/>
      <c r="T504" s="91"/>
      <c r="U504" s="92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133</v>
      </c>
      <c r="AU504" s="17" t="s">
        <v>80</v>
      </c>
    </row>
    <row r="505" s="2" customFormat="1">
      <c r="A505" s="38"/>
      <c r="B505" s="39"/>
      <c r="C505" s="40"/>
      <c r="D505" s="228" t="s">
        <v>135</v>
      </c>
      <c r="E505" s="40"/>
      <c r="F505" s="229" t="s">
        <v>664</v>
      </c>
      <c r="G505" s="40"/>
      <c r="H505" s="40"/>
      <c r="I505" s="225"/>
      <c r="J505" s="40"/>
      <c r="K505" s="40"/>
      <c r="L505" s="44"/>
      <c r="M505" s="226"/>
      <c r="N505" s="227"/>
      <c r="O505" s="91"/>
      <c r="P505" s="91"/>
      <c r="Q505" s="91"/>
      <c r="R505" s="91"/>
      <c r="S505" s="91"/>
      <c r="T505" s="91"/>
      <c r="U505" s="92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135</v>
      </c>
      <c r="AU505" s="17" t="s">
        <v>80</v>
      </c>
    </row>
    <row r="506" s="13" customFormat="1">
      <c r="A506" s="13"/>
      <c r="B506" s="230"/>
      <c r="C506" s="231"/>
      <c r="D506" s="223" t="s">
        <v>137</v>
      </c>
      <c r="E506" s="232" t="s">
        <v>1</v>
      </c>
      <c r="F506" s="233" t="s">
        <v>665</v>
      </c>
      <c r="G506" s="231"/>
      <c r="H506" s="232" t="s">
        <v>1</v>
      </c>
      <c r="I506" s="234"/>
      <c r="J506" s="231"/>
      <c r="K506" s="231"/>
      <c r="L506" s="235"/>
      <c r="M506" s="236"/>
      <c r="N506" s="237"/>
      <c r="O506" s="237"/>
      <c r="P506" s="237"/>
      <c r="Q506" s="237"/>
      <c r="R506" s="237"/>
      <c r="S506" s="237"/>
      <c r="T506" s="237"/>
      <c r="U506" s="238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9" t="s">
        <v>137</v>
      </c>
      <c r="AU506" s="239" t="s">
        <v>80</v>
      </c>
      <c r="AV506" s="13" t="s">
        <v>78</v>
      </c>
      <c r="AW506" s="13" t="s">
        <v>30</v>
      </c>
      <c r="AX506" s="13" t="s">
        <v>73</v>
      </c>
      <c r="AY506" s="239" t="s">
        <v>124</v>
      </c>
    </row>
    <row r="507" s="13" customFormat="1">
      <c r="A507" s="13"/>
      <c r="B507" s="230"/>
      <c r="C507" s="231"/>
      <c r="D507" s="223" t="s">
        <v>137</v>
      </c>
      <c r="E507" s="232" t="s">
        <v>1</v>
      </c>
      <c r="F507" s="233" t="s">
        <v>666</v>
      </c>
      <c r="G507" s="231"/>
      <c r="H507" s="232" t="s">
        <v>1</v>
      </c>
      <c r="I507" s="234"/>
      <c r="J507" s="231"/>
      <c r="K507" s="231"/>
      <c r="L507" s="235"/>
      <c r="M507" s="236"/>
      <c r="N507" s="237"/>
      <c r="O507" s="237"/>
      <c r="P507" s="237"/>
      <c r="Q507" s="237"/>
      <c r="R507" s="237"/>
      <c r="S507" s="237"/>
      <c r="T507" s="237"/>
      <c r="U507" s="238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9" t="s">
        <v>137</v>
      </c>
      <c r="AU507" s="239" t="s">
        <v>80</v>
      </c>
      <c r="AV507" s="13" t="s">
        <v>78</v>
      </c>
      <c r="AW507" s="13" t="s">
        <v>30</v>
      </c>
      <c r="AX507" s="13" t="s">
        <v>73</v>
      </c>
      <c r="AY507" s="239" t="s">
        <v>124</v>
      </c>
    </row>
    <row r="508" s="14" customFormat="1">
      <c r="A508" s="14"/>
      <c r="B508" s="240"/>
      <c r="C508" s="241"/>
      <c r="D508" s="223" t="s">
        <v>137</v>
      </c>
      <c r="E508" s="242" t="s">
        <v>1</v>
      </c>
      <c r="F508" s="243" t="s">
        <v>667</v>
      </c>
      <c r="G508" s="241"/>
      <c r="H508" s="244">
        <v>8.4559999999999995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8"/>
      <c r="U508" s="249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0" t="s">
        <v>137</v>
      </c>
      <c r="AU508" s="250" t="s">
        <v>80</v>
      </c>
      <c r="AV508" s="14" t="s">
        <v>80</v>
      </c>
      <c r="AW508" s="14" t="s">
        <v>30</v>
      </c>
      <c r="AX508" s="14" t="s">
        <v>73</v>
      </c>
      <c r="AY508" s="250" t="s">
        <v>124</v>
      </c>
    </row>
    <row r="509" s="13" customFormat="1">
      <c r="A509" s="13"/>
      <c r="B509" s="230"/>
      <c r="C509" s="231"/>
      <c r="D509" s="223" t="s">
        <v>137</v>
      </c>
      <c r="E509" s="232" t="s">
        <v>1</v>
      </c>
      <c r="F509" s="233" t="s">
        <v>668</v>
      </c>
      <c r="G509" s="231"/>
      <c r="H509" s="232" t="s">
        <v>1</v>
      </c>
      <c r="I509" s="234"/>
      <c r="J509" s="231"/>
      <c r="K509" s="231"/>
      <c r="L509" s="235"/>
      <c r="M509" s="236"/>
      <c r="N509" s="237"/>
      <c r="O509" s="237"/>
      <c r="P509" s="237"/>
      <c r="Q509" s="237"/>
      <c r="R509" s="237"/>
      <c r="S509" s="237"/>
      <c r="T509" s="237"/>
      <c r="U509" s="238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9" t="s">
        <v>137</v>
      </c>
      <c r="AU509" s="239" t="s">
        <v>80</v>
      </c>
      <c r="AV509" s="13" t="s">
        <v>78</v>
      </c>
      <c r="AW509" s="13" t="s">
        <v>30</v>
      </c>
      <c r="AX509" s="13" t="s">
        <v>73</v>
      </c>
      <c r="AY509" s="239" t="s">
        <v>124</v>
      </c>
    </row>
    <row r="510" s="14" customFormat="1">
      <c r="A510" s="14"/>
      <c r="B510" s="240"/>
      <c r="C510" s="241"/>
      <c r="D510" s="223" t="s">
        <v>137</v>
      </c>
      <c r="E510" s="242" t="s">
        <v>1</v>
      </c>
      <c r="F510" s="243" t="s">
        <v>669</v>
      </c>
      <c r="G510" s="241"/>
      <c r="H510" s="244">
        <v>0.69999999999999996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8"/>
      <c r="U510" s="249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0" t="s">
        <v>137</v>
      </c>
      <c r="AU510" s="250" t="s">
        <v>80</v>
      </c>
      <c r="AV510" s="14" t="s">
        <v>80</v>
      </c>
      <c r="AW510" s="14" t="s">
        <v>30</v>
      </c>
      <c r="AX510" s="14" t="s">
        <v>73</v>
      </c>
      <c r="AY510" s="250" t="s">
        <v>124</v>
      </c>
    </row>
    <row r="511" s="13" customFormat="1">
      <c r="A511" s="13"/>
      <c r="B511" s="230"/>
      <c r="C511" s="231"/>
      <c r="D511" s="223" t="s">
        <v>137</v>
      </c>
      <c r="E511" s="232" t="s">
        <v>1</v>
      </c>
      <c r="F511" s="233" t="s">
        <v>670</v>
      </c>
      <c r="G511" s="231"/>
      <c r="H511" s="232" t="s">
        <v>1</v>
      </c>
      <c r="I511" s="234"/>
      <c r="J511" s="231"/>
      <c r="K511" s="231"/>
      <c r="L511" s="235"/>
      <c r="M511" s="236"/>
      <c r="N511" s="237"/>
      <c r="O511" s="237"/>
      <c r="P511" s="237"/>
      <c r="Q511" s="237"/>
      <c r="R511" s="237"/>
      <c r="S511" s="237"/>
      <c r="T511" s="237"/>
      <c r="U511" s="238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9" t="s">
        <v>137</v>
      </c>
      <c r="AU511" s="239" t="s">
        <v>80</v>
      </c>
      <c r="AV511" s="13" t="s">
        <v>78</v>
      </c>
      <c r="AW511" s="13" t="s">
        <v>30</v>
      </c>
      <c r="AX511" s="13" t="s">
        <v>73</v>
      </c>
      <c r="AY511" s="239" t="s">
        <v>124</v>
      </c>
    </row>
    <row r="512" s="14" customFormat="1">
      <c r="A512" s="14"/>
      <c r="B512" s="240"/>
      <c r="C512" s="241"/>
      <c r="D512" s="223" t="s">
        <v>137</v>
      </c>
      <c r="E512" s="242" t="s">
        <v>1</v>
      </c>
      <c r="F512" s="243" t="s">
        <v>671</v>
      </c>
      <c r="G512" s="241"/>
      <c r="H512" s="244">
        <v>8.2430000000000003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8"/>
      <c r="U512" s="249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0" t="s">
        <v>137</v>
      </c>
      <c r="AU512" s="250" t="s">
        <v>80</v>
      </c>
      <c r="AV512" s="14" t="s">
        <v>80</v>
      </c>
      <c r="AW512" s="14" t="s">
        <v>30</v>
      </c>
      <c r="AX512" s="14" t="s">
        <v>73</v>
      </c>
      <c r="AY512" s="250" t="s">
        <v>124</v>
      </c>
    </row>
    <row r="513" s="13" customFormat="1">
      <c r="A513" s="13"/>
      <c r="B513" s="230"/>
      <c r="C513" s="231"/>
      <c r="D513" s="223" t="s">
        <v>137</v>
      </c>
      <c r="E513" s="232" t="s">
        <v>1</v>
      </c>
      <c r="F513" s="233" t="s">
        <v>672</v>
      </c>
      <c r="G513" s="231"/>
      <c r="H513" s="232" t="s">
        <v>1</v>
      </c>
      <c r="I513" s="234"/>
      <c r="J513" s="231"/>
      <c r="K513" s="231"/>
      <c r="L513" s="235"/>
      <c r="M513" s="236"/>
      <c r="N513" s="237"/>
      <c r="O513" s="237"/>
      <c r="P513" s="237"/>
      <c r="Q513" s="237"/>
      <c r="R513" s="237"/>
      <c r="S513" s="237"/>
      <c r="T513" s="237"/>
      <c r="U513" s="238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9" t="s">
        <v>137</v>
      </c>
      <c r="AU513" s="239" t="s">
        <v>80</v>
      </c>
      <c r="AV513" s="13" t="s">
        <v>78</v>
      </c>
      <c r="AW513" s="13" t="s">
        <v>30</v>
      </c>
      <c r="AX513" s="13" t="s">
        <v>73</v>
      </c>
      <c r="AY513" s="239" t="s">
        <v>124</v>
      </c>
    </row>
    <row r="514" s="14" customFormat="1">
      <c r="A514" s="14"/>
      <c r="B514" s="240"/>
      <c r="C514" s="241"/>
      <c r="D514" s="223" t="s">
        <v>137</v>
      </c>
      <c r="E514" s="242" t="s">
        <v>1</v>
      </c>
      <c r="F514" s="243" t="s">
        <v>673</v>
      </c>
      <c r="G514" s="241"/>
      <c r="H514" s="244">
        <v>0.5</v>
      </c>
      <c r="I514" s="245"/>
      <c r="J514" s="241"/>
      <c r="K514" s="241"/>
      <c r="L514" s="246"/>
      <c r="M514" s="247"/>
      <c r="N514" s="248"/>
      <c r="O514" s="248"/>
      <c r="P514" s="248"/>
      <c r="Q514" s="248"/>
      <c r="R514" s="248"/>
      <c r="S514" s="248"/>
      <c r="T514" s="248"/>
      <c r="U514" s="249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0" t="s">
        <v>137</v>
      </c>
      <c r="AU514" s="250" t="s">
        <v>80</v>
      </c>
      <c r="AV514" s="14" t="s">
        <v>80</v>
      </c>
      <c r="AW514" s="14" t="s">
        <v>30</v>
      </c>
      <c r="AX514" s="14" t="s">
        <v>73</v>
      </c>
      <c r="AY514" s="250" t="s">
        <v>124</v>
      </c>
    </row>
    <row r="515" s="15" customFormat="1">
      <c r="A515" s="15"/>
      <c r="B515" s="251"/>
      <c r="C515" s="252"/>
      <c r="D515" s="223" t="s">
        <v>137</v>
      </c>
      <c r="E515" s="253" t="s">
        <v>1</v>
      </c>
      <c r="F515" s="254" t="s">
        <v>140</v>
      </c>
      <c r="G515" s="252"/>
      <c r="H515" s="255">
        <v>17.899000000000001</v>
      </c>
      <c r="I515" s="256"/>
      <c r="J515" s="252"/>
      <c r="K515" s="252"/>
      <c r="L515" s="257"/>
      <c r="M515" s="258"/>
      <c r="N515" s="259"/>
      <c r="O515" s="259"/>
      <c r="P515" s="259"/>
      <c r="Q515" s="259"/>
      <c r="R515" s="259"/>
      <c r="S515" s="259"/>
      <c r="T515" s="259"/>
      <c r="U515" s="260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1" t="s">
        <v>137</v>
      </c>
      <c r="AU515" s="261" t="s">
        <v>80</v>
      </c>
      <c r="AV515" s="15" t="s">
        <v>131</v>
      </c>
      <c r="AW515" s="15" t="s">
        <v>30</v>
      </c>
      <c r="AX515" s="15" t="s">
        <v>78</v>
      </c>
      <c r="AY515" s="261" t="s">
        <v>124</v>
      </c>
    </row>
    <row r="516" s="2" customFormat="1" ht="16.5" customHeight="1">
      <c r="A516" s="38"/>
      <c r="B516" s="39"/>
      <c r="C516" s="262" t="s">
        <v>674</v>
      </c>
      <c r="D516" s="262" t="s">
        <v>456</v>
      </c>
      <c r="E516" s="263" t="s">
        <v>675</v>
      </c>
      <c r="F516" s="264" t="s">
        <v>676</v>
      </c>
      <c r="G516" s="265" t="s">
        <v>661</v>
      </c>
      <c r="H516" s="266">
        <v>30.699000000000002</v>
      </c>
      <c r="I516" s="267"/>
      <c r="J516" s="268">
        <f>ROUND(I516*H516,2)</f>
        <v>0</v>
      </c>
      <c r="K516" s="264" t="s">
        <v>1</v>
      </c>
      <c r="L516" s="269"/>
      <c r="M516" s="270" t="s">
        <v>1</v>
      </c>
      <c r="N516" s="271" t="s">
        <v>38</v>
      </c>
      <c r="O516" s="91"/>
      <c r="P516" s="219">
        <f>O516*H516</f>
        <v>0</v>
      </c>
      <c r="Q516" s="219">
        <v>0</v>
      </c>
      <c r="R516" s="219">
        <f>Q516*H516</f>
        <v>0</v>
      </c>
      <c r="S516" s="219">
        <v>0</v>
      </c>
      <c r="T516" s="219">
        <f>S516*H516</f>
        <v>0</v>
      </c>
      <c r="U516" s="220" t="s">
        <v>1</v>
      </c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1" t="s">
        <v>348</v>
      </c>
      <c r="AT516" s="221" t="s">
        <v>456</v>
      </c>
      <c r="AU516" s="221" t="s">
        <v>80</v>
      </c>
      <c r="AY516" s="17" t="s">
        <v>124</v>
      </c>
      <c r="BE516" s="222">
        <f>IF(N516="základní",J516,0)</f>
        <v>0</v>
      </c>
      <c r="BF516" s="222">
        <f>IF(N516="snížená",J516,0)</f>
        <v>0</v>
      </c>
      <c r="BG516" s="222">
        <f>IF(N516="zákl. přenesená",J516,0)</f>
        <v>0</v>
      </c>
      <c r="BH516" s="222">
        <f>IF(N516="sníž. přenesená",J516,0)</f>
        <v>0</v>
      </c>
      <c r="BI516" s="222">
        <f>IF(N516="nulová",J516,0)</f>
        <v>0</v>
      </c>
      <c r="BJ516" s="17" t="s">
        <v>78</v>
      </c>
      <c r="BK516" s="222">
        <f>ROUND(I516*H516,2)</f>
        <v>0</v>
      </c>
      <c r="BL516" s="17" t="s">
        <v>240</v>
      </c>
      <c r="BM516" s="221" t="s">
        <v>677</v>
      </c>
    </row>
    <row r="517" s="2" customFormat="1">
      <c r="A517" s="38"/>
      <c r="B517" s="39"/>
      <c r="C517" s="40"/>
      <c r="D517" s="223" t="s">
        <v>133</v>
      </c>
      <c r="E517" s="40"/>
      <c r="F517" s="224" t="s">
        <v>676</v>
      </c>
      <c r="G517" s="40"/>
      <c r="H517" s="40"/>
      <c r="I517" s="225"/>
      <c r="J517" s="40"/>
      <c r="K517" s="40"/>
      <c r="L517" s="44"/>
      <c r="M517" s="226"/>
      <c r="N517" s="227"/>
      <c r="O517" s="91"/>
      <c r="P517" s="91"/>
      <c r="Q517" s="91"/>
      <c r="R517" s="91"/>
      <c r="S517" s="91"/>
      <c r="T517" s="91"/>
      <c r="U517" s="92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133</v>
      </c>
      <c r="AU517" s="17" t="s">
        <v>80</v>
      </c>
    </row>
    <row r="518" s="2" customFormat="1" ht="24.15" customHeight="1">
      <c r="A518" s="38"/>
      <c r="B518" s="39"/>
      <c r="C518" s="210" t="s">
        <v>678</v>
      </c>
      <c r="D518" s="210" t="s">
        <v>126</v>
      </c>
      <c r="E518" s="211" t="s">
        <v>679</v>
      </c>
      <c r="F518" s="212" t="s">
        <v>680</v>
      </c>
      <c r="G518" s="213" t="s">
        <v>189</v>
      </c>
      <c r="H518" s="214">
        <v>48.664000000000001</v>
      </c>
      <c r="I518" s="215"/>
      <c r="J518" s="216">
        <f>ROUND(I518*H518,2)</f>
        <v>0</v>
      </c>
      <c r="K518" s="212" t="s">
        <v>130</v>
      </c>
      <c r="L518" s="44"/>
      <c r="M518" s="217" t="s">
        <v>1</v>
      </c>
      <c r="N518" s="218" t="s">
        <v>38</v>
      </c>
      <c r="O518" s="91"/>
      <c r="P518" s="219">
        <f>O518*H518</f>
        <v>0</v>
      </c>
      <c r="Q518" s="219">
        <v>6.9999999999999994E-05</v>
      </c>
      <c r="R518" s="219">
        <f>Q518*H518</f>
        <v>0.0034064799999999999</v>
      </c>
      <c r="S518" s="219">
        <v>0</v>
      </c>
      <c r="T518" s="219">
        <f>S518*H518</f>
        <v>0</v>
      </c>
      <c r="U518" s="220" t="s">
        <v>1</v>
      </c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1" t="s">
        <v>240</v>
      </c>
      <c r="AT518" s="221" t="s">
        <v>126</v>
      </c>
      <c r="AU518" s="221" t="s">
        <v>80</v>
      </c>
      <c r="AY518" s="17" t="s">
        <v>124</v>
      </c>
      <c r="BE518" s="222">
        <f>IF(N518="základní",J518,0)</f>
        <v>0</v>
      </c>
      <c r="BF518" s="222">
        <f>IF(N518="snížená",J518,0)</f>
        <v>0</v>
      </c>
      <c r="BG518" s="222">
        <f>IF(N518="zákl. přenesená",J518,0)</f>
        <v>0</v>
      </c>
      <c r="BH518" s="222">
        <f>IF(N518="sníž. přenesená",J518,0)</f>
        <v>0</v>
      </c>
      <c r="BI518" s="222">
        <f>IF(N518="nulová",J518,0)</f>
        <v>0</v>
      </c>
      <c r="BJ518" s="17" t="s">
        <v>78</v>
      </c>
      <c r="BK518" s="222">
        <f>ROUND(I518*H518,2)</f>
        <v>0</v>
      </c>
      <c r="BL518" s="17" t="s">
        <v>240</v>
      </c>
      <c r="BM518" s="221" t="s">
        <v>681</v>
      </c>
    </row>
    <row r="519" s="2" customFormat="1">
      <c r="A519" s="38"/>
      <c r="B519" s="39"/>
      <c r="C519" s="40"/>
      <c r="D519" s="223" t="s">
        <v>133</v>
      </c>
      <c r="E519" s="40"/>
      <c r="F519" s="224" t="s">
        <v>682</v>
      </c>
      <c r="G519" s="40"/>
      <c r="H519" s="40"/>
      <c r="I519" s="225"/>
      <c r="J519" s="40"/>
      <c r="K519" s="40"/>
      <c r="L519" s="44"/>
      <c r="M519" s="226"/>
      <c r="N519" s="227"/>
      <c r="O519" s="91"/>
      <c r="P519" s="91"/>
      <c r="Q519" s="91"/>
      <c r="R519" s="91"/>
      <c r="S519" s="91"/>
      <c r="T519" s="91"/>
      <c r="U519" s="92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133</v>
      </c>
      <c r="AU519" s="17" t="s">
        <v>80</v>
      </c>
    </row>
    <row r="520" s="2" customFormat="1">
      <c r="A520" s="38"/>
      <c r="B520" s="39"/>
      <c r="C520" s="40"/>
      <c r="D520" s="228" t="s">
        <v>135</v>
      </c>
      <c r="E520" s="40"/>
      <c r="F520" s="229" t="s">
        <v>683</v>
      </c>
      <c r="G520" s="40"/>
      <c r="H520" s="40"/>
      <c r="I520" s="225"/>
      <c r="J520" s="40"/>
      <c r="K520" s="40"/>
      <c r="L520" s="44"/>
      <c r="M520" s="226"/>
      <c r="N520" s="227"/>
      <c r="O520" s="91"/>
      <c r="P520" s="91"/>
      <c r="Q520" s="91"/>
      <c r="R520" s="91"/>
      <c r="S520" s="91"/>
      <c r="T520" s="91"/>
      <c r="U520" s="92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135</v>
      </c>
      <c r="AU520" s="17" t="s">
        <v>80</v>
      </c>
    </row>
    <row r="521" s="13" customFormat="1">
      <c r="A521" s="13"/>
      <c r="B521" s="230"/>
      <c r="C521" s="231"/>
      <c r="D521" s="223" t="s">
        <v>137</v>
      </c>
      <c r="E521" s="232" t="s">
        <v>1</v>
      </c>
      <c r="F521" s="233" t="s">
        <v>684</v>
      </c>
      <c r="G521" s="231"/>
      <c r="H521" s="232" t="s">
        <v>1</v>
      </c>
      <c r="I521" s="234"/>
      <c r="J521" s="231"/>
      <c r="K521" s="231"/>
      <c r="L521" s="235"/>
      <c r="M521" s="236"/>
      <c r="N521" s="237"/>
      <c r="O521" s="237"/>
      <c r="P521" s="237"/>
      <c r="Q521" s="237"/>
      <c r="R521" s="237"/>
      <c r="S521" s="237"/>
      <c r="T521" s="237"/>
      <c r="U521" s="238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9" t="s">
        <v>137</v>
      </c>
      <c r="AU521" s="239" t="s">
        <v>80</v>
      </c>
      <c r="AV521" s="13" t="s">
        <v>78</v>
      </c>
      <c r="AW521" s="13" t="s">
        <v>30</v>
      </c>
      <c r="AX521" s="13" t="s">
        <v>73</v>
      </c>
      <c r="AY521" s="239" t="s">
        <v>124</v>
      </c>
    </row>
    <row r="522" s="14" customFormat="1">
      <c r="A522" s="14"/>
      <c r="B522" s="240"/>
      <c r="C522" s="241"/>
      <c r="D522" s="223" t="s">
        <v>137</v>
      </c>
      <c r="E522" s="242" t="s">
        <v>1</v>
      </c>
      <c r="F522" s="243" t="s">
        <v>685</v>
      </c>
      <c r="G522" s="241"/>
      <c r="H522" s="244">
        <v>39</v>
      </c>
      <c r="I522" s="245"/>
      <c r="J522" s="241"/>
      <c r="K522" s="241"/>
      <c r="L522" s="246"/>
      <c r="M522" s="247"/>
      <c r="N522" s="248"/>
      <c r="O522" s="248"/>
      <c r="P522" s="248"/>
      <c r="Q522" s="248"/>
      <c r="R522" s="248"/>
      <c r="S522" s="248"/>
      <c r="T522" s="248"/>
      <c r="U522" s="249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0" t="s">
        <v>137</v>
      </c>
      <c r="AU522" s="250" t="s">
        <v>80</v>
      </c>
      <c r="AV522" s="14" t="s">
        <v>80</v>
      </c>
      <c r="AW522" s="14" t="s">
        <v>30</v>
      </c>
      <c r="AX522" s="14" t="s">
        <v>73</v>
      </c>
      <c r="AY522" s="250" t="s">
        <v>124</v>
      </c>
    </row>
    <row r="523" s="14" customFormat="1">
      <c r="A523" s="14"/>
      <c r="B523" s="240"/>
      <c r="C523" s="241"/>
      <c r="D523" s="223" t="s">
        <v>137</v>
      </c>
      <c r="E523" s="242" t="s">
        <v>1</v>
      </c>
      <c r="F523" s="243" t="s">
        <v>686</v>
      </c>
      <c r="G523" s="241"/>
      <c r="H523" s="244">
        <v>2.25</v>
      </c>
      <c r="I523" s="245"/>
      <c r="J523" s="241"/>
      <c r="K523" s="241"/>
      <c r="L523" s="246"/>
      <c r="M523" s="247"/>
      <c r="N523" s="248"/>
      <c r="O523" s="248"/>
      <c r="P523" s="248"/>
      <c r="Q523" s="248"/>
      <c r="R523" s="248"/>
      <c r="S523" s="248"/>
      <c r="T523" s="248"/>
      <c r="U523" s="249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0" t="s">
        <v>137</v>
      </c>
      <c r="AU523" s="250" t="s">
        <v>80</v>
      </c>
      <c r="AV523" s="14" t="s">
        <v>80</v>
      </c>
      <c r="AW523" s="14" t="s">
        <v>30</v>
      </c>
      <c r="AX523" s="14" t="s">
        <v>73</v>
      </c>
      <c r="AY523" s="250" t="s">
        <v>124</v>
      </c>
    </row>
    <row r="524" s="14" customFormat="1">
      <c r="A524" s="14"/>
      <c r="B524" s="240"/>
      <c r="C524" s="241"/>
      <c r="D524" s="223" t="s">
        <v>137</v>
      </c>
      <c r="E524" s="242" t="s">
        <v>1</v>
      </c>
      <c r="F524" s="243" t="s">
        <v>687</v>
      </c>
      <c r="G524" s="241"/>
      <c r="H524" s="244">
        <v>1.4139999999999999</v>
      </c>
      <c r="I524" s="245"/>
      <c r="J524" s="241"/>
      <c r="K524" s="241"/>
      <c r="L524" s="246"/>
      <c r="M524" s="247"/>
      <c r="N524" s="248"/>
      <c r="O524" s="248"/>
      <c r="P524" s="248"/>
      <c r="Q524" s="248"/>
      <c r="R524" s="248"/>
      <c r="S524" s="248"/>
      <c r="T524" s="248"/>
      <c r="U524" s="249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0" t="s">
        <v>137</v>
      </c>
      <c r="AU524" s="250" t="s">
        <v>80</v>
      </c>
      <c r="AV524" s="14" t="s">
        <v>80</v>
      </c>
      <c r="AW524" s="14" t="s">
        <v>30</v>
      </c>
      <c r="AX524" s="14" t="s">
        <v>73</v>
      </c>
      <c r="AY524" s="250" t="s">
        <v>124</v>
      </c>
    </row>
    <row r="525" s="13" customFormat="1">
      <c r="A525" s="13"/>
      <c r="B525" s="230"/>
      <c r="C525" s="231"/>
      <c r="D525" s="223" t="s">
        <v>137</v>
      </c>
      <c r="E525" s="232" t="s">
        <v>1</v>
      </c>
      <c r="F525" s="233" t="s">
        <v>688</v>
      </c>
      <c r="G525" s="231"/>
      <c r="H525" s="232" t="s">
        <v>1</v>
      </c>
      <c r="I525" s="234"/>
      <c r="J525" s="231"/>
      <c r="K525" s="231"/>
      <c r="L525" s="235"/>
      <c r="M525" s="236"/>
      <c r="N525" s="237"/>
      <c r="O525" s="237"/>
      <c r="P525" s="237"/>
      <c r="Q525" s="237"/>
      <c r="R525" s="237"/>
      <c r="S525" s="237"/>
      <c r="T525" s="237"/>
      <c r="U525" s="238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9" t="s">
        <v>137</v>
      </c>
      <c r="AU525" s="239" t="s">
        <v>80</v>
      </c>
      <c r="AV525" s="13" t="s">
        <v>78</v>
      </c>
      <c r="AW525" s="13" t="s">
        <v>30</v>
      </c>
      <c r="AX525" s="13" t="s">
        <v>73</v>
      </c>
      <c r="AY525" s="239" t="s">
        <v>124</v>
      </c>
    </row>
    <row r="526" s="14" customFormat="1">
      <c r="A526" s="14"/>
      <c r="B526" s="240"/>
      <c r="C526" s="241"/>
      <c r="D526" s="223" t="s">
        <v>137</v>
      </c>
      <c r="E526" s="242" t="s">
        <v>1</v>
      </c>
      <c r="F526" s="243" t="s">
        <v>689</v>
      </c>
      <c r="G526" s="241"/>
      <c r="H526" s="244">
        <v>6</v>
      </c>
      <c r="I526" s="245"/>
      <c r="J526" s="241"/>
      <c r="K526" s="241"/>
      <c r="L526" s="246"/>
      <c r="M526" s="247"/>
      <c r="N526" s="248"/>
      <c r="O526" s="248"/>
      <c r="P526" s="248"/>
      <c r="Q526" s="248"/>
      <c r="R526" s="248"/>
      <c r="S526" s="248"/>
      <c r="T526" s="248"/>
      <c r="U526" s="249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0" t="s">
        <v>137</v>
      </c>
      <c r="AU526" s="250" t="s">
        <v>80</v>
      </c>
      <c r="AV526" s="14" t="s">
        <v>80</v>
      </c>
      <c r="AW526" s="14" t="s">
        <v>30</v>
      </c>
      <c r="AX526" s="14" t="s">
        <v>73</v>
      </c>
      <c r="AY526" s="250" t="s">
        <v>124</v>
      </c>
    </row>
    <row r="527" s="15" customFormat="1">
      <c r="A527" s="15"/>
      <c r="B527" s="251"/>
      <c r="C527" s="252"/>
      <c r="D527" s="223" t="s">
        <v>137</v>
      </c>
      <c r="E527" s="253" t="s">
        <v>1</v>
      </c>
      <c r="F527" s="254" t="s">
        <v>140</v>
      </c>
      <c r="G527" s="252"/>
      <c r="H527" s="255">
        <v>48.664000000000001</v>
      </c>
      <c r="I527" s="256"/>
      <c r="J527" s="252"/>
      <c r="K527" s="252"/>
      <c r="L527" s="257"/>
      <c r="M527" s="258"/>
      <c r="N527" s="259"/>
      <c r="O527" s="259"/>
      <c r="P527" s="259"/>
      <c r="Q527" s="259"/>
      <c r="R527" s="259"/>
      <c r="S527" s="259"/>
      <c r="T527" s="259"/>
      <c r="U527" s="260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1" t="s">
        <v>137</v>
      </c>
      <c r="AU527" s="261" t="s">
        <v>80</v>
      </c>
      <c r="AV527" s="15" t="s">
        <v>131</v>
      </c>
      <c r="AW527" s="15" t="s">
        <v>30</v>
      </c>
      <c r="AX527" s="15" t="s">
        <v>78</v>
      </c>
      <c r="AY527" s="261" t="s">
        <v>124</v>
      </c>
    </row>
    <row r="528" s="2" customFormat="1" ht="21.75" customHeight="1">
      <c r="A528" s="38"/>
      <c r="B528" s="39"/>
      <c r="C528" s="262" t="s">
        <v>690</v>
      </c>
      <c r="D528" s="262" t="s">
        <v>456</v>
      </c>
      <c r="E528" s="263" t="s">
        <v>691</v>
      </c>
      <c r="F528" s="264" t="s">
        <v>692</v>
      </c>
      <c r="G528" s="265" t="s">
        <v>189</v>
      </c>
      <c r="H528" s="266">
        <v>53.530000000000001</v>
      </c>
      <c r="I528" s="267"/>
      <c r="J528" s="268">
        <f>ROUND(I528*H528,2)</f>
        <v>0</v>
      </c>
      <c r="K528" s="264" t="s">
        <v>130</v>
      </c>
      <c r="L528" s="269"/>
      <c r="M528" s="270" t="s">
        <v>1</v>
      </c>
      <c r="N528" s="271" t="s">
        <v>38</v>
      </c>
      <c r="O528" s="91"/>
      <c r="P528" s="219">
        <f>O528*H528</f>
        <v>0</v>
      </c>
      <c r="Q528" s="219">
        <v>0.012800000000000001</v>
      </c>
      <c r="R528" s="219">
        <f>Q528*H528</f>
        <v>0.68518400000000002</v>
      </c>
      <c r="S528" s="219">
        <v>0</v>
      </c>
      <c r="T528" s="219">
        <f>S528*H528</f>
        <v>0</v>
      </c>
      <c r="U528" s="220" t="s">
        <v>1</v>
      </c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1" t="s">
        <v>348</v>
      </c>
      <c r="AT528" s="221" t="s">
        <v>456</v>
      </c>
      <c r="AU528" s="221" t="s">
        <v>80</v>
      </c>
      <c r="AY528" s="17" t="s">
        <v>124</v>
      </c>
      <c r="BE528" s="222">
        <f>IF(N528="základní",J528,0)</f>
        <v>0</v>
      </c>
      <c r="BF528" s="222">
        <f>IF(N528="snížená",J528,0)</f>
        <v>0</v>
      </c>
      <c r="BG528" s="222">
        <f>IF(N528="zákl. přenesená",J528,0)</f>
        <v>0</v>
      </c>
      <c r="BH528" s="222">
        <f>IF(N528="sníž. přenesená",J528,0)</f>
        <v>0</v>
      </c>
      <c r="BI528" s="222">
        <f>IF(N528="nulová",J528,0)</f>
        <v>0</v>
      </c>
      <c r="BJ528" s="17" t="s">
        <v>78</v>
      </c>
      <c r="BK528" s="222">
        <f>ROUND(I528*H528,2)</f>
        <v>0</v>
      </c>
      <c r="BL528" s="17" t="s">
        <v>240</v>
      </c>
      <c r="BM528" s="221" t="s">
        <v>693</v>
      </c>
    </row>
    <row r="529" s="2" customFormat="1">
      <c r="A529" s="38"/>
      <c r="B529" s="39"/>
      <c r="C529" s="40"/>
      <c r="D529" s="223" t="s">
        <v>133</v>
      </c>
      <c r="E529" s="40"/>
      <c r="F529" s="224" t="s">
        <v>692</v>
      </c>
      <c r="G529" s="40"/>
      <c r="H529" s="40"/>
      <c r="I529" s="225"/>
      <c r="J529" s="40"/>
      <c r="K529" s="40"/>
      <c r="L529" s="44"/>
      <c r="M529" s="226"/>
      <c r="N529" s="227"/>
      <c r="O529" s="91"/>
      <c r="P529" s="91"/>
      <c r="Q529" s="91"/>
      <c r="R529" s="91"/>
      <c r="S529" s="91"/>
      <c r="T529" s="91"/>
      <c r="U529" s="92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133</v>
      </c>
      <c r="AU529" s="17" t="s">
        <v>80</v>
      </c>
    </row>
    <row r="530" s="14" customFormat="1">
      <c r="A530" s="14"/>
      <c r="B530" s="240"/>
      <c r="C530" s="241"/>
      <c r="D530" s="223" t="s">
        <v>137</v>
      </c>
      <c r="E530" s="241"/>
      <c r="F530" s="243" t="s">
        <v>694</v>
      </c>
      <c r="G530" s="241"/>
      <c r="H530" s="244">
        <v>53.530000000000001</v>
      </c>
      <c r="I530" s="245"/>
      <c r="J530" s="241"/>
      <c r="K530" s="241"/>
      <c r="L530" s="246"/>
      <c r="M530" s="247"/>
      <c r="N530" s="248"/>
      <c r="O530" s="248"/>
      <c r="P530" s="248"/>
      <c r="Q530" s="248"/>
      <c r="R530" s="248"/>
      <c r="S530" s="248"/>
      <c r="T530" s="248"/>
      <c r="U530" s="249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0" t="s">
        <v>137</v>
      </c>
      <c r="AU530" s="250" t="s">
        <v>80</v>
      </c>
      <c r="AV530" s="14" t="s">
        <v>80</v>
      </c>
      <c r="AW530" s="14" t="s">
        <v>4</v>
      </c>
      <c r="AX530" s="14" t="s">
        <v>78</v>
      </c>
      <c r="AY530" s="250" t="s">
        <v>124</v>
      </c>
    </row>
    <row r="531" s="2" customFormat="1" ht="24.15" customHeight="1">
      <c r="A531" s="38"/>
      <c r="B531" s="39"/>
      <c r="C531" s="210" t="s">
        <v>695</v>
      </c>
      <c r="D531" s="210" t="s">
        <v>126</v>
      </c>
      <c r="E531" s="211" t="s">
        <v>696</v>
      </c>
      <c r="F531" s="212" t="s">
        <v>697</v>
      </c>
      <c r="G531" s="213" t="s">
        <v>129</v>
      </c>
      <c r="H531" s="214">
        <v>1.071</v>
      </c>
      <c r="I531" s="215"/>
      <c r="J531" s="216">
        <f>ROUND(I531*H531,2)</f>
        <v>0</v>
      </c>
      <c r="K531" s="212" t="s">
        <v>130</v>
      </c>
      <c r="L531" s="44"/>
      <c r="M531" s="217" t="s">
        <v>1</v>
      </c>
      <c r="N531" s="218" t="s">
        <v>38</v>
      </c>
      <c r="O531" s="91"/>
      <c r="P531" s="219">
        <f>O531*H531</f>
        <v>0</v>
      </c>
      <c r="Q531" s="219">
        <v>0.01192</v>
      </c>
      <c r="R531" s="219">
        <f>Q531*H531</f>
        <v>0.012766319999999999</v>
      </c>
      <c r="S531" s="219">
        <v>0</v>
      </c>
      <c r="T531" s="219">
        <f>S531*H531</f>
        <v>0</v>
      </c>
      <c r="U531" s="220" t="s">
        <v>1</v>
      </c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1" t="s">
        <v>240</v>
      </c>
      <c r="AT531" s="221" t="s">
        <v>126</v>
      </c>
      <c r="AU531" s="221" t="s">
        <v>80</v>
      </c>
      <c r="AY531" s="17" t="s">
        <v>124</v>
      </c>
      <c r="BE531" s="222">
        <f>IF(N531="základní",J531,0)</f>
        <v>0</v>
      </c>
      <c r="BF531" s="222">
        <f>IF(N531="snížená",J531,0)</f>
        <v>0</v>
      </c>
      <c r="BG531" s="222">
        <f>IF(N531="zákl. přenesená",J531,0)</f>
        <v>0</v>
      </c>
      <c r="BH531" s="222">
        <f>IF(N531="sníž. přenesená",J531,0)</f>
        <v>0</v>
      </c>
      <c r="BI531" s="222">
        <f>IF(N531="nulová",J531,0)</f>
        <v>0</v>
      </c>
      <c r="BJ531" s="17" t="s">
        <v>78</v>
      </c>
      <c r="BK531" s="222">
        <f>ROUND(I531*H531,2)</f>
        <v>0</v>
      </c>
      <c r="BL531" s="17" t="s">
        <v>240</v>
      </c>
      <c r="BM531" s="221" t="s">
        <v>698</v>
      </c>
    </row>
    <row r="532" s="2" customFormat="1">
      <c r="A532" s="38"/>
      <c r="B532" s="39"/>
      <c r="C532" s="40"/>
      <c r="D532" s="223" t="s">
        <v>133</v>
      </c>
      <c r="E532" s="40"/>
      <c r="F532" s="224" t="s">
        <v>699</v>
      </c>
      <c r="G532" s="40"/>
      <c r="H532" s="40"/>
      <c r="I532" s="225"/>
      <c r="J532" s="40"/>
      <c r="K532" s="40"/>
      <c r="L532" s="44"/>
      <c r="M532" s="226"/>
      <c r="N532" s="227"/>
      <c r="O532" s="91"/>
      <c r="P532" s="91"/>
      <c r="Q532" s="91"/>
      <c r="R532" s="91"/>
      <c r="S532" s="91"/>
      <c r="T532" s="91"/>
      <c r="U532" s="92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133</v>
      </c>
      <c r="AU532" s="17" t="s">
        <v>80</v>
      </c>
    </row>
    <row r="533" s="2" customFormat="1">
      <c r="A533" s="38"/>
      <c r="B533" s="39"/>
      <c r="C533" s="40"/>
      <c r="D533" s="228" t="s">
        <v>135</v>
      </c>
      <c r="E533" s="40"/>
      <c r="F533" s="229" t="s">
        <v>700</v>
      </c>
      <c r="G533" s="40"/>
      <c r="H533" s="40"/>
      <c r="I533" s="225"/>
      <c r="J533" s="40"/>
      <c r="K533" s="40"/>
      <c r="L533" s="44"/>
      <c r="M533" s="226"/>
      <c r="N533" s="227"/>
      <c r="O533" s="91"/>
      <c r="P533" s="91"/>
      <c r="Q533" s="91"/>
      <c r="R533" s="91"/>
      <c r="S533" s="91"/>
      <c r="T533" s="91"/>
      <c r="U533" s="92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135</v>
      </c>
      <c r="AU533" s="17" t="s">
        <v>80</v>
      </c>
    </row>
    <row r="534" s="14" customFormat="1">
      <c r="A534" s="14"/>
      <c r="B534" s="240"/>
      <c r="C534" s="241"/>
      <c r="D534" s="223" t="s">
        <v>137</v>
      </c>
      <c r="E534" s="242" t="s">
        <v>1</v>
      </c>
      <c r="F534" s="243" t="s">
        <v>701</v>
      </c>
      <c r="G534" s="241"/>
      <c r="H534" s="244">
        <v>1.071</v>
      </c>
      <c r="I534" s="245"/>
      <c r="J534" s="241"/>
      <c r="K534" s="241"/>
      <c r="L534" s="246"/>
      <c r="M534" s="247"/>
      <c r="N534" s="248"/>
      <c r="O534" s="248"/>
      <c r="P534" s="248"/>
      <c r="Q534" s="248"/>
      <c r="R534" s="248"/>
      <c r="S534" s="248"/>
      <c r="T534" s="248"/>
      <c r="U534" s="249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0" t="s">
        <v>137</v>
      </c>
      <c r="AU534" s="250" t="s">
        <v>80</v>
      </c>
      <c r="AV534" s="14" t="s">
        <v>80</v>
      </c>
      <c r="AW534" s="14" t="s">
        <v>30</v>
      </c>
      <c r="AX534" s="14" t="s">
        <v>73</v>
      </c>
      <c r="AY534" s="250" t="s">
        <v>124</v>
      </c>
    </row>
    <row r="535" s="15" customFormat="1">
      <c r="A535" s="15"/>
      <c r="B535" s="251"/>
      <c r="C535" s="252"/>
      <c r="D535" s="223" t="s">
        <v>137</v>
      </c>
      <c r="E535" s="253" t="s">
        <v>1</v>
      </c>
      <c r="F535" s="254" t="s">
        <v>140</v>
      </c>
      <c r="G535" s="252"/>
      <c r="H535" s="255">
        <v>1.071</v>
      </c>
      <c r="I535" s="256"/>
      <c r="J535" s="252"/>
      <c r="K535" s="252"/>
      <c r="L535" s="257"/>
      <c r="M535" s="258"/>
      <c r="N535" s="259"/>
      <c r="O535" s="259"/>
      <c r="P535" s="259"/>
      <c r="Q535" s="259"/>
      <c r="R535" s="259"/>
      <c r="S535" s="259"/>
      <c r="T535" s="259"/>
      <c r="U535" s="260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1" t="s">
        <v>137</v>
      </c>
      <c r="AU535" s="261" t="s">
        <v>80</v>
      </c>
      <c r="AV535" s="15" t="s">
        <v>131</v>
      </c>
      <c r="AW535" s="15" t="s">
        <v>30</v>
      </c>
      <c r="AX535" s="15" t="s">
        <v>78</v>
      </c>
      <c r="AY535" s="261" t="s">
        <v>124</v>
      </c>
    </row>
    <row r="536" s="2" customFormat="1" ht="24.15" customHeight="1">
      <c r="A536" s="38"/>
      <c r="B536" s="39"/>
      <c r="C536" s="210" t="s">
        <v>702</v>
      </c>
      <c r="D536" s="210" t="s">
        <v>126</v>
      </c>
      <c r="E536" s="211" t="s">
        <v>703</v>
      </c>
      <c r="F536" s="212" t="s">
        <v>704</v>
      </c>
      <c r="G536" s="213" t="s">
        <v>206</v>
      </c>
      <c r="H536" s="214">
        <v>5</v>
      </c>
      <c r="I536" s="215"/>
      <c r="J536" s="216">
        <f>ROUND(I536*H536,2)</f>
        <v>0</v>
      </c>
      <c r="K536" s="212" t="s">
        <v>322</v>
      </c>
      <c r="L536" s="44"/>
      <c r="M536" s="217" t="s">
        <v>1</v>
      </c>
      <c r="N536" s="218" t="s">
        <v>38</v>
      </c>
      <c r="O536" s="91"/>
      <c r="P536" s="219">
        <f>O536*H536</f>
        <v>0</v>
      </c>
      <c r="Q536" s="219">
        <v>0.00029999999999999997</v>
      </c>
      <c r="R536" s="219">
        <f>Q536*H536</f>
        <v>0.0014999999999999998</v>
      </c>
      <c r="S536" s="219">
        <v>0</v>
      </c>
      <c r="T536" s="219">
        <f>S536*H536</f>
        <v>0</v>
      </c>
      <c r="U536" s="220" t="s">
        <v>1</v>
      </c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1" t="s">
        <v>240</v>
      </c>
      <c r="AT536" s="221" t="s">
        <v>126</v>
      </c>
      <c r="AU536" s="221" t="s">
        <v>80</v>
      </c>
      <c r="AY536" s="17" t="s">
        <v>124</v>
      </c>
      <c r="BE536" s="222">
        <f>IF(N536="základní",J536,0)</f>
        <v>0</v>
      </c>
      <c r="BF536" s="222">
        <f>IF(N536="snížená",J536,0)</f>
        <v>0</v>
      </c>
      <c r="BG536" s="222">
        <f>IF(N536="zákl. přenesená",J536,0)</f>
        <v>0</v>
      </c>
      <c r="BH536" s="222">
        <f>IF(N536="sníž. přenesená",J536,0)</f>
        <v>0</v>
      </c>
      <c r="BI536" s="222">
        <f>IF(N536="nulová",J536,0)</f>
        <v>0</v>
      </c>
      <c r="BJ536" s="17" t="s">
        <v>78</v>
      </c>
      <c r="BK536" s="222">
        <f>ROUND(I536*H536,2)</f>
        <v>0</v>
      </c>
      <c r="BL536" s="17" t="s">
        <v>240</v>
      </c>
      <c r="BM536" s="221" t="s">
        <v>705</v>
      </c>
    </row>
    <row r="537" s="2" customFormat="1">
      <c r="A537" s="38"/>
      <c r="B537" s="39"/>
      <c r="C537" s="40"/>
      <c r="D537" s="223" t="s">
        <v>133</v>
      </c>
      <c r="E537" s="40"/>
      <c r="F537" s="224" t="s">
        <v>706</v>
      </c>
      <c r="G537" s="40"/>
      <c r="H537" s="40"/>
      <c r="I537" s="225"/>
      <c r="J537" s="40"/>
      <c r="K537" s="40"/>
      <c r="L537" s="44"/>
      <c r="M537" s="226"/>
      <c r="N537" s="227"/>
      <c r="O537" s="91"/>
      <c r="P537" s="91"/>
      <c r="Q537" s="91"/>
      <c r="R537" s="91"/>
      <c r="S537" s="91"/>
      <c r="T537" s="91"/>
      <c r="U537" s="92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133</v>
      </c>
      <c r="AU537" s="17" t="s">
        <v>80</v>
      </c>
    </row>
    <row r="538" s="2" customFormat="1">
      <c r="A538" s="38"/>
      <c r="B538" s="39"/>
      <c r="C538" s="40"/>
      <c r="D538" s="228" t="s">
        <v>135</v>
      </c>
      <c r="E538" s="40"/>
      <c r="F538" s="229" t="s">
        <v>707</v>
      </c>
      <c r="G538" s="40"/>
      <c r="H538" s="40"/>
      <c r="I538" s="225"/>
      <c r="J538" s="40"/>
      <c r="K538" s="40"/>
      <c r="L538" s="44"/>
      <c r="M538" s="226"/>
      <c r="N538" s="227"/>
      <c r="O538" s="91"/>
      <c r="P538" s="91"/>
      <c r="Q538" s="91"/>
      <c r="R538" s="91"/>
      <c r="S538" s="91"/>
      <c r="T538" s="91"/>
      <c r="U538" s="92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135</v>
      </c>
      <c r="AU538" s="17" t="s">
        <v>80</v>
      </c>
    </row>
    <row r="539" s="13" customFormat="1">
      <c r="A539" s="13"/>
      <c r="B539" s="230"/>
      <c r="C539" s="231"/>
      <c r="D539" s="223" t="s">
        <v>137</v>
      </c>
      <c r="E539" s="232" t="s">
        <v>1</v>
      </c>
      <c r="F539" s="233" t="s">
        <v>708</v>
      </c>
      <c r="G539" s="231"/>
      <c r="H539" s="232" t="s">
        <v>1</v>
      </c>
      <c r="I539" s="234"/>
      <c r="J539" s="231"/>
      <c r="K539" s="231"/>
      <c r="L539" s="235"/>
      <c r="M539" s="236"/>
      <c r="N539" s="237"/>
      <c r="O539" s="237"/>
      <c r="P539" s="237"/>
      <c r="Q539" s="237"/>
      <c r="R539" s="237"/>
      <c r="S539" s="237"/>
      <c r="T539" s="237"/>
      <c r="U539" s="238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9" t="s">
        <v>137</v>
      </c>
      <c r="AU539" s="239" t="s">
        <v>80</v>
      </c>
      <c r="AV539" s="13" t="s">
        <v>78</v>
      </c>
      <c r="AW539" s="13" t="s">
        <v>30</v>
      </c>
      <c r="AX539" s="13" t="s">
        <v>73</v>
      </c>
      <c r="AY539" s="239" t="s">
        <v>124</v>
      </c>
    </row>
    <row r="540" s="14" customFormat="1">
      <c r="A540" s="14"/>
      <c r="B540" s="240"/>
      <c r="C540" s="241"/>
      <c r="D540" s="223" t="s">
        <v>137</v>
      </c>
      <c r="E540" s="242" t="s">
        <v>1</v>
      </c>
      <c r="F540" s="243" t="s">
        <v>158</v>
      </c>
      <c r="G540" s="241"/>
      <c r="H540" s="244">
        <v>5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8"/>
      <c r="U540" s="249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0" t="s">
        <v>137</v>
      </c>
      <c r="AU540" s="250" t="s">
        <v>80</v>
      </c>
      <c r="AV540" s="14" t="s">
        <v>80</v>
      </c>
      <c r="AW540" s="14" t="s">
        <v>30</v>
      </c>
      <c r="AX540" s="14" t="s">
        <v>73</v>
      </c>
      <c r="AY540" s="250" t="s">
        <v>124</v>
      </c>
    </row>
    <row r="541" s="15" customFormat="1">
      <c r="A541" s="15"/>
      <c r="B541" s="251"/>
      <c r="C541" s="252"/>
      <c r="D541" s="223" t="s">
        <v>137</v>
      </c>
      <c r="E541" s="253" t="s">
        <v>1</v>
      </c>
      <c r="F541" s="254" t="s">
        <v>140</v>
      </c>
      <c r="G541" s="252"/>
      <c r="H541" s="255">
        <v>5</v>
      </c>
      <c r="I541" s="256"/>
      <c r="J541" s="252"/>
      <c r="K541" s="252"/>
      <c r="L541" s="257"/>
      <c r="M541" s="258"/>
      <c r="N541" s="259"/>
      <c r="O541" s="259"/>
      <c r="P541" s="259"/>
      <c r="Q541" s="259"/>
      <c r="R541" s="259"/>
      <c r="S541" s="259"/>
      <c r="T541" s="259"/>
      <c r="U541" s="260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1" t="s">
        <v>137</v>
      </c>
      <c r="AU541" s="261" t="s">
        <v>80</v>
      </c>
      <c r="AV541" s="15" t="s">
        <v>131</v>
      </c>
      <c r="AW541" s="15" t="s">
        <v>30</v>
      </c>
      <c r="AX541" s="15" t="s">
        <v>78</v>
      </c>
      <c r="AY541" s="261" t="s">
        <v>124</v>
      </c>
    </row>
    <row r="542" s="2" customFormat="1" ht="24.15" customHeight="1">
      <c r="A542" s="38"/>
      <c r="B542" s="39"/>
      <c r="C542" s="210" t="s">
        <v>709</v>
      </c>
      <c r="D542" s="210" t="s">
        <v>126</v>
      </c>
      <c r="E542" s="211" t="s">
        <v>710</v>
      </c>
      <c r="F542" s="212" t="s">
        <v>711</v>
      </c>
      <c r="G542" s="213" t="s">
        <v>198</v>
      </c>
      <c r="H542" s="214">
        <v>162.54900000000001</v>
      </c>
      <c r="I542" s="215"/>
      <c r="J542" s="216">
        <f>ROUND(I542*H542,2)</f>
        <v>0</v>
      </c>
      <c r="K542" s="212" t="s">
        <v>322</v>
      </c>
      <c r="L542" s="44"/>
      <c r="M542" s="217" t="s">
        <v>1</v>
      </c>
      <c r="N542" s="218" t="s">
        <v>38</v>
      </c>
      <c r="O542" s="91"/>
      <c r="P542" s="219">
        <f>O542*H542</f>
        <v>0</v>
      </c>
      <c r="Q542" s="219">
        <v>0</v>
      </c>
      <c r="R542" s="219">
        <f>Q542*H542</f>
        <v>0</v>
      </c>
      <c r="S542" s="219">
        <v>0.01584</v>
      </c>
      <c r="T542" s="219">
        <f>S542*H542</f>
        <v>2.5747761599999999</v>
      </c>
      <c r="U542" s="220" t="s">
        <v>1</v>
      </c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1" t="s">
        <v>240</v>
      </c>
      <c r="AT542" s="221" t="s">
        <v>126</v>
      </c>
      <c r="AU542" s="221" t="s">
        <v>80</v>
      </c>
      <c r="AY542" s="17" t="s">
        <v>124</v>
      </c>
      <c r="BE542" s="222">
        <f>IF(N542="základní",J542,0)</f>
        <v>0</v>
      </c>
      <c r="BF542" s="222">
        <f>IF(N542="snížená",J542,0)</f>
        <v>0</v>
      </c>
      <c r="BG542" s="222">
        <f>IF(N542="zákl. přenesená",J542,0)</f>
        <v>0</v>
      </c>
      <c r="BH542" s="222">
        <f>IF(N542="sníž. přenesená",J542,0)</f>
        <v>0</v>
      </c>
      <c r="BI542" s="222">
        <f>IF(N542="nulová",J542,0)</f>
        <v>0</v>
      </c>
      <c r="BJ542" s="17" t="s">
        <v>78</v>
      </c>
      <c r="BK542" s="222">
        <f>ROUND(I542*H542,2)</f>
        <v>0</v>
      </c>
      <c r="BL542" s="17" t="s">
        <v>240</v>
      </c>
      <c r="BM542" s="221" t="s">
        <v>712</v>
      </c>
    </row>
    <row r="543" s="2" customFormat="1">
      <c r="A543" s="38"/>
      <c r="B543" s="39"/>
      <c r="C543" s="40"/>
      <c r="D543" s="223" t="s">
        <v>133</v>
      </c>
      <c r="E543" s="40"/>
      <c r="F543" s="224" t="s">
        <v>713</v>
      </c>
      <c r="G543" s="40"/>
      <c r="H543" s="40"/>
      <c r="I543" s="225"/>
      <c r="J543" s="40"/>
      <c r="K543" s="40"/>
      <c r="L543" s="44"/>
      <c r="M543" s="226"/>
      <c r="N543" s="227"/>
      <c r="O543" s="91"/>
      <c r="P543" s="91"/>
      <c r="Q543" s="91"/>
      <c r="R543" s="91"/>
      <c r="S543" s="91"/>
      <c r="T543" s="91"/>
      <c r="U543" s="92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133</v>
      </c>
      <c r="AU543" s="17" t="s">
        <v>80</v>
      </c>
    </row>
    <row r="544" s="2" customFormat="1">
      <c r="A544" s="38"/>
      <c r="B544" s="39"/>
      <c r="C544" s="40"/>
      <c r="D544" s="228" t="s">
        <v>135</v>
      </c>
      <c r="E544" s="40"/>
      <c r="F544" s="229" t="s">
        <v>714</v>
      </c>
      <c r="G544" s="40"/>
      <c r="H544" s="40"/>
      <c r="I544" s="225"/>
      <c r="J544" s="40"/>
      <c r="K544" s="40"/>
      <c r="L544" s="44"/>
      <c r="M544" s="226"/>
      <c r="N544" s="227"/>
      <c r="O544" s="91"/>
      <c r="P544" s="91"/>
      <c r="Q544" s="91"/>
      <c r="R544" s="91"/>
      <c r="S544" s="91"/>
      <c r="T544" s="91"/>
      <c r="U544" s="92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135</v>
      </c>
      <c r="AU544" s="17" t="s">
        <v>80</v>
      </c>
    </row>
    <row r="545" s="13" customFormat="1">
      <c r="A545" s="13"/>
      <c r="B545" s="230"/>
      <c r="C545" s="231"/>
      <c r="D545" s="223" t="s">
        <v>137</v>
      </c>
      <c r="E545" s="232" t="s">
        <v>1</v>
      </c>
      <c r="F545" s="233" t="s">
        <v>715</v>
      </c>
      <c r="G545" s="231"/>
      <c r="H545" s="232" t="s">
        <v>1</v>
      </c>
      <c r="I545" s="234"/>
      <c r="J545" s="231"/>
      <c r="K545" s="231"/>
      <c r="L545" s="235"/>
      <c r="M545" s="236"/>
      <c r="N545" s="237"/>
      <c r="O545" s="237"/>
      <c r="P545" s="237"/>
      <c r="Q545" s="237"/>
      <c r="R545" s="237"/>
      <c r="S545" s="237"/>
      <c r="T545" s="237"/>
      <c r="U545" s="238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9" t="s">
        <v>137</v>
      </c>
      <c r="AU545" s="239" t="s">
        <v>80</v>
      </c>
      <c r="AV545" s="13" t="s">
        <v>78</v>
      </c>
      <c r="AW545" s="13" t="s">
        <v>30</v>
      </c>
      <c r="AX545" s="13" t="s">
        <v>73</v>
      </c>
      <c r="AY545" s="239" t="s">
        <v>124</v>
      </c>
    </row>
    <row r="546" s="14" customFormat="1">
      <c r="A546" s="14"/>
      <c r="B546" s="240"/>
      <c r="C546" s="241"/>
      <c r="D546" s="223" t="s">
        <v>137</v>
      </c>
      <c r="E546" s="242" t="s">
        <v>1</v>
      </c>
      <c r="F546" s="243" t="s">
        <v>716</v>
      </c>
      <c r="G546" s="241"/>
      <c r="H546" s="244">
        <v>21.200207893580998</v>
      </c>
      <c r="I546" s="245"/>
      <c r="J546" s="241"/>
      <c r="K546" s="241"/>
      <c r="L546" s="246"/>
      <c r="M546" s="247"/>
      <c r="N546" s="248"/>
      <c r="O546" s="248"/>
      <c r="P546" s="248"/>
      <c r="Q546" s="248"/>
      <c r="R546" s="248"/>
      <c r="S546" s="248"/>
      <c r="T546" s="248"/>
      <c r="U546" s="249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0" t="s">
        <v>137</v>
      </c>
      <c r="AU546" s="250" t="s">
        <v>80</v>
      </c>
      <c r="AV546" s="14" t="s">
        <v>80</v>
      </c>
      <c r="AW546" s="14" t="s">
        <v>30</v>
      </c>
      <c r="AX546" s="14" t="s">
        <v>73</v>
      </c>
      <c r="AY546" s="250" t="s">
        <v>124</v>
      </c>
    </row>
    <row r="547" s="14" customFormat="1">
      <c r="A547" s="14"/>
      <c r="B547" s="240"/>
      <c r="C547" s="241"/>
      <c r="D547" s="223" t="s">
        <v>137</v>
      </c>
      <c r="E547" s="242" t="s">
        <v>1</v>
      </c>
      <c r="F547" s="243" t="s">
        <v>717</v>
      </c>
      <c r="G547" s="241"/>
      <c r="H547" s="244">
        <v>11.3951117427998</v>
      </c>
      <c r="I547" s="245"/>
      <c r="J547" s="241"/>
      <c r="K547" s="241"/>
      <c r="L547" s="246"/>
      <c r="M547" s="247"/>
      <c r="N547" s="248"/>
      <c r="O547" s="248"/>
      <c r="P547" s="248"/>
      <c r="Q547" s="248"/>
      <c r="R547" s="248"/>
      <c r="S547" s="248"/>
      <c r="T547" s="248"/>
      <c r="U547" s="249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0" t="s">
        <v>137</v>
      </c>
      <c r="AU547" s="250" t="s">
        <v>80</v>
      </c>
      <c r="AV547" s="14" t="s">
        <v>80</v>
      </c>
      <c r="AW547" s="14" t="s">
        <v>30</v>
      </c>
      <c r="AX547" s="14" t="s">
        <v>73</v>
      </c>
      <c r="AY547" s="250" t="s">
        <v>124</v>
      </c>
    </row>
    <row r="548" s="14" customFormat="1">
      <c r="A548" s="14"/>
      <c r="B548" s="240"/>
      <c r="C548" s="241"/>
      <c r="D548" s="223" t="s">
        <v>137</v>
      </c>
      <c r="E548" s="242" t="s">
        <v>1</v>
      </c>
      <c r="F548" s="243" t="s">
        <v>718</v>
      </c>
      <c r="G548" s="241"/>
      <c r="H548" s="244">
        <v>4.1075402793813103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8"/>
      <c r="U548" s="249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0" t="s">
        <v>137</v>
      </c>
      <c r="AU548" s="250" t="s">
        <v>80</v>
      </c>
      <c r="AV548" s="14" t="s">
        <v>80</v>
      </c>
      <c r="AW548" s="14" t="s">
        <v>30</v>
      </c>
      <c r="AX548" s="14" t="s">
        <v>73</v>
      </c>
      <c r="AY548" s="250" t="s">
        <v>124</v>
      </c>
    </row>
    <row r="549" s="14" customFormat="1">
      <c r="A549" s="14"/>
      <c r="B549" s="240"/>
      <c r="C549" s="241"/>
      <c r="D549" s="223" t="s">
        <v>137</v>
      </c>
      <c r="E549" s="242" t="s">
        <v>1</v>
      </c>
      <c r="F549" s="243" t="s">
        <v>719</v>
      </c>
      <c r="G549" s="241"/>
      <c r="H549" s="244">
        <v>7.9500779600928597</v>
      </c>
      <c r="I549" s="245"/>
      <c r="J549" s="241"/>
      <c r="K549" s="241"/>
      <c r="L549" s="246"/>
      <c r="M549" s="247"/>
      <c r="N549" s="248"/>
      <c r="O549" s="248"/>
      <c r="P549" s="248"/>
      <c r="Q549" s="248"/>
      <c r="R549" s="248"/>
      <c r="S549" s="248"/>
      <c r="T549" s="248"/>
      <c r="U549" s="249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0" t="s">
        <v>137</v>
      </c>
      <c r="AU549" s="250" t="s">
        <v>80</v>
      </c>
      <c r="AV549" s="14" t="s">
        <v>80</v>
      </c>
      <c r="AW549" s="14" t="s">
        <v>30</v>
      </c>
      <c r="AX549" s="14" t="s">
        <v>73</v>
      </c>
      <c r="AY549" s="250" t="s">
        <v>124</v>
      </c>
    </row>
    <row r="550" s="14" customFormat="1">
      <c r="A550" s="14"/>
      <c r="B550" s="240"/>
      <c r="C550" s="241"/>
      <c r="D550" s="223" t="s">
        <v>137</v>
      </c>
      <c r="E550" s="242" t="s">
        <v>1</v>
      </c>
      <c r="F550" s="243" t="s">
        <v>720</v>
      </c>
      <c r="G550" s="241"/>
      <c r="H550" s="244">
        <v>5.5650545720649998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8"/>
      <c r="U550" s="249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0" t="s">
        <v>137</v>
      </c>
      <c r="AU550" s="250" t="s">
        <v>80</v>
      </c>
      <c r="AV550" s="14" t="s">
        <v>80</v>
      </c>
      <c r="AW550" s="14" t="s">
        <v>30</v>
      </c>
      <c r="AX550" s="14" t="s">
        <v>73</v>
      </c>
      <c r="AY550" s="250" t="s">
        <v>124</v>
      </c>
    </row>
    <row r="551" s="14" customFormat="1">
      <c r="A551" s="14"/>
      <c r="B551" s="240"/>
      <c r="C551" s="241"/>
      <c r="D551" s="223" t="s">
        <v>137</v>
      </c>
      <c r="E551" s="242" t="s">
        <v>1</v>
      </c>
      <c r="F551" s="243" t="s">
        <v>721</v>
      </c>
      <c r="G551" s="241"/>
      <c r="H551" s="244">
        <v>5.3000519733952398</v>
      </c>
      <c r="I551" s="245"/>
      <c r="J551" s="241"/>
      <c r="K551" s="241"/>
      <c r="L551" s="246"/>
      <c r="M551" s="247"/>
      <c r="N551" s="248"/>
      <c r="O551" s="248"/>
      <c r="P551" s="248"/>
      <c r="Q551" s="248"/>
      <c r="R551" s="248"/>
      <c r="S551" s="248"/>
      <c r="T551" s="248"/>
      <c r="U551" s="249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0" t="s">
        <v>137</v>
      </c>
      <c r="AU551" s="250" t="s">
        <v>80</v>
      </c>
      <c r="AV551" s="14" t="s">
        <v>80</v>
      </c>
      <c r="AW551" s="14" t="s">
        <v>30</v>
      </c>
      <c r="AX551" s="14" t="s">
        <v>73</v>
      </c>
      <c r="AY551" s="250" t="s">
        <v>124</v>
      </c>
    </row>
    <row r="552" s="14" customFormat="1">
      <c r="A552" s="14"/>
      <c r="B552" s="240"/>
      <c r="C552" s="241"/>
      <c r="D552" s="223" t="s">
        <v>137</v>
      </c>
      <c r="E552" s="242" t="s">
        <v>1</v>
      </c>
      <c r="F552" s="243" t="s">
        <v>722</v>
      </c>
      <c r="G552" s="241"/>
      <c r="H552" s="244">
        <v>16.430161117525302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8"/>
      <c r="U552" s="249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0" t="s">
        <v>137</v>
      </c>
      <c r="AU552" s="250" t="s">
        <v>80</v>
      </c>
      <c r="AV552" s="14" t="s">
        <v>80</v>
      </c>
      <c r="AW552" s="14" t="s">
        <v>30</v>
      </c>
      <c r="AX552" s="14" t="s">
        <v>73</v>
      </c>
      <c r="AY552" s="250" t="s">
        <v>124</v>
      </c>
    </row>
    <row r="553" s="14" customFormat="1">
      <c r="A553" s="14"/>
      <c r="B553" s="240"/>
      <c r="C553" s="241"/>
      <c r="D553" s="223" t="s">
        <v>137</v>
      </c>
      <c r="E553" s="242" t="s">
        <v>1</v>
      </c>
      <c r="F553" s="243" t="s">
        <v>723</v>
      </c>
      <c r="G553" s="241"/>
      <c r="H553" s="244">
        <v>7.6141092904354704</v>
      </c>
      <c r="I553" s="245"/>
      <c r="J553" s="241"/>
      <c r="K553" s="241"/>
      <c r="L553" s="246"/>
      <c r="M553" s="247"/>
      <c r="N553" s="248"/>
      <c r="O553" s="248"/>
      <c r="P553" s="248"/>
      <c r="Q553" s="248"/>
      <c r="R553" s="248"/>
      <c r="S553" s="248"/>
      <c r="T553" s="248"/>
      <c r="U553" s="249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0" t="s">
        <v>137</v>
      </c>
      <c r="AU553" s="250" t="s">
        <v>80</v>
      </c>
      <c r="AV553" s="14" t="s">
        <v>80</v>
      </c>
      <c r="AW553" s="14" t="s">
        <v>30</v>
      </c>
      <c r="AX553" s="14" t="s">
        <v>73</v>
      </c>
      <c r="AY553" s="250" t="s">
        <v>124</v>
      </c>
    </row>
    <row r="554" s="14" customFormat="1">
      <c r="A554" s="14"/>
      <c r="B554" s="240"/>
      <c r="C554" s="241"/>
      <c r="D554" s="223" t="s">
        <v>137</v>
      </c>
      <c r="E554" s="242" t="s">
        <v>1</v>
      </c>
      <c r="F554" s="243" t="s">
        <v>724</v>
      </c>
      <c r="G554" s="241"/>
      <c r="H554" s="244">
        <v>28.552909839133001</v>
      </c>
      <c r="I554" s="245"/>
      <c r="J554" s="241"/>
      <c r="K554" s="241"/>
      <c r="L554" s="246"/>
      <c r="M554" s="247"/>
      <c r="N554" s="248"/>
      <c r="O554" s="248"/>
      <c r="P554" s="248"/>
      <c r="Q554" s="248"/>
      <c r="R554" s="248"/>
      <c r="S554" s="248"/>
      <c r="T554" s="248"/>
      <c r="U554" s="249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0" t="s">
        <v>137</v>
      </c>
      <c r="AU554" s="250" t="s">
        <v>80</v>
      </c>
      <c r="AV554" s="14" t="s">
        <v>80</v>
      </c>
      <c r="AW554" s="14" t="s">
        <v>30</v>
      </c>
      <c r="AX554" s="14" t="s">
        <v>73</v>
      </c>
      <c r="AY554" s="250" t="s">
        <v>124</v>
      </c>
    </row>
    <row r="555" s="14" customFormat="1">
      <c r="A555" s="14"/>
      <c r="B555" s="240"/>
      <c r="C555" s="241"/>
      <c r="D555" s="223" t="s">
        <v>137</v>
      </c>
      <c r="E555" s="242" t="s">
        <v>1</v>
      </c>
      <c r="F555" s="243" t="s">
        <v>725</v>
      </c>
      <c r="G555" s="241"/>
      <c r="H555" s="244">
        <v>10.152145720580601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8"/>
      <c r="U555" s="249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0" t="s">
        <v>137</v>
      </c>
      <c r="AU555" s="250" t="s">
        <v>80</v>
      </c>
      <c r="AV555" s="14" t="s">
        <v>80</v>
      </c>
      <c r="AW555" s="14" t="s">
        <v>30</v>
      </c>
      <c r="AX555" s="14" t="s">
        <v>73</v>
      </c>
      <c r="AY555" s="250" t="s">
        <v>124</v>
      </c>
    </row>
    <row r="556" s="14" customFormat="1">
      <c r="A556" s="14"/>
      <c r="B556" s="240"/>
      <c r="C556" s="241"/>
      <c r="D556" s="223" t="s">
        <v>137</v>
      </c>
      <c r="E556" s="242" t="s">
        <v>1</v>
      </c>
      <c r="F556" s="243" t="s">
        <v>726</v>
      </c>
      <c r="G556" s="241"/>
      <c r="H556" s="244">
        <v>6.0912874323483797</v>
      </c>
      <c r="I556" s="245"/>
      <c r="J556" s="241"/>
      <c r="K556" s="241"/>
      <c r="L556" s="246"/>
      <c r="M556" s="247"/>
      <c r="N556" s="248"/>
      <c r="O556" s="248"/>
      <c r="P556" s="248"/>
      <c r="Q556" s="248"/>
      <c r="R556" s="248"/>
      <c r="S556" s="248"/>
      <c r="T556" s="248"/>
      <c r="U556" s="249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0" t="s">
        <v>137</v>
      </c>
      <c r="AU556" s="250" t="s">
        <v>80</v>
      </c>
      <c r="AV556" s="14" t="s">
        <v>80</v>
      </c>
      <c r="AW556" s="14" t="s">
        <v>30</v>
      </c>
      <c r="AX556" s="14" t="s">
        <v>73</v>
      </c>
      <c r="AY556" s="250" t="s">
        <v>124</v>
      </c>
    </row>
    <row r="557" s="14" customFormat="1">
      <c r="A557" s="14"/>
      <c r="B557" s="240"/>
      <c r="C557" s="241"/>
      <c r="D557" s="223" t="s">
        <v>137</v>
      </c>
      <c r="E557" s="242" t="s">
        <v>1</v>
      </c>
      <c r="F557" s="243" t="s">
        <v>727</v>
      </c>
      <c r="G557" s="241"/>
      <c r="H557" s="244">
        <v>4.0608582882322501</v>
      </c>
      <c r="I557" s="245"/>
      <c r="J557" s="241"/>
      <c r="K557" s="241"/>
      <c r="L557" s="246"/>
      <c r="M557" s="247"/>
      <c r="N557" s="248"/>
      <c r="O557" s="248"/>
      <c r="P557" s="248"/>
      <c r="Q557" s="248"/>
      <c r="R557" s="248"/>
      <c r="S557" s="248"/>
      <c r="T557" s="248"/>
      <c r="U557" s="249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0" t="s">
        <v>137</v>
      </c>
      <c r="AU557" s="250" t="s">
        <v>80</v>
      </c>
      <c r="AV557" s="14" t="s">
        <v>80</v>
      </c>
      <c r="AW557" s="14" t="s">
        <v>30</v>
      </c>
      <c r="AX557" s="14" t="s">
        <v>73</v>
      </c>
      <c r="AY557" s="250" t="s">
        <v>124</v>
      </c>
    </row>
    <row r="558" s="14" customFormat="1">
      <c r="A558" s="14"/>
      <c r="B558" s="240"/>
      <c r="C558" s="241"/>
      <c r="D558" s="223" t="s">
        <v>137</v>
      </c>
      <c r="E558" s="242" t="s">
        <v>1</v>
      </c>
      <c r="F558" s="243" t="s">
        <v>728</v>
      </c>
      <c r="G558" s="241"/>
      <c r="H558" s="244">
        <v>5.3298765033048303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8"/>
      <c r="U558" s="249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0" t="s">
        <v>137</v>
      </c>
      <c r="AU558" s="250" t="s">
        <v>80</v>
      </c>
      <c r="AV558" s="14" t="s">
        <v>80</v>
      </c>
      <c r="AW558" s="14" t="s">
        <v>30</v>
      </c>
      <c r="AX558" s="14" t="s">
        <v>73</v>
      </c>
      <c r="AY558" s="250" t="s">
        <v>124</v>
      </c>
    </row>
    <row r="559" s="13" customFormat="1">
      <c r="A559" s="13"/>
      <c r="B559" s="230"/>
      <c r="C559" s="231"/>
      <c r="D559" s="223" t="s">
        <v>137</v>
      </c>
      <c r="E559" s="232" t="s">
        <v>1</v>
      </c>
      <c r="F559" s="233" t="s">
        <v>729</v>
      </c>
      <c r="G559" s="231"/>
      <c r="H559" s="232" t="s">
        <v>1</v>
      </c>
      <c r="I559" s="234"/>
      <c r="J559" s="231"/>
      <c r="K559" s="231"/>
      <c r="L559" s="235"/>
      <c r="M559" s="236"/>
      <c r="N559" s="237"/>
      <c r="O559" s="237"/>
      <c r="P559" s="237"/>
      <c r="Q559" s="237"/>
      <c r="R559" s="237"/>
      <c r="S559" s="237"/>
      <c r="T559" s="237"/>
      <c r="U559" s="238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9" t="s">
        <v>137</v>
      </c>
      <c r="AU559" s="239" t="s">
        <v>80</v>
      </c>
      <c r="AV559" s="13" t="s">
        <v>78</v>
      </c>
      <c r="AW559" s="13" t="s">
        <v>30</v>
      </c>
      <c r="AX559" s="13" t="s">
        <v>73</v>
      </c>
      <c r="AY559" s="239" t="s">
        <v>124</v>
      </c>
    </row>
    <row r="560" s="14" customFormat="1">
      <c r="A560" s="14"/>
      <c r="B560" s="240"/>
      <c r="C560" s="241"/>
      <c r="D560" s="223" t="s">
        <v>137</v>
      </c>
      <c r="E560" s="242" t="s">
        <v>1</v>
      </c>
      <c r="F560" s="243" t="s">
        <v>730</v>
      </c>
      <c r="G560" s="241"/>
      <c r="H560" s="244">
        <v>3.6000000000000001</v>
      </c>
      <c r="I560" s="245"/>
      <c r="J560" s="241"/>
      <c r="K560" s="241"/>
      <c r="L560" s="246"/>
      <c r="M560" s="247"/>
      <c r="N560" s="248"/>
      <c r="O560" s="248"/>
      <c r="P560" s="248"/>
      <c r="Q560" s="248"/>
      <c r="R560" s="248"/>
      <c r="S560" s="248"/>
      <c r="T560" s="248"/>
      <c r="U560" s="249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0" t="s">
        <v>137</v>
      </c>
      <c r="AU560" s="250" t="s">
        <v>80</v>
      </c>
      <c r="AV560" s="14" t="s">
        <v>80</v>
      </c>
      <c r="AW560" s="14" t="s">
        <v>30</v>
      </c>
      <c r="AX560" s="14" t="s">
        <v>73</v>
      </c>
      <c r="AY560" s="250" t="s">
        <v>124</v>
      </c>
    </row>
    <row r="561" s="14" customFormat="1">
      <c r="A561" s="14"/>
      <c r="B561" s="240"/>
      <c r="C561" s="241"/>
      <c r="D561" s="223" t="s">
        <v>137</v>
      </c>
      <c r="E561" s="242" t="s">
        <v>1</v>
      </c>
      <c r="F561" s="243" t="s">
        <v>731</v>
      </c>
      <c r="G561" s="241"/>
      <c r="H561" s="244">
        <v>9.6999999999999993</v>
      </c>
      <c r="I561" s="245"/>
      <c r="J561" s="241"/>
      <c r="K561" s="241"/>
      <c r="L561" s="246"/>
      <c r="M561" s="247"/>
      <c r="N561" s="248"/>
      <c r="O561" s="248"/>
      <c r="P561" s="248"/>
      <c r="Q561" s="248"/>
      <c r="R561" s="248"/>
      <c r="S561" s="248"/>
      <c r="T561" s="248"/>
      <c r="U561" s="249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0" t="s">
        <v>137</v>
      </c>
      <c r="AU561" s="250" t="s">
        <v>80</v>
      </c>
      <c r="AV561" s="14" t="s">
        <v>80</v>
      </c>
      <c r="AW561" s="14" t="s">
        <v>30</v>
      </c>
      <c r="AX561" s="14" t="s">
        <v>73</v>
      </c>
      <c r="AY561" s="250" t="s">
        <v>124</v>
      </c>
    </row>
    <row r="562" s="14" customFormat="1">
      <c r="A562" s="14"/>
      <c r="B562" s="240"/>
      <c r="C562" s="241"/>
      <c r="D562" s="223" t="s">
        <v>137</v>
      </c>
      <c r="E562" s="242" t="s">
        <v>1</v>
      </c>
      <c r="F562" s="243" t="s">
        <v>732</v>
      </c>
      <c r="G562" s="241"/>
      <c r="H562" s="244">
        <v>10.5</v>
      </c>
      <c r="I562" s="245"/>
      <c r="J562" s="241"/>
      <c r="K562" s="241"/>
      <c r="L562" s="246"/>
      <c r="M562" s="247"/>
      <c r="N562" s="248"/>
      <c r="O562" s="248"/>
      <c r="P562" s="248"/>
      <c r="Q562" s="248"/>
      <c r="R562" s="248"/>
      <c r="S562" s="248"/>
      <c r="T562" s="248"/>
      <c r="U562" s="249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0" t="s">
        <v>137</v>
      </c>
      <c r="AU562" s="250" t="s">
        <v>80</v>
      </c>
      <c r="AV562" s="14" t="s">
        <v>80</v>
      </c>
      <c r="AW562" s="14" t="s">
        <v>30</v>
      </c>
      <c r="AX562" s="14" t="s">
        <v>73</v>
      </c>
      <c r="AY562" s="250" t="s">
        <v>124</v>
      </c>
    </row>
    <row r="563" s="13" customFormat="1">
      <c r="A563" s="13"/>
      <c r="B563" s="230"/>
      <c r="C563" s="231"/>
      <c r="D563" s="223" t="s">
        <v>137</v>
      </c>
      <c r="E563" s="232" t="s">
        <v>1</v>
      </c>
      <c r="F563" s="233" t="s">
        <v>733</v>
      </c>
      <c r="G563" s="231"/>
      <c r="H563" s="232" t="s">
        <v>1</v>
      </c>
      <c r="I563" s="234"/>
      <c r="J563" s="231"/>
      <c r="K563" s="231"/>
      <c r="L563" s="235"/>
      <c r="M563" s="236"/>
      <c r="N563" s="237"/>
      <c r="O563" s="237"/>
      <c r="P563" s="237"/>
      <c r="Q563" s="237"/>
      <c r="R563" s="237"/>
      <c r="S563" s="237"/>
      <c r="T563" s="237"/>
      <c r="U563" s="238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9" t="s">
        <v>137</v>
      </c>
      <c r="AU563" s="239" t="s">
        <v>80</v>
      </c>
      <c r="AV563" s="13" t="s">
        <v>78</v>
      </c>
      <c r="AW563" s="13" t="s">
        <v>30</v>
      </c>
      <c r="AX563" s="13" t="s">
        <v>73</v>
      </c>
      <c r="AY563" s="239" t="s">
        <v>124</v>
      </c>
    </row>
    <row r="564" s="14" customFormat="1">
      <c r="A564" s="14"/>
      <c r="B564" s="240"/>
      <c r="C564" s="241"/>
      <c r="D564" s="223" t="s">
        <v>137</v>
      </c>
      <c r="E564" s="242" t="s">
        <v>1</v>
      </c>
      <c r="F564" s="243" t="s">
        <v>734</v>
      </c>
      <c r="G564" s="241"/>
      <c r="H564" s="244">
        <v>5</v>
      </c>
      <c r="I564" s="245"/>
      <c r="J564" s="241"/>
      <c r="K564" s="241"/>
      <c r="L564" s="246"/>
      <c r="M564" s="247"/>
      <c r="N564" s="248"/>
      <c r="O564" s="248"/>
      <c r="P564" s="248"/>
      <c r="Q564" s="248"/>
      <c r="R564" s="248"/>
      <c r="S564" s="248"/>
      <c r="T564" s="248"/>
      <c r="U564" s="249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0" t="s">
        <v>137</v>
      </c>
      <c r="AU564" s="250" t="s">
        <v>80</v>
      </c>
      <c r="AV564" s="14" t="s">
        <v>80</v>
      </c>
      <c r="AW564" s="14" t="s">
        <v>30</v>
      </c>
      <c r="AX564" s="14" t="s">
        <v>73</v>
      </c>
      <c r="AY564" s="250" t="s">
        <v>124</v>
      </c>
    </row>
    <row r="565" s="15" customFormat="1">
      <c r="A565" s="15"/>
      <c r="B565" s="251"/>
      <c r="C565" s="252"/>
      <c r="D565" s="223" t="s">
        <v>137</v>
      </c>
      <c r="E565" s="253" t="s">
        <v>1</v>
      </c>
      <c r="F565" s="254" t="s">
        <v>140</v>
      </c>
      <c r="G565" s="252"/>
      <c r="H565" s="255">
        <v>162.54939261287501</v>
      </c>
      <c r="I565" s="256"/>
      <c r="J565" s="252"/>
      <c r="K565" s="252"/>
      <c r="L565" s="257"/>
      <c r="M565" s="258"/>
      <c r="N565" s="259"/>
      <c r="O565" s="259"/>
      <c r="P565" s="259"/>
      <c r="Q565" s="259"/>
      <c r="R565" s="259"/>
      <c r="S565" s="259"/>
      <c r="T565" s="259"/>
      <c r="U565" s="260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1" t="s">
        <v>137</v>
      </c>
      <c r="AU565" s="261" t="s">
        <v>80</v>
      </c>
      <c r="AV565" s="15" t="s">
        <v>131</v>
      </c>
      <c r="AW565" s="15" t="s">
        <v>30</v>
      </c>
      <c r="AX565" s="15" t="s">
        <v>78</v>
      </c>
      <c r="AY565" s="261" t="s">
        <v>124</v>
      </c>
    </row>
    <row r="566" s="2" customFormat="1" ht="24.15" customHeight="1">
      <c r="A566" s="38"/>
      <c r="B566" s="39"/>
      <c r="C566" s="210" t="s">
        <v>735</v>
      </c>
      <c r="D566" s="210" t="s">
        <v>126</v>
      </c>
      <c r="E566" s="211" t="s">
        <v>736</v>
      </c>
      <c r="F566" s="212" t="s">
        <v>737</v>
      </c>
      <c r="G566" s="213" t="s">
        <v>198</v>
      </c>
      <c r="H566" s="214">
        <v>44.700000000000003</v>
      </c>
      <c r="I566" s="215"/>
      <c r="J566" s="216">
        <f>ROUND(I566*H566,2)</f>
        <v>0</v>
      </c>
      <c r="K566" s="212" t="s">
        <v>322</v>
      </c>
      <c r="L566" s="44"/>
      <c r="M566" s="217" t="s">
        <v>1</v>
      </c>
      <c r="N566" s="218" t="s">
        <v>38</v>
      </c>
      <c r="O566" s="91"/>
      <c r="P566" s="219">
        <f>O566*H566</f>
        <v>0</v>
      </c>
      <c r="Q566" s="219">
        <v>0</v>
      </c>
      <c r="R566" s="219">
        <f>Q566*H566</f>
        <v>0</v>
      </c>
      <c r="S566" s="219">
        <v>0.024750000000000001</v>
      </c>
      <c r="T566" s="219">
        <f>S566*H566</f>
        <v>1.1063250000000002</v>
      </c>
      <c r="U566" s="220" t="s">
        <v>1</v>
      </c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1" t="s">
        <v>240</v>
      </c>
      <c r="AT566" s="221" t="s">
        <v>126</v>
      </c>
      <c r="AU566" s="221" t="s">
        <v>80</v>
      </c>
      <c r="AY566" s="17" t="s">
        <v>124</v>
      </c>
      <c r="BE566" s="222">
        <f>IF(N566="základní",J566,0)</f>
        <v>0</v>
      </c>
      <c r="BF566" s="222">
        <f>IF(N566="snížená",J566,0)</f>
        <v>0</v>
      </c>
      <c r="BG566" s="222">
        <f>IF(N566="zákl. přenesená",J566,0)</f>
        <v>0</v>
      </c>
      <c r="BH566" s="222">
        <f>IF(N566="sníž. přenesená",J566,0)</f>
        <v>0</v>
      </c>
      <c r="BI566" s="222">
        <f>IF(N566="nulová",J566,0)</f>
        <v>0</v>
      </c>
      <c r="BJ566" s="17" t="s">
        <v>78</v>
      </c>
      <c r="BK566" s="222">
        <f>ROUND(I566*H566,2)</f>
        <v>0</v>
      </c>
      <c r="BL566" s="17" t="s">
        <v>240</v>
      </c>
      <c r="BM566" s="221" t="s">
        <v>738</v>
      </c>
    </row>
    <row r="567" s="2" customFormat="1">
      <c r="A567" s="38"/>
      <c r="B567" s="39"/>
      <c r="C567" s="40"/>
      <c r="D567" s="223" t="s">
        <v>133</v>
      </c>
      <c r="E567" s="40"/>
      <c r="F567" s="224" t="s">
        <v>739</v>
      </c>
      <c r="G567" s="40"/>
      <c r="H567" s="40"/>
      <c r="I567" s="225"/>
      <c r="J567" s="40"/>
      <c r="K567" s="40"/>
      <c r="L567" s="44"/>
      <c r="M567" s="226"/>
      <c r="N567" s="227"/>
      <c r="O567" s="91"/>
      <c r="P567" s="91"/>
      <c r="Q567" s="91"/>
      <c r="R567" s="91"/>
      <c r="S567" s="91"/>
      <c r="T567" s="91"/>
      <c r="U567" s="92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133</v>
      </c>
      <c r="AU567" s="17" t="s">
        <v>80</v>
      </c>
    </row>
    <row r="568" s="2" customFormat="1">
      <c r="A568" s="38"/>
      <c r="B568" s="39"/>
      <c r="C568" s="40"/>
      <c r="D568" s="228" t="s">
        <v>135</v>
      </c>
      <c r="E568" s="40"/>
      <c r="F568" s="229" t="s">
        <v>740</v>
      </c>
      <c r="G568" s="40"/>
      <c r="H568" s="40"/>
      <c r="I568" s="225"/>
      <c r="J568" s="40"/>
      <c r="K568" s="40"/>
      <c r="L568" s="44"/>
      <c r="M568" s="226"/>
      <c r="N568" s="227"/>
      <c r="O568" s="91"/>
      <c r="P568" s="91"/>
      <c r="Q568" s="91"/>
      <c r="R568" s="91"/>
      <c r="S568" s="91"/>
      <c r="T568" s="91"/>
      <c r="U568" s="92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135</v>
      </c>
      <c r="AU568" s="17" t="s">
        <v>80</v>
      </c>
    </row>
    <row r="569" s="13" customFormat="1">
      <c r="A569" s="13"/>
      <c r="B569" s="230"/>
      <c r="C569" s="231"/>
      <c r="D569" s="223" t="s">
        <v>137</v>
      </c>
      <c r="E569" s="232" t="s">
        <v>1</v>
      </c>
      <c r="F569" s="233" t="s">
        <v>741</v>
      </c>
      <c r="G569" s="231"/>
      <c r="H569" s="232" t="s">
        <v>1</v>
      </c>
      <c r="I569" s="234"/>
      <c r="J569" s="231"/>
      <c r="K569" s="231"/>
      <c r="L569" s="235"/>
      <c r="M569" s="236"/>
      <c r="N569" s="237"/>
      <c r="O569" s="237"/>
      <c r="P569" s="237"/>
      <c r="Q569" s="237"/>
      <c r="R569" s="237"/>
      <c r="S569" s="237"/>
      <c r="T569" s="237"/>
      <c r="U569" s="238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9" t="s">
        <v>137</v>
      </c>
      <c r="AU569" s="239" t="s">
        <v>80</v>
      </c>
      <c r="AV569" s="13" t="s">
        <v>78</v>
      </c>
      <c r="AW569" s="13" t="s">
        <v>30</v>
      </c>
      <c r="AX569" s="13" t="s">
        <v>73</v>
      </c>
      <c r="AY569" s="239" t="s">
        <v>124</v>
      </c>
    </row>
    <row r="570" s="14" customFormat="1">
      <c r="A570" s="14"/>
      <c r="B570" s="240"/>
      <c r="C570" s="241"/>
      <c r="D570" s="223" t="s">
        <v>137</v>
      </c>
      <c r="E570" s="242" t="s">
        <v>1</v>
      </c>
      <c r="F570" s="243" t="s">
        <v>742</v>
      </c>
      <c r="G570" s="241"/>
      <c r="H570" s="244">
        <v>3.2000000000000002</v>
      </c>
      <c r="I570" s="245"/>
      <c r="J570" s="241"/>
      <c r="K570" s="241"/>
      <c r="L570" s="246"/>
      <c r="M570" s="247"/>
      <c r="N570" s="248"/>
      <c r="O570" s="248"/>
      <c r="P570" s="248"/>
      <c r="Q570" s="248"/>
      <c r="R570" s="248"/>
      <c r="S570" s="248"/>
      <c r="T570" s="248"/>
      <c r="U570" s="249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0" t="s">
        <v>137</v>
      </c>
      <c r="AU570" s="250" t="s">
        <v>80</v>
      </c>
      <c r="AV570" s="14" t="s">
        <v>80</v>
      </c>
      <c r="AW570" s="14" t="s">
        <v>30</v>
      </c>
      <c r="AX570" s="14" t="s">
        <v>73</v>
      </c>
      <c r="AY570" s="250" t="s">
        <v>124</v>
      </c>
    </row>
    <row r="571" s="14" customFormat="1">
      <c r="A571" s="14"/>
      <c r="B571" s="240"/>
      <c r="C571" s="241"/>
      <c r="D571" s="223" t="s">
        <v>137</v>
      </c>
      <c r="E571" s="242" t="s">
        <v>1</v>
      </c>
      <c r="F571" s="243" t="s">
        <v>743</v>
      </c>
      <c r="G571" s="241"/>
      <c r="H571" s="244">
        <v>4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8"/>
      <c r="U571" s="249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0" t="s">
        <v>137</v>
      </c>
      <c r="AU571" s="250" t="s">
        <v>80</v>
      </c>
      <c r="AV571" s="14" t="s">
        <v>80</v>
      </c>
      <c r="AW571" s="14" t="s">
        <v>30</v>
      </c>
      <c r="AX571" s="14" t="s">
        <v>73</v>
      </c>
      <c r="AY571" s="250" t="s">
        <v>124</v>
      </c>
    </row>
    <row r="572" s="14" customFormat="1">
      <c r="A572" s="14"/>
      <c r="B572" s="240"/>
      <c r="C572" s="241"/>
      <c r="D572" s="223" t="s">
        <v>137</v>
      </c>
      <c r="E572" s="242" t="s">
        <v>1</v>
      </c>
      <c r="F572" s="243" t="s">
        <v>744</v>
      </c>
      <c r="G572" s="241"/>
      <c r="H572" s="244">
        <v>12</v>
      </c>
      <c r="I572" s="245"/>
      <c r="J572" s="241"/>
      <c r="K572" s="241"/>
      <c r="L572" s="246"/>
      <c r="M572" s="247"/>
      <c r="N572" s="248"/>
      <c r="O572" s="248"/>
      <c r="P572" s="248"/>
      <c r="Q572" s="248"/>
      <c r="R572" s="248"/>
      <c r="S572" s="248"/>
      <c r="T572" s="248"/>
      <c r="U572" s="249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0" t="s">
        <v>137</v>
      </c>
      <c r="AU572" s="250" t="s">
        <v>80</v>
      </c>
      <c r="AV572" s="14" t="s">
        <v>80</v>
      </c>
      <c r="AW572" s="14" t="s">
        <v>30</v>
      </c>
      <c r="AX572" s="14" t="s">
        <v>73</v>
      </c>
      <c r="AY572" s="250" t="s">
        <v>124</v>
      </c>
    </row>
    <row r="573" s="14" customFormat="1">
      <c r="A573" s="14"/>
      <c r="B573" s="240"/>
      <c r="C573" s="241"/>
      <c r="D573" s="223" t="s">
        <v>137</v>
      </c>
      <c r="E573" s="242" t="s">
        <v>1</v>
      </c>
      <c r="F573" s="243" t="s">
        <v>745</v>
      </c>
      <c r="G573" s="241"/>
      <c r="H573" s="244">
        <v>3</v>
      </c>
      <c r="I573" s="245"/>
      <c r="J573" s="241"/>
      <c r="K573" s="241"/>
      <c r="L573" s="246"/>
      <c r="M573" s="247"/>
      <c r="N573" s="248"/>
      <c r="O573" s="248"/>
      <c r="P573" s="248"/>
      <c r="Q573" s="248"/>
      <c r="R573" s="248"/>
      <c r="S573" s="248"/>
      <c r="T573" s="248"/>
      <c r="U573" s="249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0" t="s">
        <v>137</v>
      </c>
      <c r="AU573" s="250" t="s">
        <v>80</v>
      </c>
      <c r="AV573" s="14" t="s">
        <v>80</v>
      </c>
      <c r="AW573" s="14" t="s">
        <v>30</v>
      </c>
      <c r="AX573" s="14" t="s">
        <v>73</v>
      </c>
      <c r="AY573" s="250" t="s">
        <v>124</v>
      </c>
    </row>
    <row r="574" s="13" customFormat="1">
      <c r="A574" s="13"/>
      <c r="B574" s="230"/>
      <c r="C574" s="231"/>
      <c r="D574" s="223" t="s">
        <v>137</v>
      </c>
      <c r="E574" s="232" t="s">
        <v>1</v>
      </c>
      <c r="F574" s="233" t="s">
        <v>746</v>
      </c>
      <c r="G574" s="231"/>
      <c r="H574" s="232" t="s">
        <v>1</v>
      </c>
      <c r="I574" s="234"/>
      <c r="J574" s="231"/>
      <c r="K574" s="231"/>
      <c r="L574" s="235"/>
      <c r="M574" s="236"/>
      <c r="N574" s="237"/>
      <c r="O574" s="237"/>
      <c r="P574" s="237"/>
      <c r="Q574" s="237"/>
      <c r="R574" s="237"/>
      <c r="S574" s="237"/>
      <c r="T574" s="237"/>
      <c r="U574" s="238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9" t="s">
        <v>137</v>
      </c>
      <c r="AU574" s="239" t="s">
        <v>80</v>
      </c>
      <c r="AV574" s="13" t="s">
        <v>78</v>
      </c>
      <c r="AW574" s="13" t="s">
        <v>30</v>
      </c>
      <c r="AX574" s="13" t="s">
        <v>73</v>
      </c>
      <c r="AY574" s="239" t="s">
        <v>124</v>
      </c>
    </row>
    <row r="575" s="14" customFormat="1">
      <c r="A575" s="14"/>
      <c r="B575" s="240"/>
      <c r="C575" s="241"/>
      <c r="D575" s="223" t="s">
        <v>137</v>
      </c>
      <c r="E575" s="242" t="s">
        <v>1</v>
      </c>
      <c r="F575" s="243" t="s">
        <v>747</v>
      </c>
      <c r="G575" s="241"/>
      <c r="H575" s="244">
        <v>22.5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8"/>
      <c r="U575" s="249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0" t="s">
        <v>137</v>
      </c>
      <c r="AU575" s="250" t="s">
        <v>80</v>
      </c>
      <c r="AV575" s="14" t="s">
        <v>80</v>
      </c>
      <c r="AW575" s="14" t="s">
        <v>30</v>
      </c>
      <c r="AX575" s="14" t="s">
        <v>73</v>
      </c>
      <c r="AY575" s="250" t="s">
        <v>124</v>
      </c>
    </row>
    <row r="576" s="15" customFormat="1">
      <c r="A576" s="15"/>
      <c r="B576" s="251"/>
      <c r="C576" s="252"/>
      <c r="D576" s="223" t="s">
        <v>137</v>
      </c>
      <c r="E576" s="253" t="s">
        <v>1</v>
      </c>
      <c r="F576" s="254" t="s">
        <v>140</v>
      </c>
      <c r="G576" s="252"/>
      <c r="H576" s="255">
        <v>44.700000000000003</v>
      </c>
      <c r="I576" s="256"/>
      <c r="J576" s="252"/>
      <c r="K576" s="252"/>
      <c r="L576" s="257"/>
      <c r="M576" s="258"/>
      <c r="N576" s="259"/>
      <c r="O576" s="259"/>
      <c r="P576" s="259"/>
      <c r="Q576" s="259"/>
      <c r="R576" s="259"/>
      <c r="S576" s="259"/>
      <c r="T576" s="259"/>
      <c r="U576" s="260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1" t="s">
        <v>137</v>
      </c>
      <c r="AU576" s="261" t="s">
        <v>80</v>
      </c>
      <c r="AV576" s="15" t="s">
        <v>131</v>
      </c>
      <c r="AW576" s="15" t="s">
        <v>30</v>
      </c>
      <c r="AX576" s="15" t="s">
        <v>78</v>
      </c>
      <c r="AY576" s="261" t="s">
        <v>124</v>
      </c>
    </row>
    <row r="577" s="2" customFormat="1" ht="33" customHeight="1">
      <c r="A577" s="38"/>
      <c r="B577" s="39"/>
      <c r="C577" s="210" t="s">
        <v>748</v>
      </c>
      <c r="D577" s="210" t="s">
        <v>126</v>
      </c>
      <c r="E577" s="211" t="s">
        <v>749</v>
      </c>
      <c r="F577" s="212" t="s">
        <v>750</v>
      </c>
      <c r="G577" s="213" t="s">
        <v>198</v>
      </c>
      <c r="H577" s="214">
        <v>162.54900000000001</v>
      </c>
      <c r="I577" s="215"/>
      <c r="J577" s="216">
        <f>ROUND(I577*H577,2)</f>
        <v>0</v>
      </c>
      <c r="K577" s="212" t="s">
        <v>322</v>
      </c>
      <c r="L577" s="44"/>
      <c r="M577" s="217" t="s">
        <v>1</v>
      </c>
      <c r="N577" s="218" t="s">
        <v>38</v>
      </c>
      <c r="O577" s="91"/>
      <c r="P577" s="219">
        <f>O577*H577</f>
        <v>0</v>
      </c>
      <c r="Q577" s="219">
        <v>9.0000000000000006E-05</v>
      </c>
      <c r="R577" s="219">
        <f>Q577*H577</f>
        <v>0.014629410000000001</v>
      </c>
      <c r="S577" s="219">
        <v>0</v>
      </c>
      <c r="T577" s="219">
        <f>S577*H577</f>
        <v>0</v>
      </c>
      <c r="U577" s="220" t="s">
        <v>1</v>
      </c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1" t="s">
        <v>240</v>
      </c>
      <c r="AT577" s="221" t="s">
        <v>126</v>
      </c>
      <c r="AU577" s="221" t="s">
        <v>80</v>
      </c>
      <c r="AY577" s="17" t="s">
        <v>124</v>
      </c>
      <c r="BE577" s="222">
        <f>IF(N577="základní",J577,0)</f>
        <v>0</v>
      </c>
      <c r="BF577" s="222">
        <f>IF(N577="snížená",J577,0)</f>
        <v>0</v>
      </c>
      <c r="BG577" s="222">
        <f>IF(N577="zákl. přenesená",J577,0)</f>
        <v>0</v>
      </c>
      <c r="BH577" s="222">
        <f>IF(N577="sníž. přenesená",J577,0)</f>
        <v>0</v>
      </c>
      <c r="BI577" s="222">
        <f>IF(N577="nulová",J577,0)</f>
        <v>0</v>
      </c>
      <c r="BJ577" s="17" t="s">
        <v>78</v>
      </c>
      <c r="BK577" s="222">
        <f>ROUND(I577*H577,2)</f>
        <v>0</v>
      </c>
      <c r="BL577" s="17" t="s">
        <v>240</v>
      </c>
      <c r="BM577" s="221" t="s">
        <v>751</v>
      </c>
    </row>
    <row r="578" s="2" customFormat="1">
      <c r="A578" s="38"/>
      <c r="B578" s="39"/>
      <c r="C578" s="40"/>
      <c r="D578" s="223" t="s">
        <v>133</v>
      </c>
      <c r="E578" s="40"/>
      <c r="F578" s="224" t="s">
        <v>752</v>
      </c>
      <c r="G578" s="40"/>
      <c r="H578" s="40"/>
      <c r="I578" s="225"/>
      <c r="J578" s="40"/>
      <c r="K578" s="40"/>
      <c r="L578" s="44"/>
      <c r="M578" s="226"/>
      <c r="N578" s="227"/>
      <c r="O578" s="91"/>
      <c r="P578" s="91"/>
      <c r="Q578" s="91"/>
      <c r="R578" s="91"/>
      <c r="S578" s="91"/>
      <c r="T578" s="91"/>
      <c r="U578" s="92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133</v>
      </c>
      <c r="AU578" s="17" t="s">
        <v>80</v>
      </c>
    </row>
    <row r="579" s="2" customFormat="1">
      <c r="A579" s="38"/>
      <c r="B579" s="39"/>
      <c r="C579" s="40"/>
      <c r="D579" s="228" t="s">
        <v>135</v>
      </c>
      <c r="E579" s="40"/>
      <c r="F579" s="229" t="s">
        <v>753</v>
      </c>
      <c r="G579" s="40"/>
      <c r="H579" s="40"/>
      <c r="I579" s="225"/>
      <c r="J579" s="40"/>
      <c r="K579" s="40"/>
      <c r="L579" s="44"/>
      <c r="M579" s="226"/>
      <c r="N579" s="227"/>
      <c r="O579" s="91"/>
      <c r="P579" s="91"/>
      <c r="Q579" s="91"/>
      <c r="R579" s="91"/>
      <c r="S579" s="91"/>
      <c r="T579" s="91"/>
      <c r="U579" s="92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135</v>
      </c>
      <c r="AU579" s="17" t="s">
        <v>80</v>
      </c>
    </row>
    <row r="580" s="13" customFormat="1">
      <c r="A580" s="13"/>
      <c r="B580" s="230"/>
      <c r="C580" s="231"/>
      <c r="D580" s="223" t="s">
        <v>137</v>
      </c>
      <c r="E580" s="232" t="s">
        <v>1</v>
      </c>
      <c r="F580" s="233" t="s">
        <v>715</v>
      </c>
      <c r="G580" s="231"/>
      <c r="H580" s="232" t="s">
        <v>1</v>
      </c>
      <c r="I580" s="234"/>
      <c r="J580" s="231"/>
      <c r="K580" s="231"/>
      <c r="L580" s="235"/>
      <c r="M580" s="236"/>
      <c r="N580" s="237"/>
      <c r="O580" s="237"/>
      <c r="P580" s="237"/>
      <c r="Q580" s="237"/>
      <c r="R580" s="237"/>
      <c r="S580" s="237"/>
      <c r="T580" s="237"/>
      <c r="U580" s="238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9" t="s">
        <v>137</v>
      </c>
      <c r="AU580" s="239" t="s">
        <v>80</v>
      </c>
      <c r="AV580" s="13" t="s">
        <v>78</v>
      </c>
      <c r="AW580" s="13" t="s">
        <v>30</v>
      </c>
      <c r="AX580" s="13" t="s">
        <v>73</v>
      </c>
      <c r="AY580" s="239" t="s">
        <v>124</v>
      </c>
    </row>
    <row r="581" s="14" customFormat="1">
      <c r="A581" s="14"/>
      <c r="B581" s="240"/>
      <c r="C581" s="241"/>
      <c r="D581" s="223" t="s">
        <v>137</v>
      </c>
      <c r="E581" s="242" t="s">
        <v>1</v>
      </c>
      <c r="F581" s="243" t="s">
        <v>716</v>
      </c>
      <c r="G581" s="241"/>
      <c r="H581" s="244">
        <v>21.200207893580998</v>
      </c>
      <c r="I581" s="245"/>
      <c r="J581" s="241"/>
      <c r="K581" s="241"/>
      <c r="L581" s="246"/>
      <c r="M581" s="247"/>
      <c r="N581" s="248"/>
      <c r="O581" s="248"/>
      <c r="P581" s="248"/>
      <c r="Q581" s="248"/>
      <c r="R581" s="248"/>
      <c r="S581" s="248"/>
      <c r="T581" s="248"/>
      <c r="U581" s="249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0" t="s">
        <v>137</v>
      </c>
      <c r="AU581" s="250" t="s">
        <v>80</v>
      </c>
      <c r="AV581" s="14" t="s">
        <v>80</v>
      </c>
      <c r="AW581" s="14" t="s">
        <v>30</v>
      </c>
      <c r="AX581" s="14" t="s">
        <v>73</v>
      </c>
      <c r="AY581" s="250" t="s">
        <v>124</v>
      </c>
    </row>
    <row r="582" s="14" customFormat="1">
      <c r="A582" s="14"/>
      <c r="B582" s="240"/>
      <c r="C582" s="241"/>
      <c r="D582" s="223" t="s">
        <v>137</v>
      </c>
      <c r="E582" s="242" t="s">
        <v>1</v>
      </c>
      <c r="F582" s="243" t="s">
        <v>717</v>
      </c>
      <c r="G582" s="241"/>
      <c r="H582" s="244">
        <v>11.3951117427998</v>
      </c>
      <c r="I582" s="245"/>
      <c r="J582" s="241"/>
      <c r="K582" s="241"/>
      <c r="L582" s="246"/>
      <c r="M582" s="247"/>
      <c r="N582" s="248"/>
      <c r="O582" s="248"/>
      <c r="P582" s="248"/>
      <c r="Q582" s="248"/>
      <c r="R582" s="248"/>
      <c r="S582" s="248"/>
      <c r="T582" s="248"/>
      <c r="U582" s="249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0" t="s">
        <v>137</v>
      </c>
      <c r="AU582" s="250" t="s">
        <v>80</v>
      </c>
      <c r="AV582" s="14" t="s">
        <v>80</v>
      </c>
      <c r="AW582" s="14" t="s">
        <v>30</v>
      </c>
      <c r="AX582" s="14" t="s">
        <v>73</v>
      </c>
      <c r="AY582" s="250" t="s">
        <v>124</v>
      </c>
    </row>
    <row r="583" s="14" customFormat="1">
      <c r="A583" s="14"/>
      <c r="B583" s="240"/>
      <c r="C583" s="241"/>
      <c r="D583" s="223" t="s">
        <v>137</v>
      </c>
      <c r="E583" s="242" t="s">
        <v>1</v>
      </c>
      <c r="F583" s="243" t="s">
        <v>718</v>
      </c>
      <c r="G583" s="241"/>
      <c r="H583" s="244">
        <v>4.1075402793813103</v>
      </c>
      <c r="I583" s="245"/>
      <c r="J583" s="241"/>
      <c r="K583" s="241"/>
      <c r="L583" s="246"/>
      <c r="M583" s="247"/>
      <c r="N583" s="248"/>
      <c r="O583" s="248"/>
      <c r="P583" s="248"/>
      <c r="Q583" s="248"/>
      <c r="R583" s="248"/>
      <c r="S583" s="248"/>
      <c r="T583" s="248"/>
      <c r="U583" s="249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0" t="s">
        <v>137</v>
      </c>
      <c r="AU583" s="250" t="s">
        <v>80</v>
      </c>
      <c r="AV583" s="14" t="s">
        <v>80</v>
      </c>
      <c r="AW583" s="14" t="s">
        <v>30</v>
      </c>
      <c r="AX583" s="14" t="s">
        <v>73</v>
      </c>
      <c r="AY583" s="250" t="s">
        <v>124</v>
      </c>
    </row>
    <row r="584" s="14" customFormat="1">
      <c r="A584" s="14"/>
      <c r="B584" s="240"/>
      <c r="C584" s="241"/>
      <c r="D584" s="223" t="s">
        <v>137</v>
      </c>
      <c r="E584" s="242" t="s">
        <v>1</v>
      </c>
      <c r="F584" s="243" t="s">
        <v>719</v>
      </c>
      <c r="G584" s="241"/>
      <c r="H584" s="244">
        <v>7.9500779600928597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8"/>
      <c r="U584" s="249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0" t="s">
        <v>137</v>
      </c>
      <c r="AU584" s="250" t="s">
        <v>80</v>
      </c>
      <c r="AV584" s="14" t="s">
        <v>80</v>
      </c>
      <c r="AW584" s="14" t="s">
        <v>30</v>
      </c>
      <c r="AX584" s="14" t="s">
        <v>73</v>
      </c>
      <c r="AY584" s="250" t="s">
        <v>124</v>
      </c>
    </row>
    <row r="585" s="14" customFormat="1">
      <c r="A585" s="14"/>
      <c r="B585" s="240"/>
      <c r="C585" s="241"/>
      <c r="D585" s="223" t="s">
        <v>137</v>
      </c>
      <c r="E585" s="242" t="s">
        <v>1</v>
      </c>
      <c r="F585" s="243" t="s">
        <v>720</v>
      </c>
      <c r="G585" s="241"/>
      <c r="H585" s="244">
        <v>5.5650545720649998</v>
      </c>
      <c r="I585" s="245"/>
      <c r="J585" s="241"/>
      <c r="K585" s="241"/>
      <c r="L585" s="246"/>
      <c r="M585" s="247"/>
      <c r="N585" s="248"/>
      <c r="O585" s="248"/>
      <c r="P585" s="248"/>
      <c r="Q585" s="248"/>
      <c r="R585" s="248"/>
      <c r="S585" s="248"/>
      <c r="T585" s="248"/>
      <c r="U585" s="249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0" t="s">
        <v>137</v>
      </c>
      <c r="AU585" s="250" t="s">
        <v>80</v>
      </c>
      <c r="AV585" s="14" t="s">
        <v>80</v>
      </c>
      <c r="AW585" s="14" t="s">
        <v>30</v>
      </c>
      <c r="AX585" s="14" t="s">
        <v>73</v>
      </c>
      <c r="AY585" s="250" t="s">
        <v>124</v>
      </c>
    </row>
    <row r="586" s="14" customFormat="1">
      <c r="A586" s="14"/>
      <c r="B586" s="240"/>
      <c r="C586" s="241"/>
      <c r="D586" s="223" t="s">
        <v>137</v>
      </c>
      <c r="E586" s="242" t="s">
        <v>1</v>
      </c>
      <c r="F586" s="243" t="s">
        <v>721</v>
      </c>
      <c r="G586" s="241"/>
      <c r="H586" s="244">
        <v>5.3000519733952398</v>
      </c>
      <c r="I586" s="245"/>
      <c r="J586" s="241"/>
      <c r="K586" s="241"/>
      <c r="L586" s="246"/>
      <c r="M586" s="247"/>
      <c r="N586" s="248"/>
      <c r="O586" s="248"/>
      <c r="P586" s="248"/>
      <c r="Q586" s="248"/>
      <c r="R586" s="248"/>
      <c r="S586" s="248"/>
      <c r="T586" s="248"/>
      <c r="U586" s="249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0" t="s">
        <v>137</v>
      </c>
      <c r="AU586" s="250" t="s">
        <v>80</v>
      </c>
      <c r="AV586" s="14" t="s">
        <v>80</v>
      </c>
      <c r="AW586" s="14" t="s">
        <v>30</v>
      </c>
      <c r="AX586" s="14" t="s">
        <v>73</v>
      </c>
      <c r="AY586" s="250" t="s">
        <v>124</v>
      </c>
    </row>
    <row r="587" s="14" customFormat="1">
      <c r="A587" s="14"/>
      <c r="B587" s="240"/>
      <c r="C587" s="241"/>
      <c r="D587" s="223" t="s">
        <v>137</v>
      </c>
      <c r="E587" s="242" t="s">
        <v>1</v>
      </c>
      <c r="F587" s="243" t="s">
        <v>722</v>
      </c>
      <c r="G587" s="241"/>
      <c r="H587" s="244">
        <v>16.430161117525302</v>
      </c>
      <c r="I587" s="245"/>
      <c r="J587" s="241"/>
      <c r="K587" s="241"/>
      <c r="L587" s="246"/>
      <c r="M587" s="247"/>
      <c r="N587" s="248"/>
      <c r="O587" s="248"/>
      <c r="P587" s="248"/>
      <c r="Q587" s="248"/>
      <c r="R587" s="248"/>
      <c r="S587" s="248"/>
      <c r="T587" s="248"/>
      <c r="U587" s="249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0" t="s">
        <v>137</v>
      </c>
      <c r="AU587" s="250" t="s">
        <v>80</v>
      </c>
      <c r="AV587" s="14" t="s">
        <v>80</v>
      </c>
      <c r="AW587" s="14" t="s">
        <v>30</v>
      </c>
      <c r="AX587" s="14" t="s">
        <v>73</v>
      </c>
      <c r="AY587" s="250" t="s">
        <v>124</v>
      </c>
    </row>
    <row r="588" s="14" customFormat="1">
      <c r="A588" s="14"/>
      <c r="B588" s="240"/>
      <c r="C588" s="241"/>
      <c r="D588" s="223" t="s">
        <v>137</v>
      </c>
      <c r="E588" s="242" t="s">
        <v>1</v>
      </c>
      <c r="F588" s="243" t="s">
        <v>723</v>
      </c>
      <c r="G588" s="241"/>
      <c r="H588" s="244">
        <v>7.6141092904354704</v>
      </c>
      <c r="I588" s="245"/>
      <c r="J588" s="241"/>
      <c r="K588" s="241"/>
      <c r="L588" s="246"/>
      <c r="M588" s="247"/>
      <c r="N588" s="248"/>
      <c r="O588" s="248"/>
      <c r="P588" s="248"/>
      <c r="Q588" s="248"/>
      <c r="R588" s="248"/>
      <c r="S588" s="248"/>
      <c r="T588" s="248"/>
      <c r="U588" s="249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0" t="s">
        <v>137</v>
      </c>
      <c r="AU588" s="250" t="s">
        <v>80</v>
      </c>
      <c r="AV588" s="14" t="s">
        <v>80</v>
      </c>
      <c r="AW588" s="14" t="s">
        <v>30</v>
      </c>
      <c r="AX588" s="14" t="s">
        <v>73</v>
      </c>
      <c r="AY588" s="250" t="s">
        <v>124</v>
      </c>
    </row>
    <row r="589" s="14" customFormat="1">
      <c r="A589" s="14"/>
      <c r="B589" s="240"/>
      <c r="C589" s="241"/>
      <c r="D589" s="223" t="s">
        <v>137</v>
      </c>
      <c r="E589" s="242" t="s">
        <v>1</v>
      </c>
      <c r="F589" s="243" t="s">
        <v>724</v>
      </c>
      <c r="G589" s="241"/>
      <c r="H589" s="244">
        <v>28.552909839133001</v>
      </c>
      <c r="I589" s="245"/>
      <c r="J589" s="241"/>
      <c r="K589" s="241"/>
      <c r="L589" s="246"/>
      <c r="M589" s="247"/>
      <c r="N589" s="248"/>
      <c r="O589" s="248"/>
      <c r="P589" s="248"/>
      <c r="Q589" s="248"/>
      <c r="R589" s="248"/>
      <c r="S589" s="248"/>
      <c r="T589" s="248"/>
      <c r="U589" s="249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0" t="s">
        <v>137</v>
      </c>
      <c r="AU589" s="250" t="s">
        <v>80</v>
      </c>
      <c r="AV589" s="14" t="s">
        <v>80</v>
      </c>
      <c r="AW589" s="14" t="s">
        <v>30</v>
      </c>
      <c r="AX589" s="14" t="s">
        <v>73</v>
      </c>
      <c r="AY589" s="250" t="s">
        <v>124</v>
      </c>
    </row>
    <row r="590" s="14" customFormat="1">
      <c r="A590" s="14"/>
      <c r="B590" s="240"/>
      <c r="C590" s="241"/>
      <c r="D590" s="223" t="s">
        <v>137</v>
      </c>
      <c r="E590" s="242" t="s">
        <v>1</v>
      </c>
      <c r="F590" s="243" t="s">
        <v>725</v>
      </c>
      <c r="G590" s="241"/>
      <c r="H590" s="244">
        <v>10.152145720580601</v>
      </c>
      <c r="I590" s="245"/>
      <c r="J590" s="241"/>
      <c r="K590" s="241"/>
      <c r="L590" s="246"/>
      <c r="M590" s="247"/>
      <c r="N590" s="248"/>
      <c r="O590" s="248"/>
      <c r="P590" s="248"/>
      <c r="Q590" s="248"/>
      <c r="R590" s="248"/>
      <c r="S590" s="248"/>
      <c r="T590" s="248"/>
      <c r="U590" s="249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0" t="s">
        <v>137</v>
      </c>
      <c r="AU590" s="250" t="s">
        <v>80</v>
      </c>
      <c r="AV590" s="14" t="s">
        <v>80</v>
      </c>
      <c r="AW590" s="14" t="s">
        <v>30</v>
      </c>
      <c r="AX590" s="14" t="s">
        <v>73</v>
      </c>
      <c r="AY590" s="250" t="s">
        <v>124</v>
      </c>
    </row>
    <row r="591" s="14" customFormat="1">
      <c r="A591" s="14"/>
      <c r="B591" s="240"/>
      <c r="C591" s="241"/>
      <c r="D591" s="223" t="s">
        <v>137</v>
      </c>
      <c r="E591" s="242" t="s">
        <v>1</v>
      </c>
      <c r="F591" s="243" t="s">
        <v>726</v>
      </c>
      <c r="G591" s="241"/>
      <c r="H591" s="244">
        <v>6.0912874323483797</v>
      </c>
      <c r="I591" s="245"/>
      <c r="J591" s="241"/>
      <c r="K591" s="241"/>
      <c r="L591" s="246"/>
      <c r="M591" s="247"/>
      <c r="N591" s="248"/>
      <c r="O591" s="248"/>
      <c r="P591" s="248"/>
      <c r="Q591" s="248"/>
      <c r="R591" s="248"/>
      <c r="S591" s="248"/>
      <c r="T591" s="248"/>
      <c r="U591" s="249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0" t="s">
        <v>137</v>
      </c>
      <c r="AU591" s="250" t="s">
        <v>80</v>
      </c>
      <c r="AV591" s="14" t="s">
        <v>80</v>
      </c>
      <c r="AW591" s="14" t="s">
        <v>30</v>
      </c>
      <c r="AX591" s="14" t="s">
        <v>73</v>
      </c>
      <c r="AY591" s="250" t="s">
        <v>124</v>
      </c>
    </row>
    <row r="592" s="14" customFormat="1">
      <c r="A592" s="14"/>
      <c r="B592" s="240"/>
      <c r="C592" s="241"/>
      <c r="D592" s="223" t="s">
        <v>137</v>
      </c>
      <c r="E592" s="242" t="s">
        <v>1</v>
      </c>
      <c r="F592" s="243" t="s">
        <v>727</v>
      </c>
      <c r="G592" s="241"/>
      <c r="H592" s="244">
        <v>4.0608582882322501</v>
      </c>
      <c r="I592" s="245"/>
      <c r="J592" s="241"/>
      <c r="K592" s="241"/>
      <c r="L592" s="246"/>
      <c r="M592" s="247"/>
      <c r="N592" s="248"/>
      <c r="O592" s="248"/>
      <c r="P592" s="248"/>
      <c r="Q592" s="248"/>
      <c r="R592" s="248"/>
      <c r="S592" s="248"/>
      <c r="T592" s="248"/>
      <c r="U592" s="249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0" t="s">
        <v>137</v>
      </c>
      <c r="AU592" s="250" t="s">
        <v>80</v>
      </c>
      <c r="AV592" s="14" t="s">
        <v>80</v>
      </c>
      <c r="AW592" s="14" t="s">
        <v>30</v>
      </c>
      <c r="AX592" s="14" t="s">
        <v>73</v>
      </c>
      <c r="AY592" s="250" t="s">
        <v>124</v>
      </c>
    </row>
    <row r="593" s="14" customFormat="1">
      <c r="A593" s="14"/>
      <c r="B593" s="240"/>
      <c r="C593" s="241"/>
      <c r="D593" s="223" t="s">
        <v>137</v>
      </c>
      <c r="E593" s="242" t="s">
        <v>1</v>
      </c>
      <c r="F593" s="243" t="s">
        <v>728</v>
      </c>
      <c r="G593" s="241"/>
      <c r="H593" s="244">
        <v>5.3298765033048303</v>
      </c>
      <c r="I593" s="245"/>
      <c r="J593" s="241"/>
      <c r="K593" s="241"/>
      <c r="L593" s="246"/>
      <c r="M593" s="247"/>
      <c r="N593" s="248"/>
      <c r="O593" s="248"/>
      <c r="P593" s="248"/>
      <c r="Q593" s="248"/>
      <c r="R593" s="248"/>
      <c r="S593" s="248"/>
      <c r="T593" s="248"/>
      <c r="U593" s="249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0" t="s">
        <v>137</v>
      </c>
      <c r="AU593" s="250" t="s">
        <v>80</v>
      </c>
      <c r="AV593" s="14" t="s">
        <v>80</v>
      </c>
      <c r="AW593" s="14" t="s">
        <v>30</v>
      </c>
      <c r="AX593" s="14" t="s">
        <v>73</v>
      </c>
      <c r="AY593" s="250" t="s">
        <v>124</v>
      </c>
    </row>
    <row r="594" s="13" customFormat="1">
      <c r="A594" s="13"/>
      <c r="B594" s="230"/>
      <c r="C594" s="231"/>
      <c r="D594" s="223" t="s">
        <v>137</v>
      </c>
      <c r="E594" s="232" t="s">
        <v>1</v>
      </c>
      <c r="F594" s="233" t="s">
        <v>729</v>
      </c>
      <c r="G594" s="231"/>
      <c r="H594" s="232" t="s">
        <v>1</v>
      </c>
      <c r="I594" s="234"/>
      <c r="J594" s="231"/>
      <c r="K594" s="231"/>
      <c r="L594" s="235"/>
      <c r="M594" s="236"/>
      <c r="N594" s="237"/>
      <c r="O594" s="237"/>
      <c r="P594" s="237"/>
      <c r="Q594" s="237"/>
      <c r="R594" s="237"/>
      <c r="S594" s="237"/>
      <c r="T594" s="237"/>
      <c r="U594" s="238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9" t="s">
        <v>137</v>
      </c>
      <c r="AU594" s="239" t="s">
        <v>80</v>
      </c>
      <c r="AV594" s="13" t="s">
        <v>78</v>
      </c>
      <c r="AW594" s="13" t="s">
        <v>30</v>
      </c>
      <c r="AX594" s="13" t="s">
        <v>73</v>
      </c>
      <c r="AY594" s="239" t="s">
        <v>124</v>
      </c>
    </row>
    <row r="595" s="14" customFormat="1">
      <c r="A595" s="14"/>
      <c r="B595" s="240"/>
      <c r="C595" s="241"/>
      <c r="D595" s="223" t="s">
        <v>137</v>
      </c>
      <c r="E595" s="242" t="s">
        <v>1</v>
      </c>
      <c r="F595" s="243" t="s">
        <v>730</v>
      </c>
      <c r="G595" s="241"/>
      <c r="H595" s="244">
        <v>3.6000000000000001</v>
      </c>
      <c r="I595" s="245"/>
      <c r="J595" s="241"/>
      <c r="K595" s="241"/>
      <c r="L595" s="246"/>
      <c r="M595" s="247"/>
      <c r="N595" s="248"/>
      <c r="O595" s="248"/>
      <c r="P595" s="248"/>
      <c r="Q595" s="248"/>
      <c r="R595" s="248"/>
      <c r="S595" s="248"/>
      <c r="T595" s="248"/>
      <c r="U595" s="249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0" t="s">
        <v>137</v>
      </c>
      <c r="AU595" s="250" t="s">
        <v>80</v>
      </c>
      <c r="AV595" s="14" t="s">
        <v>80</v>
      </c>
      <c r="AW595" s="14" t="s">
        <v>30</v>
      </c>
      <c r="AX595" s="14" t="s">
        <v>73</v>
      </c>
      <c r="AY595" s="250" t="s">
        <v>124</v>
      </c>
    </row>
    <row r="596" s="14" customFormat="1">
      <c r="A596" s="14"/>
      <c r="B596" s="240"/>
      <c r="C596" s="241"/>
      <c r="D596" s="223" t="s">
        <v>137</v>
      </c>
      <c r="E596" s="242" t="s">
        <v>1</v>
      </c>
      <c r="F596" s="243" t="s">
        <v>731</v>
      </c>
      <c r="G596" s="241"/>
      <c r="H596" s="244">
        <v>9.6999999999999993</v>
      </c>
      <c r="I596" s="245"/>
      <c r="J596" s="241"/>
      <c r="K596" s="241"/>
      <c r="L596" s="246"/>
      <c r="M596" s="247"/>
      <c r="N596" s="248"/>
      <c r="O596" s="248"/>
      <c r="P596" s="248"/>
      <c r="Q596" s="248"/>
      <c r="R596" s="248"/>
      <c r="S596" s="248"/>
      <c r="T596" s="248"/>
      <c r="U596" s="249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0" t="s">
        <v>137</v>
      </c>
      <c r="AU596" s="250" t="s">
        <v>80</v>
      </c>
      <c r="AV596" s="14" t="s">
        <v>80</v>
      </c>
      <c r="AW596" s="14" t="s">
        <v>30</v>
      </c>
      <c r="AX596" s="14" t="s">
        <v>73</v>
      </c>
      <c r="AY596" s="250" t="s">
        <v>124</v>
      </c>
    </row>
    <row r="597" s="14" customFormat="1">
      <c r="A597" s="14"/>
      <c r="B597" s="240"/>
      <c r="C597" s="241"/>
      <c r="D597" s="223" t="s">
        <v>137</v>
      </c>
      <c r="E597" s="242" t="s">
        <v>1</v>
      </c>
      <c r="F597" s="243" t="s">
        <v>732</v>
      </c>
      <c r="G597" s="241"/>
      <c r="H597" s="244">
        <v>10.5</v>
      </c>
      <c r="I597" s="245"/>
      <c r="J597" s="241"/>
      <c r="K597" s="241"/>
      <c r="L597" s="246"/>
      <c r="M597" s="247"/>
      <c r="N597" s="248"/>
      <c r="O597" s="248"/>
      <c r="P597" s="248"/>
      <c r="Q597" s="248"/>
      <c r="R597" s="248"/>
      <c r="S597" s="248"/>
      <c r="T597" s="248"/>
      <c r="U597" s="249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0" t="s">
        <v>137</v>
      </c>
      <c r="AU597" s="250" t="s">
        <v>80</v>
      </c>
      <c r="AV597" s="14" t="s">
        <v>80</v>
      </c>
      <c r="AW597" s="14" t="s">
        <v>30</v>
      </c>
      <c r="AX597" s="14" t="s">
        <v>73</v>
      </c>
      <c r="AY597" s="250" t="s">
        <v>124</v>
      </c>
    </row>
    <row r="598" s="13" customFormat="1">
      <c r="A598" s="13"/>
      <c r="B598" s="230"/>
      <c r="C598" s="231"/>
      <c r="D598" s="223" t="s">
        <v>137</v>
      </c>
      <c r="E598" s="232" t="s">
        <v>1</v>
      </c>
      <c r="F598" s="233" t="s">
        <v>733</v>
      </c>
      <c r="G598" s="231"/>
      <c r="H598" s="232" t="s">
        <v>1</v>
      </c>
      <c r="I598" s="234"/>
      <c r="J598" s="231"/>
      <c r="K598" s="231"/>
      <c r="L598" s="235"/>
      <c r="M598" s="236"/>
      <c r="N598" s="237"/>
      <c r="O598" s="237"/>
      <c r="P598" s="237"/>
      <c r="Q598" s="237"/>
      <c r="R598" s="237"/>
      <c r="S598" s="237"/>
      <c r="T598" s="237"/>
      <c r="U598" s="238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9" t="s">
        <v>137</v>
      </c>
      <c r="AU598" s="239" t="s">
        <v>80</v>
      </c>
      <c r="AV598" s="13" t="s">
        <v>78</v>
      </c>
      <c r="AW598" s="13" t="s">
        <v>30</v>
      </c>
      <c r="AX598" s="13" t="s">
        <v>73</v>
      </c>
      <c r="AY598" s="239" t="s">
        <v>124</v>
      </c>
    </row>
    <row r="599" s="14" customFormat="1">
      <c r="A599" s="14"/>
      <c r="B599" s="240"/>
      <c r="C599" s="241"/>
      <c r="D599" s="223" t="s">
        <v>137</v>
      </c>
      <c r="E599" s="242" t="s">
        <v>1</v>
      </c>
      <c r="F599" s="243" t="s">
        <v>734</v>
      </c>
      <c r="G599" s="241"/>
      <c r="H599" s="244">
        <v>5</v>
      </c>
      <c r="I599" s="245"/>
      <c r="J599" s="241"/>
      <c r="K599" s="241"/>
      <c r="L599" s="246"/>
      <c r="M599" s="247"/>
      <c r="N599" s="248"/>
      <c r="O599" s="248"/>
      <c r="P599" s="248"/>
      <c r="Q599" s="248"/>
      <c r="R599" s="248"/>
      <c r="S599" s="248"/>
      <c r="T599" s="248"/>
      <c r="U599" s="249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0" t="s">
        <v>137</v>
      </c>
      <c r="AU599" s="250" t="s">
        <v>80</v>
      </c>
      <c r="AV599" s="14" t="s">
        <v>80</v>
      </c>
      <c r="AW599" s="14" t="s">
        <v>30</v>
      </c>
      <c r="AX599" s="14" t="s">
        <v>73</v>
      </c>
      <c r="AY599" s="250" t="s">
        <v>124</v>
      </c>
    </row>
    <row r="600" s="15" customFormat="1">
      <c r="A600" s="15"/>
      <c r="B600" s="251"/>
      <c r="C600" s="252"/>
      <c r="D600" s="223" t="s">
        <v>137</v>
      </c>
      <c r="E600" s="253" t="s">
        <v>1</v>
      </c>
      <c r="F600" s="254" t="s">
        <v>140</v>
      </c>
      <c r="G600" s="252"/>
      <c r="H600" s="255">
        <v>162.54939261287501</v>
      </c>
      <c r="I600" s="256"/>
      <c r="J600" s="252"/>
      <c r="K600" s="252"/>
      <c r="L600" s="257"/>
      <c r="M600" s="258"/>
      <c r="N600" s="259"/>
      <c r="O600" s="259"/>
      <c r="P600" s="259"/>
      <c r="Q600" s="259"/>
      <c r="R600" s="259"/>
      <c r="S600" s="259"/>
      <c r="T600" s="259"/>
      <c r="U600" s="260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1" t="s">
        <v>137</v>
      </c>
      <c r="AU600" s="261" t="s">
        <v>80</v>
      </c>
      <c r="AV600" s="15" t="s">
        <v>131</v>
      </c>
      <c r="AW600" s="15" t="s">
        <v>30</v>
      </c>
      <c r="AX600" s="15" t="s">
        <v>78</v>
      </c>
      <c r="AY600" s="261" t="s">
        <v>124</v>
      </c>
    </row>
    <row r="601" s="2" customFormat="1" ht="21.75" customHeight="1">
      <c r="A601" s="38"/>
      <c r="B601" s="39"/>
      <c r="C601" s="262" t="s">
        <v>754</v>
      </c>
      <c r="D601" s="262" t="s">
        <v>456</v>
      </c>
      <c r="E601" s="263" t="s">
        <v>755</v>
      </c>
      <c r="F601" s="264" t="s">
        <v>756</v>
      </c>
      <c r="G601" s="265" t="s">
        <v>129</v>
      </c>
      <c r="H601" s="266">
        <v>4.6319999999999997</v>
      </c>
      <c r="I601" s="267"/>
      <c r="J601" s="268">
        <f>ROUND(I601*H601,2)</f>
        <v>0</v>
      </c>
      <c r="K601" s="264" t="s">
        <v>322</v>
      </c>
      <c r="L601" s="269"/>
      <c r="M601" s="270" t="s">
        <v>1</v>
      </c>
      <c r="N601" s="271" t="s">
        <v>38</v>
      </c>
      <c r="O601" s="91"/>
      <c r="P601" s="219">
        <f>O601*H601</f>
        <v>0</v>
      </c>
      <c r="Q601" s="219">
        <v>0.55000000000000004</v>
      </c>
      <c r="R601" s="219">
        <f>Q601*H601</f>
        <v>2.5476000000000001</v>
      </c>
      <c r="S601" s="219">
        <v>0</v>
      </c>
      <c r="T601" s="219">
        <f>S601*H601</f>
        <v>0</v>
      </c>
      <c r="U601" s="220" t="s">
        <v>1</v>
      </c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1" t="s">
        <v>348</v>
      </c>
      <c r="AT601" s="221" t="s">
        <v>456</v>
      </c>
      <c r="AU601" s="221" t="s">
        <v>80</v>
      </c>
      <c r="AY601" s="17" t="s">
        <v>124</v>
      </c>
      <c r="BE601" s="222">
        <f>IF(N601="základní",J601,0)</f>
        <v>0</v>
      </c>
      <c r="BF601" s="222">
        <f>IF(N601="snížená",J601,0)</f>
        <v>0</v>
      </c>
      <c r="BG601" s="222">
        <f>IF(N601="zákl. přenesená",J601,0)</f>
        <v>0</v>
      </c>
      <c r="BH601" s="222">
        <f>IF(N601="sníž. přenesená",J601,0)</f>
        <v>0</v>
      </c>
      <c r="BI601" s="222">
        <f>IF(N601="nulová",J601,0)</f>
        <v>0</v>
      </c>
      <c r="BJ601" s="17" t="s">
        <v>78</v>
      </c>
      <c r="BK601" s="222">
        <f>ROUND(I601*H601,2)</f>
        <v>0</v>
      </c>
      <c r="BL601" s="17" t="s">
        <v>240</v>
      </c>
      <c r="BM601" s="221" t="s">
        <v>757</v>
      </c>
    </row>
    <row r="602" s="2" customFormat="1">
      <c r="A602" s="38"/>
      <c r="B602" s="39"/>
      <c r="C602" s="40"/>
      <c r="D602" s="223" t="s">
        <v>133</v>
      </c>
      <c r="E602" s="40"/>
      <c r="F602" s="224" t="s">
        <v>756</v>
      </c>
      <c r="G602" s="40"/>
      <c r="H602" s="40"/>
      <c r="I602" s="225"/>
      <c r="J602" s="40"/>
      <c r="K602" s="40"/>
      <c r="L602" s="44"/>
      <c r="M602" s="226"/>
      <c r="N602" s="227"/>
      <c r="O602" s="91"/>
      <c r="P602" s="91"/>
      <c r="Q602" s="91"/>
      <c r="R602" s="91"/>
      <c r="S602" s="91"/>
      <c r="T602" s="91"/>
      <c r="U602" s="92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17" t="s">
        <v>133</v>
      </c>
      <c r="AU602" s="17" t="s">
        <v>80</v>
      </c>
    </row>
    <row r="603" s="13" customFormat="1">
      <c r="A603" s="13"/>
      <c r="B603" s="230"/>
      <c r="C603" s="231"/>
      <c r="D603" s="223" t="s">
        <v>137</v>
      </c>
      <c r="E603" s="232" t="s">
        <v>1</v>
      </c>
      <c r="F603" s="233" t="s">
        <v>758</v>
      </c>
      <c r="G603" s="231"/>
      <c r="H603" s="232" t="s">
        <v>1</v>
      </c>
      <c r="I603" s="234"/>
      <c r="J603" s="231"/>
      <c r="K603" s="231"/>
      <c r="L603" s="235"/>
      <c r="M603" s="236"/>
      <c r="N603" s="237"/>
      <c r="O603" s="237"/>
      <c r="P603" s="237"/>
      <c r="Q603" s="237"/>
      <c r="R603" s="237"/>
      <c r="S603" s="237"/>
      <c r="T603" s="237"/>
      <c r="U603" s="238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9" t="s">
        <v>137</v>
      </c>
      <c r="AU603" s="239" t="s">
        <v>80</v>
      </c>
      <c r="AV603" s="13" t="s">
        <v>78</v>
      </c>
      <c r="AW603" s="13" t="s">
        <v>30</v>
      </c>
      <c r="AX603" s="13" t="s">
        <v>73</v>
      </c>
      <c r="AY603" s="239" t="s">
        <v>124</v>
      </c>
    </row>
    <row r="604" s="13" customFormat="1">
      <c r="A604" s="13"/>
      <c r="B604" s="230"/>
      <c r="C604" s="231"/>
      <c r="D604" s="223" t="s">
        <v>137</v>
      </c>
      <c r="E604" s="232" t="s">
        <v>1</v>
      </c>
      <c r="F604" s="233" t="s">
        <v>715</v>
      </c>
      <c r="G604" s="231"/>
      <c r="H604" s="232" t="s">
        <v>1</v>
      </c>
      <c r="I604" s="234"/>
      <c r="J604" s="231"/>
      <c r="K604" s="231"/>
      <c r="L604" s="235"/>
      <c r="M604" s="236"/>
      <c r="N604" s="237"/>
      <c r="O604" s="237"/>
      <c r="P604" s="237"/>
      <c r="Q604" s="237"/>
      <c r="R604" s="237"/>
      <c r="S604" s="237"/>
      <c r="T604" s="237"/>
      <c r="U604" s="238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9" t="s">
        <v>137</v>
      </c>
      <c r="AU604" s="239" t="s">
        <v>80</v>
      </c>
      <c r="AV604" s="13" t="s">
        <v>78</v>
      </c>
      <c r="AW604" s="13" t="s">
        <v>30</v>
      </c>
      <c r="AX604" s="13" t="s">
        <v>73</v>
      </c>
      <c r="AY604" s="239" t="s">
        <v>124</v>
      </c>
    </row>
    <row r="605" s="14" customFormat="1">
      <c r="A605" s="14"/>
      <c r="B605" s="240"/>
      <c r="C605" s="241"/>
      <c r="D605" s="223" t="s">
        <v>137</v>
      </c>
      <c r="E605" s="242" t="s">
        <v>1</v>
      </c>
      <c r="F605" s="243" t="s">
        <v>759</v>
      </c>
      <c r="G605" s="241"/>
      <c r="H605" s="244">
        <v>0.59699785428324004</v>
      </c>
      <c r="I605" s="245"/>
      <c r="J605" s="241"/>
      <c r="K605" s="241"/>
      <c r="L605" s="246"/>
      <c r="M605" s="247"/>
      <c r="N605" s="248"/>
      <c r="O605" s="248"/>
      <c r="P605" s="248"/>
      <c r="Q605" s="248"/>
      <c r="R605" s="248"/>
      <c r="S605" s="248"/>
      <c r="T605" s="248"/>
      <c r="U605" s="249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0" t="s">
        <v>137</v>
      </c>
      <c r="AU605" s="250" t="s">
        <v>80</v>
      </c>
      <c r="AV605" s="14" t="s">
        <v>80</v>
      </c>
      <c r="AW605" s="14" t="s">
        <v>30</v>
      </c>
      <c r="AX605" s="14" t="s">
        <v>73</v>
      </c>
      <c r="AY605" s="250" t="s">
        <v>124</v>
      </c>
    </row>
    <row r="606" s="14" customFormat="1">
      <c r="A606" s="14"/>
      <c r="B606" s="240"/>
      <c r="C606" s="241"/>
      <c r="D606" s="223" t="s">
        <v>137</v>
      </c>
      <c r="E606" s="242" t="s">
        <v>1</v>
      </c>
      <c r="F606" s="243" t="s">
        <v>760</v>
      </c>
      <c r="G606" s="241"/>
      <c r="H606" s="244">
        <v>0.32088634667724197</v>
      </c>
      <c r="I606" s="245"/>
      <c r="J606" s="241"/>
      <c r="K606" s="241"/>
      <c r="L606" s="246"/>
      <c r="M606" s="247"/>
      <c r="N606" s="248"/>
      <c r="O606" s="248"/>
      <c r="P606" s="248"/>
      <c r="Q606" s="248"/>
      <c r="R606" s="248"/>
      <c r="S606" s="248"/>
      <c r="T606" s="248"/>
      <c r="U606" s="249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0" t="s">
        <v>137</v>
      </c>
      <c r="AU606" s="250" t="s">
        <v>80</v>
      </c>
      <c r="AV606" s="14" t="s">
        <v>80</v>
      </c>
      <c r="AW606" s="14" t="s">
        <v>30</v>
      </c>
      <c r="AX606" s="14" t="s">
        <v>73</v>
      </c>
      <c r="AY606" s="250" t="s">
        <v>124</v>
      </c>
    </row>
    <row r="607" s="14" customFormat="1">
      <c r="A607" s="14"/>
      <c r="B607" s="240"/>
      <c r="C607" s="241"/>
      <c r="D607" s="223" t="s">
        <v>137</v>
      </c>
      <c r="E607" s="242" t="s">
        <v>1</v>
      </c>
      <c r="F607" s="243" t="s">
        <v>761</v>
      </c>
      <c r="G607" s="241"/>
      <c r="H607" s="244">
        <v>0.11566833426737801</v>
      </c>
      <c r="I607" s="245"/>
      <c r="J607" s="241"/>
      <c r="K607" s="241"/>
      <c r="L607" s="246"/>
      <c r="M607" s="247"/>
      <c r="N607" s="248"/>
      <c r="O607" s="248"/>
      <c r="P607" s="248"/>
      <c r="Q607" s="248"/>
      <c r="R607" s="248"/>
      <c r="S607" s="248"/>
      <c r="T607" s="248"/>
      <c r="U607" s="249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0" t="s">
        <v>137</v>
      </c>
      <c r="AU607" s="250" t="s">
        <v>80</v>
      </c>
      <c r="AV607" s="14" t="s">
        <v>80</v>
      </c>
      <c r="AW607" s="14" t="s">
        <v>30</v>
      </c>
      <c r="AX607" s="14" t="s">
        <v>73</v>
      </c>
      <c r="AY607" s="250" t="s">
        <v>124</v>
      </c>
    </row>
    <row r="608" s="14" customFormat="1">
      <c r="A608" s="14"/>
      <c r="B608" s="240"/>
      <c r="C608" s="241"/>
      <c r="D608" s="223" t="s">
        <v>137</v>
      </c>
      <c r="E608" s="242" t="s">
        <v>1</v>
      </c>
      <c r="F608" s="243" t="s">
        <v>762</v>
      </c>
      <c r="G608" s="241"/>
      <c r="H608" s="244">
        <v>0.223874195356215</v>
      </c>
      <c r="I608" s="245"/>
      <c r="J608" s="241"/>
      <c r="K608" s="241"/>
      <c r="L608" s="246"/>
      <c r="M608" s="247"/>
      <c r="N608" s="248"/>
      <c r="O608" s="248"/>
      <c r="P608" s="248"/>
      <c r="Q608" s="248"/>
      <c r="R608" s="248"/>
      <c r="S608" s="248"/>
      <c r="T608" s="248"/>
      <c r="U608" s="249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0" t="s">
        <v>137</v>
      </c>
      <c r="AU608" s="250" t="s">
        <v>80</v>
      </c>
      <c r="AV608" s="14" t="s">
        <v>80</v>
      </c>
      <c r="AW608" s="14" t="s">
        <v>30</v>
      </c>
      <c r="AX608" s="14" t="s">
        <v>73</v>
      </c>
      <c r="AY608" s="250" t="s">
        <v>124</v>
      </c>
    </row>
    <row r="609" s="14" customFormat="1">
      <c r="A609" s="14"/>
      <c r="B609" s="240"/>
      <c r="C609" s="241"/>
      <c r="D609" s="223" t="s">
        <v>137</v>
      </c>
      <c r="E609" s="242" t="s">
        <v>1</v>
      </c>
      <c r="F609" s="243" t="s">
        <v>763</v>
      </c>
      <c r="G609" s="241"/>
      <c r="H609" s="244">
        <v>0.15671193674935099</v>
      </c>
      <c r="I609" s="245"/>
      <c r="J609" s="241"/>
      <c r="K609" s="241"/>
      <c r="L609" s="246"/>
      <c r="M609" s="247"/>
      <c r="N609" s="248"/>
      <c r="O609" s="248"/>
      <c r="P609" s="248"/>
      <c r="Q609" s="248"/>
      <c r="R609" s="248"/>
      <c r="S609" s="248"/>
      <c r="T609" s="248"/>
      <c r="U609" s="249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0" t="s">
        <v>137</v>
      </c>
      <c r="AU609" s="250" t="s">
        <v>80</v>
      </c>
      <c r="AV609" s="14" t="s">
        <v>80</v>
      </c>
      <c r="AW609" s="14" t="s">
        <v>30</v>
      </c>
      <c r="AX609" s="14" t="s">
        <v>73</v>
      </c>
      <c r="AY609" s="250" t="s">
        <v>124</v>
      </c>
    </row>
    <row r="610" s="14" customFormat="1">
      <c r="A610" s="14"/>
      <c r="B610" s="240"/>
      <c r="C610" s="241"/>
      <c r="D610" s="223" t="s">
        <v>137</v>
      </c>
      <c r="E610" s="242" t="s">
        <v>1</v>
      </c>
      <c r="F610" s="243" t="s">
        <v>764</v>
      </c>
      <c r="G610" s="241"/>
      <c r="H610" s="244">
        <v>0.14924946357081001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8"/>
      <c r="U610" s="249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0" t="s">
        <v>137</v>
      </c>
      <c r="AU610" s="250" t="s">
        <v>80</v>
      </c>
      <c r="AV610" s="14" t="s">
        <v>80</v>
      </c>
      <c r="AW610" s="14" t="s">
        <v>30</v>
      </c>
      <c r="AX610" s="14" t="s">
        <v>73</v>
      </c>
      <c r="AY610" s="250" t="s">
        <v>124</v>
      </c>
    </row>
    <row r="611" s="14" customFormat="1">
      <c r="A611" s="14"/>
      <c r="B611" s="240"/>
      <c r="C611" s="241"/>
      <c r="D611" s="223" t="s">
        <v>137</v>
      </c>
      <c r="E611" s="242" t="s">
        <v>1</v>
      </c>
      <c r="F611" s="243" t="s">
        <v>765</v>
      </c>
      <c r="G611" s="241"/>
      <c r="H611" s="244">
        <v>0.46267333706951103</v>
      </c>
      <c r="I611" s="245"/>
      <c r="J611" s="241"/>
      <c r="K611" s="241"/>
      <c r="L611" s="246"/>
      <c r="M611" s="247"/>
      <c r="N611" s="248"/>
      <c r="O611" s="248"/>
      <c r="P611" s="248"/>
      <c r="Q611" s="248"/>
      <c r="R611" s="248"/>
      <c r="S611" s="248"/>
      <c r="T611" s="248"/>
      <c r="U611" s="249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0" t="s">
        <v>137</v>
      </c>
      <c r="AU611" s="250" t="s">
        <v>80</v>
      </c>
      <c r="AV611" s="14" t="s">
        <v>80</v>
      </c>
      <c r="AW611" s="14" t="s">
        <v>30</v>
      </c>
      <c r="AX611" s="14" t="s">
        <v>73</v>
      </c>
      <c r="AY611" s="250" t="s">
        <v>124</v>
      </c>
    </row>
    <row r="612" s="14" customFormat="1">
      <c r="A612" s="14"/>
      <c r="B612" s="240"/>
      <c r="C612" s="241"/>
      <c r="D612" s="223" t="s">
        <v>137</v>
      </c>
      <c r="E612" s="242" t="s">
        <v>1</v>
      </c>
      <c r="F612" s="243" t="s">
        <v>766</v>
      </c>
      <c r="G612" s="241"/>
      <c r="H612" s="244">
        <v>0.214413317618663</v>
      </c>
      <c r="I612" s="245"/>
      <c r="J612" s="241"/>
      <c r="K612" s="241"/>
      <c r="L612" s="246"/>
      <c r="M612" s="247"/>
      <c r="N612" s="248"/>
      <c r="O612" s="248"/>
      <c r="P612" s="248"/>
      <c r="Q612" s="248"/>
      <c r="R612" s="248"/>
      <c r="S612" s="248"/>
      <c r="T612" s="248"/>
      <c r="U612" s="249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0" t="s">
        <v>137</v>
      </c>
      <c r="AU612" s="250" t="s">
        <v>80</v>
      </c>
      <c r="AV612" s="14" t="s">
        <v>80</v>
      </c>
      <c r="AW612" s="14" t="s">
        <v>30</v>
      </c>
      <c r="AX612" s="14" t="s">
        <v>73</v>
      </c>
      <c r="AY612" s="250" t="s">
        <v>124</v>
      </c>
    </row>
    <row r="613" s="14" customFormat="1">
      <c r="A613" s="14"/>
      <c r="B613" s="240"/>
      <c r="C613" s="241"/>
      <c r="D613" s="223" t="s">
        <v>137</v>
      </c>
      <c r="E613" s="242" t="s">
        <v>1</v>
      </c>
      <c r="F613" s="243" t="s">
        <v>767</v>
      </c>
      <c r="G613" s="241"/>
      <c r="H613" s="244">
        <v>0.80404994106998595</v>
      </c>
      <c r="I613" s="245"/>
      <c r="J613" s="241"/>
      <c r="K613" s="241"/>
      <c r="L613" s="246"/>
      <c r="M613" s="247"/>
      <c r="N613" s="248"/>
      <c r="O613" s="248"/>
      <c r="P613" s="248"/>
      <c r="Q613" s="248"/>
      <c r="R613" s="248"/>
      <c r="S613" s="248"/>
      <c r="T613" s="248"/>
      <c r="U613" s="249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0" t="s">
        <v>137</v>
      </c>
      <c r="AU613" s="250" t="s">
        <v>80</v>
      </c>
      <c r="AV613" s="14" t="s">
        <v>80</v>
      </c>
      <c r="AW613" s="14" t="s">
        <v>30</v>
      </c>
      <c r="AX613" s="14" t="s">
        <v>73</v>
      </c>
      <c r="AY613" s="250" t="s">
        <v>124</v>
      </c>
    </row>
    <row r="614" s="14" customFormat="1">
      <c r="A614" s="14"/>
      <c r="B614" s="240"/>
      <c r="C614" s="241"/>
      <c r="D614" s="223" t="s">
        <v>137</v>
      </c>
      <c r="E614" s="242" t="s">
        <v>1</v>
      </c>
      <c r="F614" s="243" t="s">
        <v>768</v>
      </c>
      <c r="G614" s="241"/>
      <c r="H614" s="244">
        <v>0.28588442349155002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8"/>
      <c r="U614" s="249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0" t="s">
        <v>137</v>
      </c>
      <c r="AU614" s="250" t="s">
        <v>80</v>
      </c>
      <c r="AV614" s="14" t="s">
        <v>80</v>
      </c>
      <c r="AW614" s="14" t="s">
        <v>30</v>
      </c>
      <c r="AX614" s="14" t="s">
        <v>73</v>
      </c>
      <c r="AY614" s="250" t="s">
        <v>124</v>
      </c>
    </row>
    <row r="615" s="14" customFormat="1">
      <c r="A615" s="14"/>
      <c r="B615" s="240"/>
      <c r="C615" s="241"/>
      <c r="D615" s="223" t="s">
        <v>137</v>
      </c>
      <c r="E615" s="242" t="s">
        <v>1</v>
      </c>
      <c r="F615" s="243" t="s">
        <v>769</v>
      </c>
      <c r="G615" s="241"/>
      <c r="H615" s="244">
        <v>0.17153065409493001</v>
      </c>
      <c r="I615" s="245"/>
      <c r="J615" s="241"/>
      <c r="K615" s="241"/>
      <c r="L615" s="246"/>
      <c r="M615" s="247"/>
      <c r="N615" s="248"/>
      <c r="O615" s="248"/>
      <c r="P615" s="248"/>
      <c r="Q615" s="248"/>
      <c r="R615" s="248"/>
      <c r="S615" s="248"/>
      <c r="T615" s="248"/>
      <c r="U615" s="249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0" t="s">
        <v>137</v>
      </c>
      <c r="AU615" s="250" t="s">
        <v>80</v>
      </c>
      <c r="AV615" s="14" t="s">
        <v>80</v>
      </c>
      <c r="AW615" s="14" t="s">
        <v>30</v>
      </c>
      <c r="AX615" s="14" t="s">
        <v>73</v>
      </c>
      <c r="AY615" s="250" t="s">
        <v>124</v>
      </c>
    </row>
    <row r="616" s="14" customFormat="1">
      <c r="A616" s="14"/>
      <c r="B616" s="240"/>
      <c r="C616" s="241"/>
      <c r="D616" s="223" t="s">
        <v>137</v>
      </c>
      <c r="E616" s="242" t="s">
        <v>1</v>
      </c>
      <c r="F616" s="243" t="s">
        <v>770</v>
      </c>
      <c r="G616" s="241"/>
      <c r="H616" s="244">
        <v>0.11435376939662</v>
      </c>
      <c r="I616" s="245"/>
      <c r="J616" s="241"/>
      <c r="K616" s="241"/>
      <c r="L616" s="246"/>
      <c r="M616" s="247"/>
      <c r="N616" s="248"/>
      <c r="O616" s="248"/>
      <c r="P616" s="248"/>
      <c r="Q616" s="248"/>
      <c r="R616" s="248"/>
      <c r="S616" s="248"/>
      <c r="T616" s="248"/>
      <c r="U616" s="249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0" t="s">
        <v>137</v>
      </c>
      <c r="AU616" s="250" t="s">
        <v>80</v>
      </c>
      <c r="AV616" s="14" t="s">
        <v>80</v>
      </c>
      <c r="AW616" s="14" t="s">
        <v>30</v>
      </c>
      <c r="AX616" s="14" t="s">
        <v>73</v>
      </c>
      <c r="AY616" s="250" t="s">
        <v>124</v>
      </c>
    </row>
    <row r="617" s="14" customFormat="1">
      <c r="A617" s="14"/>
      <c r="B617" s="240"/>
      <c r="C617" s="241"/>
      <c r="D617" s="223" t="s">
        <v>137</v>
      </c>
      <c r="E617" s="242" t="s">
        <v>1</v>
      </c>
      <c r="F617" s="243" t="s">
        <v>771</v>
      </c>
      <c r="G617" s="241"/>
      <c r="H617" s="244">
        <v>0.15008932233306399</v>
      </c>
      <c r="I617" s="245"/>
      <c r="J617" s="241"/>
      <c r="K617" s="241"/>
      <c r="L617" s="246"/>
      <c r="M617" s="247"/>
      <c r="N617" s="248"/>
      <c r="O617" s="248"/>
      <c r="P617" s="248"/>
      <c r="Q617" s="248"/>
      <c r="R617" s="248"/>
      <c r="S617" s="248"/>
      <c r="T617" s="248"/>
      <c r="U617" s="249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0" t="s">
        <v>137</v>
      </c>
      <c r="AU617" s="250" t="s">
        <v>80</v>
      </c>
      <c r="AV617" s="14" t="s">
        <v>80</v>
      </c>
      <c r="AW617" s="14" t="s">
        <v>30</v>
      </c>
      <c r="AX617" s="14" t="s">
        <v>73</v>
      </c>
      <c r="AY617" s="250" t="s">
        <v>124</v>
      </c>
    </row>
    <row r="618" s="13" customFormat="1">
      <c r="A618" s="13"/>
      <c r="B618" s="230"/>
      <c r="C618" s="231"/>
      <c r="D618" s="223" t="s">
        <v>137</v>
      </c>
      <c r="E618" s="232" t="s">
        <v>1</v>
      </c>
      <c r="F618" s="233" t="s">
        <v>729</v>
      </c>
      <c r="G618" s="231"/>
      <c r="H618" s="232" t="s">
        <v>1</v>
      </c>
      <c r="I618" s="234"/>
      <c r="J618" s="231"/>
      <c r="K618" s="231"/>
      <c r="L618" s="235"/>
      <c r="M618" s="236"/>
      <c r="N618" s="237"/>
      <c r="O618" s="237"/>
      <c r="P618" s="237"/>
      <c r="Q618" s="237"/>
      <c r="R618" s="237"/>
      <c r="S618" s="237"/>
      <c r="T618" s="237"/>
      <c r="U618" s="238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9" t="s">
        <v>137</v>
      </c>
      <c r="AU618" s="239" t="s">
        <v>80</v>
      </c>
      <c r="AV618" s="13" t="s">
        <v>78</v>
      </c>
      <c r="AW618" s="13" t="s">
        <v>30</v>
      </c>
      <c r="AX618" s="13" t="s">
        <v>73</v>
      </c>
      <c r="AY618" s="239" t="s">
        <v>124</v>
      </c>
    </row>
    <row r="619" s="14" customFormat="1">
      <c r="A619" s="14"/>
      <c r="B619" s="240"/>
      <c r="C619" s="241"/>
      <c r="D619" s="223" t="s">
        <v>137</v>
      </c>
      <c r="E619" s="242" t="s">
        <v>1</v>
      </c>
      <c r="F619" s="243" t="s">
        <v>772</v>
      </c>
      <c r="G619" s="241"/>
      <c r="H619" s="244">
        <v>0.10692</v>
      </c>
      <c r="I619" s="245"/>
      <c r="J619" s="241"/>
      <c r="K619" s="241"/>
      <c r="L619" s="246"/>
      <c r="M619" s="247"/>
      <c r="N619" s="248"/>
      <c r="O619" s="248"/>
      <c r="P619" s="248"/>
      <c r="Q619" s="248"/>
      <c r="R619" s="248"/>
      <c r="S619" s="248"/>
      <c r="T619" s="248"/>
      <c r="U619" s="249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0" t="s">
        <v>137</v>
      </c>
      <c r="AU619" s="250" t="s">
        <v>80</v>
      </c>
      <c r="AV619" s="14" t="s">
        <v>80</v>
      </c>
      <c r="AW619" s="14" t="s">
        <v>30</v>
      </c>
      <c r="AX619" s="14" t="s">
        <v>73</v>
      </c>
      <c r="AY619" s="250" t="s">
        <v>124</v>
      </c>
    </row>
    <row r="620" s="14" customFormat="1">
      <c r="A620" s="14"/>
      <c r="B620" s="240"/>
      <c r="C620" s="241"/>
      <c r="D620" s="223" t="s">
        <v>137</v>
      </c>
      <c r="E620" s="242" t="s">
        <v>1</v>
      </c>
      <c r="F620" s="243" t="s">
        <v>773</v>
      </c>
      <c r="G620" s="241"/>
      <c r="H620" s="244">
        <v>0.28809000000000001</v>
      </c>
      <c r="I620" s="245"/>
      <c r="J620" s="241"/>
      <c r="K620" s="241"/>
      <c r="L620" s="246"/>
      <c r="M620" s="247"/>
      <c r="N620" s="248"/>
      <c r="O620" s="248"/>
      <c r="P620" s="248"/>
      <c r="Q620" s="248"/>
      <c r="R620" s="248"/>
      <c r="S620" s="248"/>
      <c r="T620" s="248"/>
      <c r="U620" s="249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0" t="s">
        <v>137</v>
      </c>
      <c r="AU620" s="250" t="s">
        <v>80</v>
      </c>
      <c r="AV620" s="14" t="s">
        <v>80</v>
      </c>
      <c r="AW620" s="14" t="s">
        <v>30</v>
      </c>
      <c r="AX620" s="14" t="s">
        <v>73</v>
      </c>
      <c r="AY620" s="250" t="s">
        <v>124</v>
      </c>
    </row>
    <row r="621" s="14" customFormat="1">
      <c r="A621" s="14"/>
      <c r="B621" s="240"/>
      <c r="C621" s="241"/>
      <c r="D621" s="223" t="s">
        <v>137</v>
      </c>
      <c r="E621" s="242" t="s">
        <v>1</v>
      </c>
      <c r="F621" s="243" t="s">
        <v>774</v>
      </c>
      <c r="G621" s="241"/>
      <c r="H621" s="244">
        <v>0.31185000000000002</v>
      </c>
      <c r="I621" s="245"/>
      <c r="J621" s="241"/>
      <c r="K621" s="241"/>
      <c r="L621" s="246"/>
      <c r="M621" s="247"/>
      <c r="N621" s="248"/>
      <c r="O621" s="248"/>
      <c r="P621" s="248"/>
      <c r="Q621" s="248"/>
      <c r="R621" s="248"/>
      <c r="S621" s="248"/>
      <c r="T621" s="248"/>
      <c r="U621" s="249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0" t="s">
        <v>137</v>
      </c>
      <c r="AU621" s="250" t="s">
        <v>80</v>
      </c>
      <c r="AV621" s="14" t="s">
        <v>80</v>
      </c>
      <c r="AW621" s="14" t="s">
        <v>30</v>
      </c>
      <c r="AX621" s="14" t="s">
        <v>73</v>
      </c>
      <c r="AY621" s="250" t="s">
        <v>124</v>
      </c>
    </row>
    <row r="622" s="13" customFormat="1">
      <c r="A622" s="13"/>
      <c r="B622" s="230"/>
      <c r="C622" s="231"/>
      <c r="D622" s="223" t="s">
        <v>137</v>
      </c>
      <c r="E622" s="232" t="s">
        <v>1</v>
      </c>
      <c r="F622" s="233" t="s">
        <v>733</v>
      </c>
      <c r="G622" s="231"/>
      <c r="H622" s="232" t="s">
        <v>1</v>
      </c>
      <c r="I622" s="234"/>
      <c r="J622" s="231"/>
      <c r="K622" s="231"/>
      <c r="L622" s="235"/>
      <c r="M622" s="236"/>
      <c r="N622" s="237"/>
      <c r="O622" s="237"/>
      <c r="P622" s="237"/>
      <c r="Q622" s="237"/>
      <c r="R622" s="237"/>
      <c r="S622" s="237"/>
      <c r="T622" s="237"/>
      <c r="U622" s="238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9" t="s">
        <v>137</v>
      </c>
      <c r="AU622" s="239" t="s">
        <v>80</v>
      </c>
      <c r="AV622" s="13" t="s">
        <v>78</v>
      </c>
      <c r="AW622" s="13" t="s">
        <v>30</v>
      </c>
      <c r="AX622" s="13" t="s">
        <v>73</v>
      </c>
      <c r="AY622" s="239" t="s">
        <v>124</v>
      </c>
    </row>
    <row r="623" s="14" customFormat="1">
      <c r="A623" s="14"/>
      <c r="B623" s="240"/>
      <c r="C623" s="241"/>
      <c r="D623" s="223" t="s">
        <v>137</v>
      </c>
      <c r="E623" s="242" t="s">
        <v>1</v>
      </c>
      <c r="F623" s="243" t="s">
        <v>775</v>
      </c>
      <c r="G623" s="241"/>
      <c r="H623" s="244">
        <v>0.15840000000000001</v>
      </c>
      <c r="I623" s="245"/>
      <c r="J623" s="241"/>
      <c r="K623" s="241"/>
      <c r="L623" s="246"/>
      <c r="M623" s="247"/>
      <c r="N623" s="248"/>
      <c r="O623" s="248"/>
      <c r="P623" s="248"/>
      <c r="Q623" s="248"/>
      <c r="R623" s="248"/>
      <c r="S623" s="248"/>
      <c r="T623" s="248"/>
      <c r="U623" s="249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0" t="s">
        <v>137</v>
      </c>
      <c r="AU623" s="250" t="s">
        <v>80</v>
      </c>
      <c r="AV623" s="14" t="s">
        <v>80</v>
      </c>
      <c r="AW623" s="14" t="s">
        <v>30</v>
      </c>
      <c r="AX623" s="14" t="s">
        <v>73</v>
      </c>
      <c r="AY623" s="250" t="s">
        <v>124</v>
      </c>
    </row>
    <row r="624" s="15" customFormat="1">
      <c r="A624" s="15"/>
      <c r="B624" s="251"/>
      <c r="C624" s="252"/>
      <c r="D624" s="223" t="s">
        <v>137</v>
      </c>
      <c r="E624" s="253" t="s">
        <v>1</v>
      </c>
      <c r="F624" s="254" t="s">
        <v>140</v>
      </c>
      <c r="G624" s="252"/>
      <c r="H624" s="255">
        <v>4.63164289597856</v>
      </c>
      <c r="I624" s="256"/>
      <c r="J624" s="252"/>
      <c r="K624" s="252"/>
      <c r="L624" s="257"/>
      <c r="M624" s="258"/>
      <c r="N624" s="259"/>
      <c r="O624" s="259"/>
      <c r="P624" s="259"/>
      <c r="Q624" s="259"/>
      <c r="R624" s="259"/>
      <c r="S624" s="259"/>
      <c r="T624" s="259"/>
      <c r="U624" s="260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1" t="s">
        <v>137</v>
      </c>
      <c r="AU624" s="261" t="s">
        <v>80</v>
      </c>
      <c r="AV624" s="15" t="s">
        <v>131</v>
      </c>
      <c r="AW624" s="15" t="s">
        <v>30</v>
      </c>
      <c r="AX624" s="15" t="s">
        <v>78</v>
      </c>
      <c r="AY624" s="261" t="s">
        <v>124</v>
      </c>
    </row>
    <row r="625" s="2" customFormat="1" ht="33" customHeight="1">
      <c r="A625" s="38"/>
      <c r="B625" s="39"/>
      <c r="C625" s="210" t="s">
        <v>776</v>
      </c>
      <c r="D625" s="210" t="s">
        <v>126</v>
      </c>
      <c r="E625" s="211" t="s">
        <v>777</v>
      </c>
      <c r="F625" s="212" t="s">
        <v>778</v>
      </c>
      <c r="G625" s="213" t="s">
        <v>198</v>
      </c>
      <c r="H625" s="214">
        <v>44.700000000000003</v>
      </c>
      <c r="I625" s="215"/>
      <c r="J625" s="216">
        <f>ROUND(I625*H625,2)</f>
        <v>0</v>
      </c>
      <c r="K625" s="212" t="s">
        <v>322</v>
      </c>
      <c r="L625" s="44"/>
      <c r="M625" s="217" t="s">
        <v>1</v>
      </c>
      <c r="N625" s="218" t="s">
        <v>38</v>
      </c>
      <c r="O625" s="91"/>
      <c r="P625" s="219">
        <f>O625*H625</f>
        <v>0</v>
      </c>
      <c r="Q625" s="219">
        <v>0.00010000000000000001</v>
      </c>
      <c r="R625" s="219">
        <f>Q625*H625</f>
        <v>0.0044700000000000009</v>
      </c>
      <c r="S625" s="219">
        <v>0</v>
      </c>
      <c r="T625" s="219">
        <f>S625*H625</f>
        <v>0</v>
      </c>
      <c r="U625" s="220" t="s">
        <v>1</v>
      </c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1" t="s">
        <v>240</v>
      </c>
      <c r="AT625" s="221" t="s">
        <v>126</v>
      </c>
      <c r="AU625" s="221" t="s">
        <v>80</v>
      </c>
      <c r="AY625" s="17" t="s">
        <v>124</v>
      </c>
      <c r="BE625" s="222">
        <f>IF(N625="základní",J625,0)</f>
        <v>0</v>
      </c>
      <c r="BF625" s="222">
        <f>IF(N625="snížená",J625,0)</f>
        <v>0</v>
      </c>
      <c r="BG625" s="222">
        <f>IF(N625="zákl. přenesená",J625,0)</f>
        <v>0</v>
      </c>
      <c r="BH625" s="222">
        <f>IF(N625="sníž. přenesená",J625,0)</f>
        <v>0</v>
      </c>
      <c r="BI625" s="222">
        <f>IF(N625="nulová",J625,0)</f>
        <v>0</v>
      </c>
      <c r="BJ625" s="17" t="s">
        <v>78</v>
      </c>
      <c r="BK625" s="222">
        <f>ROUND(I625*H625,2)</f>
        <v>0</v>
      </c>
      <c r="BL625" s="17" t="s">
        <v>240</v>
      </c>
      <c r="BM625" s="221" t="s">
        <v>779</v>
      </c>
    </row>
    <row r="626" s="2" customFormat="1">
      <c r="A626" s="38"/>
      <c r="B626" s="39"/>
      <c r="C626" s="40"/>
      <c r="D626" s="223" t="s">
        <v>133</v>
      </c>
      <c r="E626" s="40"/>
      <c r="F626" s="224" t="s">
        <v>780</v>
      </c>
      <c r="G626" s="40"/>
      <c r="H626" s="40"/>
      <c r="I626" s="225"/>
      <c r="J626" s="40"/>
      <c r="K626" s="40"/>
      <c r="L626" s="44"/>
      <c r="M626" s="226"/>
      <c r="N626" s="227"/>
      <c r="O626" s="91"/>
      <c r="P626" s="91"/>
      <c r="Q626" s="91"/>
      <c r="R626" s="91"/>
      <c r="S626" s="91"/>
      <c r="T626" s="91"/>
      <c r="U626" s="92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7" t="s">
        <v>133</v>
      </c>
      <c r="AU626" s="17" t="s">
        <v>80</v>
      </c>
    </row>
    <row r="627" s="2" customFormat="1">
      <c r="A627" s="38"/>
      <c r="B627" s="39"/>
      <c r="C627" s="40"/>
      <c r="D627" s="228" t="s">
        <v>135</v>
      </c>
      <c r="E627" s="40"/>
      <c r="F627" s="229" t="s">
        <v>781</v>
      </c>
      <c r="G627" s="40"/>
      <c r="H627" s="40"/>
      <c r="I627" s="225"/>
      <c r="J627" s="40"/>
      <c r="K627" s="40"/>
      <c r="L627" s="44"/>
      <c r="M627" s="226"/>
      <c r="N627" s="227"/>
      <c r="O627" s="91"/>
      <c r="P627" s="91"/>
      <c r="Q627" s="91"/>
      <c r="R627" s="91"/>
      <c r="S627" s="91"/>
      <c r="T627" s="91"/>
      <c r="U627" s="92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7" t="s">
        <v>135</v>
      </c>
      <c r="AU627" s="17" t="s">
        <v>80</v>
      </c>
    </row>
    <row r="628" s="13" customFormat="1">
      <c r="A628" s="13"/>
      <c r="B628" s="230"/>
      <c r="C628" s="231"/>
      <c r="D628" s="223" t="s">
        <v>137</v>
      </c>
      <c r="E628" s="232" t="s">
        <v>1</v>
      </c>
      <c r="F628" s="233" t="s">
        <v>741</v>
      </c>
      <c r="G628" s="231"/>
      <c r="H628" s="232" t="s">
        <v>1</v>
      </c>
      <c r="I628" s="234"/>
      <c r="J628" s="231"/>
      <c r="K628" s="231"/>
      <c r="L628" s="235"/>
      <c r="M628" s="236"/>
      <c r="N628" s="237"/>
      <c r="O628" s="237"/>
      <c r="P628" s="237"/>
      <c r="Q628" s="237"/>
      <c r="R628" s="237"/>
      <c r="S628" s="237"/>
      <c r="T628" s="237"/>
      <c r="U628" s="238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9" t="s">
        <v>137</v>
      </c>
      <c r="AU628" s="239" t="s">
        <v>80</v>
      </c>
      <c r="AV628" s="13" t="s">
        <v>78</v>
      </c>
      <c r="AW628" s="13" t="s">
        <v>30</v>
      </c>
      <c r="AX628" s="13" t="s">
        <v>73</v>
      </c>
      <c r="AY628" s="239" t="s">
        <v>124</v>
      </c>
    </row>
    <row r="629" s="14" customFormat="1">
      <c r="A629" s="14"/>
      <c r="B629" s="240"/>
      <c r="C629" s="241"/>
      <c r="D629" s="223" t="s">
        <v>137</v>
      </c>
      <c r="E629" s="242" t="s">
        <v>1</v>
      </c>
      <c r="F629" s="243" t="s">
        <v>742</v>
      </c>
      <c r="G629" s="241"/>
      <c r="H629" s="244">
        <v>3.2000000000000002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8"/>
      <c r="U629" s="249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0" t="s">
        <v>137</v>
      </c>
      <c r="AU629" s="250" t="s">
        <v>80</v>
      </c>
      <c r="AV629" s="14" t="s">
        <v>80</v>
      </c>
      <c r="AW629" s="14" t="s">
        <v>30</v>
      </c>
      <c r="AX629" s="14" t="s">
        <v>73</v>
      </c>
      <c r="AY629" s="250" t="s">
        <v>124</v>
      </c>
    </row>
    <row r="630" s="14" customFormat="1">
      <c r="A630" s="14"/>
      <c r="B630" s="240"/>
      <c r="C630" s="241"/>
      <c r="D630" s="223" t="s">
        <v>137</v>
      </c>
      <c r="E630" s="242" t="s">
        <v>1</v>
      </c>
      <c r="F630" s="243" t="s">
        <v>743</v>
      </c>
      <c r="G630" s="241"/>
      <c r="H630" s="244">
        <v>4</v>
      </c>
      <c r="I630" s="245"/>
      <c r="J630" s="241"/>
      <c r="K630" s="241"/>
      <c r="L630" s="246"/>
      <c r="M630" s="247"/>
      <c r="N630" s="248"/>
      <c r="O630" s="248"/>
      <c r="P630" s="248"/>
      <c r="Q630" s="248"/>
      <c r="R630" s="248"/>
      <c r="S630" s="248"/>
      <c r="T630" s="248"/>
      <c r="U630" s="249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0" t="s">
        <v>137</v>
      </c>
      <c r="AU630" s="250" t="s">
        <v>80</v>
      </c>
      <c r="AV630" s="14" t="s">
        <v>80</v>
      </c>
      <c r="AW630" s="14" t="s">
        <v>30</v>
      </c>
      <c r="AX630" s="14" t="s">
        <v>73</v>
      </c>
      <c r="AY630" s="250" t="s">
        <v>124</v>
      </c>
    </row>
    <row r="631" s="14" customFormat="1">
      <c r="A631" s="14"/>
      <c r="B631" s="240"/>
      <c r="C631" s="241"/>
      <c r="D631" s="223" t="s">
        <v>137</v>
      </c>
      <c r="E631" s="242" t="s">
        <v>1</v>
      </c>
      <c r="F631" s="243" t="s">
        <v>744</v>
      </c>
      <c r="G631" s="241"/>
      <c r="H631" s="244">
        <v>12</v>
      </c>
      <c r="I631" s="245"/>
      <c r="J631" s="241"/>
      <c r="K631" s="241"/>
      <c r="L631" s="246"/>
      <c r="M631" s="247"/>
      <c r="N631" s="248"/>
      <c r="O631" s="248"/>
      <c r="P631" s="248"/>
      <c r="Q631" s="248"/>
      <c r="R631" s="248"/>
      <c r="S631" s="248"/>
      <c r="T631" s="248"/>
      <c r="U631" s="249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0" t="s">
        <v>137</v>
      </c>
      <c r="AU631" s="250" t="s">
        <v>80</v>
      </c>
      <c r="AV631" s="14" t="s">
        <v>80</v>
      </c>
      <c r="AW631" s="14" t="s">
        <v>30</v>
      </c>
      <c r="AX631" s="14" t="s">
        <v>73</v>
      </c>
      <c r="AY631" s="250" t="s">
        <v>124</v>
      </c>
    </row>
    <row r="632" s="14" customFormat="1">
      <c r="A632" s="14"/>
      <c r="B632" s="240"/>
      <c r="C632" s="241"/>
      <c r="D632" s="223" t="s">
        <v>137</v>
      </c>
      <c r="E632" s="242" t="s">
        <v>1</v>
      </c>
      <c r="F632" s="243" t="s">
        <v>745</v>
      </c>
      <c r="G632" s="241"/>
      <c r="H632" s="244">
        <v>3</v>
      </c>
      <c r="I632" s="245"/>
      <c r="J632" s="241"/>
      <c r="K632" s="241"/>
      <c r="L632" s="246"/>
      <c r="M632" s="247"/>
      <c r="N632" s="248"/>
      <c r="O632" s="248"/>
      <c r="P632" s="248"/>
      <c r="Q632" s="248"/>
      <c r="R632" s="248"/>
      <c r="S632" s="248"/>
      <c r="T632" s="248"/>
      <c r="U632" s="249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0" t="s">
        <v>137</v>
      </c>
      <c r="AU632" s="250" t="s">
        <v>80</v>
      </c>
      <c r="AV632" s="14" t="s">
        <v>80</v>
      </c>
      <c r="AW632" s="14" t="s">
        <v>30</v>
      </c>
      <c r="AX632" s="14" t="s">
        <v>73</v>
      </c>
      <c r="AY632" s="250" t="s">
        <v>124</v>
      </c>
    </row>
    <row r="633" s="13" customFormat="1">
      <c r="A633" s="13"/>
      <c r="B633" s="230"/>
      <c r="C633" s="231"/>
      <c r="D633" s="223" t="s">
        <v>137</v>
      </c>
      <c r="E633" s="232" t="s">
        <v>1</v>
      </c>
      <c r="F633" s="233" t="s">
        <v>746</v>
      </c>
      <c r="G633" s="231"/>
      <c r="H633" s="232" t="s">
        <v>1</v>
      </c>
      <c r="I633" s="234"/>
      <c r="J633" s="231"/>
      <c r="K633" s="231"/>
      <c r="L633" s="235"/>
      <c r="M633" s="236"/>
      <c r="N633" s="237"/>
      <c r="O633" s="237"/>
      <c r="P633" s="237"/>
      <c r="Q633" s="237"/>
      <c r="R633" s="237"/>
      <c r="S633" s="237"/>
      <c r="T633" s="237"/>
      <c r="U633" s="238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9" t="s">
        <v>137</v>
      </c>
      <c r="AU633" s="239" t="s">
        <v>80</v>
      </c>
      <c r="AV633" s="13" t="s">
        <v>78</v>
      </c>
      <c r="AW633" s="13" t="s">
        <v>30</v>
      </c>
      <c r="AX633" s="13" t="s">
        <v>73</v>
      </c>
      <c r="AY633" s="239" t="s">
        <v>124</v>
      </c>
    </row>
    <row r="634" s="14" customFormat="1">
      <c r="A634" s="14"/>
      <c r="B634" s="240"/>
      <c r="C634" s="241"/>
      <c r="D634" s="223" t="s">
        <v>137</v>
      </c>
      <c r="E634" s="242" t="s">
        <v>1</v>
      </c>
      <c r="F634" s="243" t="s">
        <v>747</v>
      </c>
      <c r="G634" s="241"/>
      <c r="H634" s="244">
        <v>22.5</v>
      </c>
      <c r="I634" s="245"/>
      <c r="J634" s="241"/>
      <c r="K634" s="241"/>
      <c r="L634" s="246"/>
      <c r="M634" s="247"/>
      <c r="N634" s="248"/>
      <c r="O634" s="248"/>
      <c r="P634" s="248"/>
      <c r="Q634" s="248"/>
      <c r="R634" s="248"/>
      <c r="S634" s="248"/>
      <c r="T634" s="248"/>
      <c r="U634" s="249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0" t="s">
        <v>137</v>
      </c>
      <c r="AU634" s="250" t="s">
        <v>80</v>
      </c>
      <c r="AV634" s="14" t="s">
        <v>80</v>
      </c>
      <c r="AW634" s="14" t="s">
        <v>30</v>
      </c>
      <c r="AX634" s="14" t="s">
        <v>73</v>
      </c>
      <c r="AY634" s="250" t="s">
        <v>124</v>
      </c>
    </row>
    <row r="635" s="15" customFormat="1">
      <c r="A635" s="15"/>
      <c r="B635" s="251"/>
      <c r="C635" s="252"/>
      <c r="D635" s="223" t="s">
        <v>137</v>
      </c>
      <c r="E635" s="253" t="s">
        <v>1</v>
      </c>
      <c r="F635" s="254" t="s">
        <v>140</v>
      </c>
      <c r="G635" s="252"/>
      <c r="H635" s="255">
        <v>44.700000000000003</v>
      </c>
      <c r="I635" s="256"/>
      <c r="J635" s="252"/>
      <c r="K635" s="252"/>
      <c r="L635" s="257"/>
      <c r="M635" s="258"/>
      <c r="N635" s="259"/>
      <c r="O635" s="259"/>
      <c r="P635" s="259"/>
      <c r="Q635" s="259"/>
      <c r="R635" s="259"/>
      <c r="S635" s="259"/>
      <c r="T635" s="259"/>
      <c r="U635" s="260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61" t="s">
        <v>137</v>
      </c>
      <c r="AU635" s="261" t="s">
        <v>80</v>
      </c>
      <c r="AV635" s="15" t="s">
        <v>131</v>
      </c>
      <c r="AW635" s="15" t="s">
        <v>30</v>
      </c>
      <c r="AX635" s="15" t="s">
        <v>78</v>
      </c>
      <c r="AY635" s="261" t="s">
        <v>124</v>
      </c>
    </row>
    <row r="636" s="2" customFormat="1" ht="21.75" customHeight="1">
      <c r="A636" s="38"/>
      <c r="B636" s="39"/>
      <c r="C636" s="262" t="s">
        <v>782</v>
      </c>
      <c r="D636" s="262" t="s">
        <v>456</v>
      </c>
      <c r="E636" s="263" t="s">
        <v>783</v>
      </c>
      <c r="F636" s="264" t="s">
        <v>784</v>
      </c>
      <c r="G636" s="265" t="s">
        <v>129</v>
      </c>
      <c r="H636" s="266">
        <v>1.9670000000000001</v>
      </c>
      <c r="I636" s="267"/>
      <c r="J636" s="268">
        <f>ROUND(I636*H636,2)</f>
        <v>0</v>
      </c>
      <c r="K636" s="264" t="s">
        <v>322</v>
      </c>
      <c r="L636" s="269"/>
      <c r="M636" s="270" t="s">
        <v>1</v>
      </c>
      <c r="N636" s="271" t="s">
        <v>38</v>
      </c>
      <c r="O636" s="91"/>
      <c r="P636" s="219">
        <f>O636*H636</f>
        <v>0</v>
      </c>
      <c r="Q636" s="219">
        <v>0.55000000000000004</v>
      </c>
      <c r="R636" s="219">
        <f>Q636*H636</f>
        <v>1.0818500000000002</v>
      </c>
      <c r="S636" s="219">
        <v>0</v>
      </c>
      <c r="T636" s="219">
        <f>S636*H636</f>
        <v>0</v>
      </c>
      <c r="U636" s="220" t="s">
        <v>1</v>
      </c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1" t="s">
        <v>348</v>
      </c>
      <c r="AT636" s="221" t="s">
        <v>456</v>
      </c>
      <c r="AU636" s="221" t="s">
        <v>80</v>
      </c>
      <c r="AY636" s="17" t="s">
        <v>124</v>
      </c>
      <c r="BE636" s="222">
        <f>IF(N636="základní",J636,0)</f>
        <v>0</v>
      </c>
      <c r="BF636" s="222">
        <f>IF(N636="snížená",J636,0)</f>
        <v>0</v>
      </c>
      <c r="BG636" s="222">
        <f>IF(N636="zákl. přenesená",J636,0)</f>
        <v>0</v>
      </c>
      <c r="BH636" s="222">
        <f>IF(N636="sníž. přenesená",J636,0)</f>
        <v>0</v>
      </c>
      <c r="BI636" s="222">
        <f>IF(N636="nulová",J636,0)</f>
        <v>0</v>
      </c>
      <c r="BJ636" s="17" t="s">
        <v>78</v>
      </c>
      <c r="BK636" s="222">
        <f>ROUND(I636*H636,2)</f>
        <v>0</v>
      </c>
      <c r="BL636" s="17" t="s">
        <v>240</v>
      </c>
      <c r="BM636" s="221" t="s">
        <v>785</v>
      </c>
    </row>
    <row r="637" s="2" customFormat="1">
      <c r="A637" s="38"/>
      <c r="B637" s="39"/>
      <c r="C637" s="40"/>
      <c r="D637" s="223" t="s">
        <v>133</v>
      </c>
      <c r="E637" s="40"/>
      <c r="F637" s="224" t="s">
        <v>784</v>
      </c>
      <c r="G637" s="40"/>
      <c r="H637" s="40"/>
      <c r="I637" s="225"/>
      <c r="J637" s="40"/>
      <c r="K637" s="40"/>
      <c r="L637" s="44"/>
      <c r="M637" s="226"/>
      <c r="N637" s="227"/>
      <c r="O637" s="91"/>
      <c r="P637" s="91"/>
      <c r="Q637" s="91"/>
      <c r="R637" s="91"/>
      <c r="S637" s="91"/>
      <c r="T637" s="91"/>
      <c r="U637" s="92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T637" s="17" t="s">
        <v>133</v>
      </c>
      <c r="AU637" s="17" t="s">
        <v>80</v>
      </c>
    </row>
    <row r="638" s="13" customFormat="1">
      <c r="A638" s="13"/>
      <c r="B638" s="230"/>
      <c r="C638" s="231"/>
      <c r="D638" s="223" t="s">
        <v>137</v>
      </c>
      <c r="E638" s="232" t="s">
        <v>1</v>
      </c>
      <c r="F638" s="233" t="s">
        <v>758</v>
      </c>
      <c r="G638" s="231"/>
      <c r="H638" s="232" t="s">
        <v>1</v>
      </c>
      <c r="I638" s="234"/>
      <c r="J638" s="231"/>
      <c r="K638" s="231"/>
      <c r="L638" s="235"/>
      <c r="M638" s="236"/>
      <c r="N638" s="237"/>
      <c r="O638" s="237"/>
      <c r="P638" s="237"/>
      <c r="Q638" s="237"/>
      <c r="R638" s="237"/>
      <c r="S638" s="237"/>
      <c r="T638" s="237"/>
      <c r="U638" s="238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9" t="s">
        <v>137</v>
      </c>
      <c r="AU638" s="239" t="s">
        <v>80</v>
      </c>
      <c r="AV638" s="13" t="s">
        <v>78</v>
      </c>
      <c r="AW638" s="13" t="s">
        <v>30</v>
      </c>
      <c r="AX638" s="13" t="s">
        <v>73</v>
      </c>
      <c r="AY638" s="239" t="s">
        <v>124</v>
      </c>
    </row>
    <row r="639" s="13" customFormat="1">
      <c r="A639" s="13"/>
      <c r="B639" s="230"/>
      <c r="C639" s="231"/>
      <c r="D639" s="223" t="s">
        <v>137</v>
      </c>
      <c r="E639" s="232" t="s">
        <v>1</v>
      </c>
      <c r="F639" s="233" t="s">
        <v>741</v>
      </c>
      <c r="G639" s="231"/>
      <c r="H639" s="232" t="s">
        <v>1</v>
      </c>
      <c r="I639" s="234"/>
      <c r="J639" s="231"/>
      <c r="K639" s="231"/>
      <c r="L639" s="235"/>
      <c r="M639" s="236"/>
      <c r="N639" s="237"/>
      <c r="O639" s="237"/>
      <c r="P639" s="237"/>
      <c r="Q639" s="237"/>
      <c r="R639" s="237"/>
      <c r="S639" s="237"/>
      <c r="T639" s="237"/>
      <c r="U639" s="238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9" t="s">
        <v>137</v>
      </c>
      <c r="AU639" s="239" t="s">
        <v>80</v>
      </c>
      <c r="AV639" s="13" t="s">
        <v>78</v>
      </c>
      <c r="AW639" s="13" t="s">
        <v>30</v>
      </c>
      <c r="AX639" s="13" t="s">
        <v>73</v>
      </c>
      <c r="AY639" s="239" t="s">
        <v>124</v>
      </c>
    </row>
    <row r="640" s="14" customFormat="1">
      <c r="A640" s="14"/>
      <c r="B640" s="240"/>
      <c r="C640" s="241"/>
      <c r="D640" s="223" t="s">
        <v>137</v>
      </c>
      <c r="E640" s="242" t="s">
        <v>1</v>
      </c>
      <c r="F640" s="243" t="s">
        <v>786</v>
      </c>
      <c r="G640" s="241"/>
      <c r="H640" s="244">
        <v>0.14080000000000001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8"/>
      <c r="U640" s="249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0" t="s">
        <v>137</v>
      </c>
      <c r="AU640" s="250" t="s">
        <v>80</v>
      </c>
      <c r="AV640" s="14" t="s">
        <v>80</v>
      </c>
      <c r="AW640" s="14" t="s">
        <v>30</v>
      </c>
      <c r="AX640" s="14" t="s">
        <v>73</v>
      </c>
      <c r="AY640" s="250" t="s">
        <v>124</v>
      </c>
    </row>
    <row r="641" s="14" customFormat="1">
      <c r="A641" s="14"/>
      <c r="B641" s="240"/>
      <c r="C641" s="241"/>
      <c r="D641" s="223" t="s">
        <v>137</v>
      </c>
      <c r="E641" s="242" t="s">
        <v>1</v>
      </c>
      <c r="F641" s="243" t="s">
        <v>787</v>
      </c>
      <c r="G641" s="241"/>
      <c r="H641" s="244">
        <v>0.17599999999999999</v>
      </c>
      <c r="I641" s="245"/>
      <c r="J641" s="241"/>
      <c r="K641" s="241"/>
      <c r="L641" s="246"/>
      <c r="M641" s="247"/>
      <c r="N641" s="248"/>
      <c r="O641" s="248"/>
      <c r="P641" s="248"/>
      <c r="Q641" s="248"/>
      <c r="R641" s="248"/>
      <c r="S641" s="248"/>
      <c r="T641" s="248"/>
      <c r="U641" s="249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0" t="s">
        <v>137</v>
      </c>
      <c r="AU641" s="250" t="s">
        <v>80</v>
      </c>
      <c r="AV641" s="14" t="s">
        <v>80</v>
      </c>
      <c r="AW641" s="14" t="s">
        <v>30</v>
      </c>
      <c r="AX641" s="14" t="s">
        <v>73</v>
      </c>
      <c r="AY641" s="250" t="s">
        <v>124</v>
      </c>
    </row>
    <row r="642" s="14" customFormat="1">
      <c r="A642" s="14"/>
      <c r="B642" s="240"/>
      <c r="C642" s="241"/>
      <c r="D642" s="223" t="s">
        <v>137</v>
      </c>
      <c r="E642" s="242" t="s">
        <v>1</v>
      </c>
      <c r="F642" s="243" t="s">
        <v>788</v>
      </c>
      <c r="G642" s="241"/>
      <c r="H642" s="244">
        <v>0.52800000000000002</v>
      </c>
      <c r="I642" s="245"/>
      <c r="J642" s="241"/>
      <c r="K642" s="241"/>
      <c r="L642" s="246"/>
      <c r="M642" s="247"/>
      <c r="N642" s="248"/>
      <c r="O642" s="248"/>
      <c r="P642" s="248"/>
      <c r="Q642" s="248"/>
      <c r="R642" s="248"/>
      <c r="S642" s="248"/>
      <c r="T642" s="248"/>
      <c r="U642" s="249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0" t="s">
        <v>137</v>
      </c>
      <c r="AU642" s="250" t="s">
        <v>80</v>
      </c>
      <c r="AV642" s="14" t="s">
        <v>80</v>
      </c>
      <c r="AW642" s="14" t="s">
        <v>30</v>
      </c>
      <c r="AX642" s="14" t="s">
        <v>73</v>
      </c>
      <c r="AY642" s="250" t="s">
        <v>124</v>
      </c>
    </row>
    <row r="643" s="14" customFormat="1">
      <c r="A643" s="14"/>
      <c r="B643" s="240"/>
      <c r="C643" s="241"/>
      <c r="D643" s="223" t="s">
        <v>137</v>
      </c>
      <c r="E643" s="242" t="s">
        <v>1</v>
      </c>
      <c r="F643" s="243" t="s">
        <v>789</v>
      </c>
      <c r="G643" s="241"/>
      <c r="H643" s="244">
        <v>0.13200000000000001</v>
      </c>
      <c r="I643" s="245"/>
      <c r="J643" s="241"/>
      <c r="K643" s="241"/>
      <c r="L643" s="246"/>
      <c r="M643" s="247"/>
      <c r="N643" s="248"/>
      <c r="O643" s="248"/>
      <c r="P643" s="248"/>
      <c r="Q643" s="248"/>
      <c r="R643" s="248"/>
      <c r="S643" s="248"/>
      <c r="T643" s="248"/>
      <c r="U643" s="249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0" t="s">
        <v>137</v>
      </c>
      <c r="AU643" s="250" t="s">
        <v>80</v>
      </c>
      <c r="AV643" s="14" t="s">
        <v>80</v>
      </c>
      <c r="AW643" s="14" t="s">
        <v>30</v>
      </c>
      <c r="AX643" s="14" t="s">
        <v>73</v>
      </c>
      <c r="AY643" s="250" t="s">
        <v>124</v>
      </c>
    </row>
    <row r="644" s="13" customFormat="1">
      <c r="A644" s="13"/>
      <c r="B644" s="230"/>
      <c r="C644" s="231"/>
      <c r="D644" s="223" t="s">
        <v>137</v>
      </c>
      <c r="E644" s="232" t="s">
        <v>1</v>
      </c>
      <c r="F644" s="233" t="s">
        <v>746</v>
      </c>
      <c r="G644" s="231"/>
      <c r="H644" s="232" t="s">
        <v>1</v>
      </c>
      <c r="I644" s="234"/>
      <c r="J644" s="231"/>
      <c r="K644" s="231"/>
      <c r="L644" s="235"/>
      <c r="M644" s="236"/>
      <c r="N644" s="237"/>
      <c r="O644" s="237"/>
      <c r="P644" s="237"/>
      <c r="Q644" s="237"/>
      <c r="R644" s="237"/>
      <c r="S644" s="237"/>
      <c r="T644" s="237"/>
      <c r="U644" s="238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9" t="s">
        <v>137</v>
      </c>
      <c r="AU644" s="239" t="s">
        <v>80</v>
      </c>
      <c r="AV644" s="13" t="s">
        <v>78</v>
      </c>
      <c r="AW644" s="13" t="s">
        <v>30</v>
      </c>
      <c r="AX644" s="13" t="s">
        <v>73</v>
      </c>
      <c r="AY644" s="239" t="s">
        <v>124</v>
      </c>
    </row>
    <row r="645" s="14" customFormat="1">
      <c r="A645" s="14"/>
      <c r="B645" s="240"/>
      <c r="C645" s="241"/>
      <c r="D645" s="223" t="s">
        <v>137</v>
      </c>
      <c r="E645" s="242" t="s">
        <v>1</v>
      </c>
      <c r="F645" s="243" t="s">
        <v>790</v>
      </c>
      <c r="G645" s="241"/>
      <c r="H645" s="244">
        <v>0.98999999999999999</v>
      </c>
      <c r="I645" s="245"/>
      <c r="J645" s="241"/>
      <c r="K645" s="241"/>
      <c r="L645" s="246"/>
      <c r="M645" s="247"/>
      <c r="N645" s="248"/>
      <c r="O645" s="248"/>
      <c r="P645" s="248"/>
      <c r="Q645" s="248"/>
      <c r="R645" s="248"/>
      <c r="S645" s="248"/>
      <c r="T645" s="248"/>
      <c r="U645" s="249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0" t="s">
        <v>137</v>
      </c>
      <c r="AU645" s="250" t="s">
        <v>80</v>
      </c>
      <c r="AV645" s="14" t="s">
        <v>80</v>
      </c>
      <c r="AW645" s="14" t="s">
        <v>30</v>
      </c>
      <c r="AX645" s="14" t="s">
        <v>73</v>
      </c>
      <c r="AY645" s="250" t="s">
        <v>124</v>
      </c>
    </row>
    <row r="646" s="15" customFormat="1">
      <c r="A646" s="15"/>
      <c r="B646" s="251"/>
      <c r="C646" s="252"/>
      <c r="D646" s="223" t="s">
        <v>137</v>
      </c>
      <c r="E646" s="253" t="s">
        <v>1</v>
      </c>
      <c r="F646" s="254" t="s">
        <v>140</v>
      </c>
      <c r="G646" s="252"/>
      <c r="H646" s="255">
        <v>1.9668000000000001</v>
      </c>
      <c r="I646" s="256"/>
      <c r="J646" s="252"/>
      <c r="K646" s="252"/>
      <c r="L646" s="257"/>
      <c r="M646" s="258"/>
      <c r="N646" s="259"/>
      <c r="O646" s="259"/>
      <c r="P646" s="259"/>
      <c r="Q646" s="259"/>
      <c r="R646" s="259"/>
      <c r="S646" s="259"/>
      <c r="T646" s="259"/>
      <c r="U646" s="260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1" t="s">
        <v>137</v>
      </c>
      <c r="AU646" s="261" t="s">
        <v>80</v>
      </c>
      <c r="AV646" s="15" t="s">
        <v>131</v>
      </c>
      <c r="AW646" s="15" t="s">
        <v>30</v>
      </c>
      <c r="AX646" s="15" t="s">
        <v>78</v>
      </c>
      <c r="AY646" s="261" t="s">
        <v>124</v>
      </c>
    </row>
    <row r="647" s="2" customFormat="1" ht="24.15" customHeight="1">
      <c r="A647" s="38"/>
      <c r="B647" s="39"/>
      <c r="C647" s="210" t="s">
        <v>791</v>
      </c>
      <c r="D647" s="210" t="s">
        <v>126</v>
      </c>
      <c r="E647" s="211" t="s">
        <v>792</v>
      </c>
      <c r="F647" s="212" t="s">
        <v>793</v>
      </c>
      <c r="G647" s="213" t="s">
        <v>198</v>
      </c>
      <c r="H647" s="214">
        <v>162.54900000000001</v>
      </c>
      <c r="I647" s="215"/>
      <c r="J647" s="216">
        <f>ROUND(I647*H647,2)</f>
        <v>0</v>
      </c>
      <c r="K647" s="212" t="s">
        <v>322</v>
      </c>
      <c r="L647" s="44"/>
      <c r="M647" s="217" t="s">
        <v>1</v>
      </c>
      <c r="N647" s="218" t="s">
        <v>38</v>
      </c>
      <c r="O647" s="91"/>
      <c r="P647" s="219">
        <f>O647*H647</f>
        <v>0</v>
      </c>
      <c r="Q647" s="219">
        <v>0</v>
      </c>
      <c r="R647" s="219">
        <f>Q647*H647</f>
        <v>0</v>
      </c>
      <c r="S647" s="219">
        <v>0</v>
      </c>
      <c r="T647" s="219">
        <f>S647*H647</f>
        <v>0</v>
      </c>
      <c r="U647" s="220" t="s">
        <v>1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1" t="s">
        <v>240</v>
      </c>
      <c r="AT647" s="221" t="s">
        <v>126</v>
      </c>
      <c r="AU647" s="221" t="s">
        <v>80</v>
      </c>
      <c r="AY647" s="17" t="s">
        <v>124</v>
      </c>
      <c r="BE647" s="222">
        <f>IF(N647="základní",J647,0)</f>
        <v>0</v>
      </c>
      <c r="BF647" s="222">
        <f>IF(N647="snížená",J647,0)</f>
        <v>0</v>
      </c>
      <c r="BG647" s="222">
        <f>IF(N647="zákl. přenesená",J647,0)</f>
        <v>0</v>
      </c>
      <c r="BH647" s="222">
        <f>IF(N647="sníž. přenesená",J647,0)</f>
        <v>0</v>
      </c>
      <c r="BI647" s="222">
        <f>IF(N647="nulová",J647,0)</f>
        <v>0</v>
      </c>
      <c r="BJ647" s="17" t="s">
        <v>78</v>
      </c>
      <c r="BK647" s="222">
        <f>ROUND(I647*H647,2)</f>
        <v>0</v>
      </c>
      <c r="BL647" s="17" t="s">
        <v>240</v>
      </c>
      <c r="BM647" s="221" t="s">
        <v>794</v>
      </c>
    </row>
    <row r="648" s="2" customFormat="1">
      <c r="A648" s="38"/>
      <c r="B648" s="39"/>
      <c r="C648" s="40"/>
      <c r="D648" s="223" t="s">
        <v>133</v>
      </c>
      <c r="E648" s="40"/>
      <c r="F648" s="224" t="s">
        <v>795</v>
      </c>
      <c r="G648" s="40"/>
      <c r="H648" s="40"/>
      <c r="I648" s="225"/>
      <c r="J648" s="40"/>
      <c r="K648" s="40"/>
      <c r="L648" s="44"/>
      <c r="M648" s="226"/>
      <c r="N648" s="227"/>
      <c r="O648" s="91"/>
      <c r="P648" s="91"/>
      <c r="Q648" s="91"/>
      <c r="R648" s="91"/>
      <c r="S648" s="91"/>
      <c r="T648" s="91"/>
      <c r="U648" s="92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133</v>
      </c>
      <c r="AU648" s="17" t="s">
        <v>80</v>
      </c>
    </row>
    <row r="649" s="2" customFormat="1">
      <c r="A649" s="38"/>
      <c r="B649" s="39"/>
      <c r="C649" s="40"/>
      <c r="D649" s="228" t="s">
        <v>135</v>
      </c>
      <c r="E649" s="40"/>
      <c r="F649" s="229" t="s">
        <v>796</v>
      </c>
      <c r="G649" s="40"/>
      <c r="H649" s="40"/>
      <c r="I649" s="225"/>
      <c r="J649" s="40"/>
      <c r="K649" s="40"/>
      <c r="L649" s="44"/>
      <c r="M649" s="226"/>
      <c r="N649" s="227"/>
      <c r="O649" s="91"/>
      <c r="P649" s="91"/>
      <c r="Q649" s="91"/>
      <c r="R649" s="91"/>
      <c r="S649" s="91"/>
      <c r="T649" s="91"/>
      <c r="U649" s="92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7" t="s">
        <v>135</v>
      </c>
      <c r="AU649" s="17" t="s">
        <v>80</v>
      </c>
    </row>
    <row r="650" s="13" customFormat="1">
      <c r="A650" s="13"/>
      <c r="B650" s="230"/>
      <c r="C650" s="231"/>
      <c r="D650" s="223" t="s">
        <v>137</v>
      </c>
      <c r="E650" s="232" t="s">
        <v>1</v>
      </c>
      <c r="F650" s="233" t="s">
        <v>715</v>
      </c>
      <c r="G650" s="231"/>
      <c r="H650" s="232" t="s">
        <v>1</v>
      </c>
      <c r="I650" s="234"/>
      <c r="J650" s="231"/>
      <c r="K650" s="231"/>
      <c r="L650" s="235"/>
      <c r="M650" s="236"/>
      <c r="N650" s="237"/>
      <c r="O650" s="237"/>
      <c r="P650" s="237"/>
      <c r="Q650" s="237"/>
      <c r="R650" s="237"/>
      <c r="S650" s="237"/>
      <c r="T650" s="237"/>
      <c r="U650" s="238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9" t="s">
        <v>137</v>
      </c>
      <c r="AU650" s="239" t="s">
        <v>80</v>
      </c>
      <c r="AV650" s="13" t="s">
        <v>78</v>
      </c>
      <c r="AW650" s="13" t="s">
        <v>30</v>
      </c>
      <c r="AX650" s="13" t="s">
        <v>73</v>
      </c>
      <c r="AY650" s="239" t="s">
        <v>124</v>
      </c>
    </row>
    <row r="651" s="14" customFormat="1">
      <c r="A651" s="14"/>
      <c r="B651" s="240"/>
      <c r="C651" s="241"/>
      <c r="D651" s="223" t="s">
        <v>137</v>
      </c>
      <c r="E651" s="242" t="s">
        <v>1</v>
      </c>
      <c r="F651" s="243" t="s">
        <v>716</v>
      </c>
      <c r="G651" s="241"/>
      <c r="H651" s="244">
        <v>21.200207893580998</v>
      </c>
      <c r="I651" s="245"/>
      <c r="J651" s="241"/>
      <c r="K651" s="241"/>
      <c r="L651" s="246"/>
      <c r="M651" s="247"/>
      <c r="N651" s="248"/>
      <c r="O651" s="248"/>
      <c r="P651" s="248"/>
      <c r="Q651" s="248"/>
      <c r="R651" s="248"/>
      <c r="S651" s="248"/>
      <c r="T651" s="248"/>
      <c r="U651" s="249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0" t="s">
        <v>137</v>
      </c>
      <c r="AU651" s="250" t="s">
        <v>80</v>
      </c>
      <c r="AV651" s="14" t="s">
        <v>80</v>
      </c>
      <c r="AW651" s="14" t="s">
        <v>30</v>
      </c>
      <c r="AX651" s="14" t="s">
        <v>73</v>
      </c>
      <c r="AY651" s="250" t="s">
        <v>124</v>
      </c>
    </row>
    <row r="652" s="14" customFormat="1">
      <c r="A652" s="14"/>
      <c r="B652" s="240"/>
      <c r="C652" s="241"/>
      <c r="D652" s="223" t="s">
        <v>137</v>
      </c>
      <c r="E652" s="242" t="s">
        <v>1</v>
      </c>
      <c r="F652" s="243" t="s">
        <v>717</v>
      </c>
      <c r="G652" s="241"/>
      <c r="H652" s="244">
        <v>11.3951117427998</v>
      </c>
      <c r="I652" s="245"/>
      <c r="J652" s="241"/>
      <c r="K652" s="241"/>
      <c r="L652" s="246"/>
      <c r="M652" s="247"/>
      <c r="N652" s="248"/>
      <c r="O652" s="248"/>
      <c r="P652" s="248"/>
      <c r="Q652" s="248"/>
      <c r="R652" s="248"/>
      <c r="S652" s="248"/>
      <c r="T652" s="248"/>
      <c r="U652" s="249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0" t="s">
        <v>137</v>
      </c>
      <c r="AU652" s="250" t="s">
        <v>80</v>
      </c>
      <c r="AV652" s="14" t="s">
        <v>80</v>
      </c>
      <c r="AW652" s="14" t="s">
        <v>30</v>
      </c>
      <c r="AX652" s="14" t="s">
        <v>73</v>
      </c>
      <c r="AY652" s="250" t="s">
        <v>124</v>
      </c>
    </row>
    <row r="653" s="14" customFormat="1">
      <c r="A653" s="14"/>
      <c r="B653" s="240"/>
      <c r="C653" s="241"/>
      <c r="D653" s="223" t="s">
        <v>137</v>
      </c>
      <c r="E653" s="242" t="s">
        <v>1</v>
      </c>
      <c r="F653" s="243" t="s">
        <v>718</v>
      </c>
      <c r="G653" s="241"/>
      <c r="H653" s="244">
        <v>4.1075402793813103</v>
      </c>
      <c r="I653" s="245"/>
      <c r="J653" s="241"/>
      <c r="K653" s="241"/>
      <c r="L653" s="246"/>
      <c r="M653" s="247"/>
      <c r="N653" s="248"/>
      <c r="O653" s="248"/>
      <c r="P653" s="248"/>
      <c r="Q653" s="248"/>
      <c r="R653" s="248"/>
      <c r="S653" s="248"/>
      <c r="T653" s="248"/>
      <c r="U653" s="249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0" t="s">
        <v>137</v>
      </c>
      <c r="AU653" s="250" t="s">
        <v>80</v>
      </c>
      <c r="AV653" s="14" t="s">
        <v>80</v>
      </c>
      <c r="AW653" s="14" t="s">
        <v>30</v>
      </c>
      <c r="AX653" s="14" t="s">
        <v>73</v>
      </c>
      <c r="AY653" s="250" t="s">
        <v>124</v>
      </c>
    </row>
    <row r="654" s="14" customFormat="1">
      <c r="A654" s="14"/>
      <c r="B654" s="240"/>
      <c r="C654" s="241"/>
      <c r="D654" s="223" t="s">
        <v>137</v>
      </c>
      <c r="E654" s="242" t="s">
        <v>1</v>
      </c>
      <c r="F654" s="243" t="s">
        <v>719</v>
      </c>
      <c r="G654" s="241"/>
      <c r="H654" s="244">
        <v>7.9500779600928597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8"/>
      <c r="U654" s="249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0" t="s">
        <v>137</v>
      </c>
      <c r="AU654" s="250" t="s">
        <v>80</v>
      </c>
      <c r="AV654" s="14" t="s">
        <v>80</v>
      </c>
      <c r="AW654" s="14" t="s">
        <v>30</v>
      </c>
      <c r="AX654" s="14" t="s">
        <v>73</v>
      </c>
      <c r="AY654" s="250" t="s">
        <v>124</v>
      </c>
    </row>
    <row r="655" s="14" customFormat="1">
      <c r="A655" s="14"/>
      <c r="B655" s="240"/>
      <c r="C655" s="241"/>
      <c r="D655" s="223" t="s">
        <v>137</v>
      </c>
      <c r="E655" s="242" t="s">
        <v>1</v>
      </c>
      <c r="F655" s="243" t="s">
        <v>720</v>
      </c>
      <c r="G655" s="241"/>
      <c r="H655" s="244">
        <v>5.5650545720649998</v>
      </c>
      <c r="I655" s="245"/>
      <c r="J655" s="241"/>
      <c r="K655" s="241"/>
      <c r="L655" s="246"/>
      <c r="M655" s="247"/>
      <c r="N655" s="248"/>
      <c r="O655" s="248"/>
      <c r="P655" s="248"/>
      <c r="Q655" s="248"/>
      <c r="R655" s="248"/>
      <c r="S655" s="248"/>
      <c r="T655" s="248"/>
      <c r="U655" s="249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0" t="s">
        <v>137</v>
      </c>
      <c r="AU655" s="250" t="s">
        <v>80</v>
      </c>
      <c r="AV655" s="14" t="s">
        <v>80</v>
      </c>
      <c r="AW655" s="14" t="s">
        <v>30</v>
      </c>
      <c r="AX655" s="14" t="s">
        <v>73</v>
      </c>
      <c r="AY655" s="250" t="s">
        <v>124</v>
      </c>
    </row>
    <row r="656" s="14" customFormat="1">
      <c r="A656" s="14"/>
      <c r="B656" s="240"/>
      <c r="C656" s="241"/>
      <c r="D656" s="223" t="s">
        <v>137</v>
      </c>
      <c r="E656" s="242" t="s">
        <v>1</v>
      </c>
      <c r="F656" s="243" t="s">
        <v>721</v>
      </c>
      <c r="G656" s="241"/>
      <c r="H656" s="244">
        <v>5.3000519733952398</v>
      </c>
      <c r="I656" s="245"/>
      <c r="J656" s="241"/>
      <c r="K656" s="241"/>
      <c r="L656" s="246"/>
      <c r="M656" s="247"/>
      <c r="N656" s="248"/>
      <c r="O656" s="248"/>
      <c r="P656" s="248"/>
      <c r="Q656" s="248"/>
      <c r="R656" s="248"/>
      <c r="S656" s="248"/>
      <c r="T656" s="248"/>
      <c r="U656" s="249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0" t="s">
        <v>137</v>
      </c>
      <c r="AU656" s="250" t="s">
        <v>80</v>
      </c>
      <c r="AV656" s="14" t="s">
        <v>80</v>
      </c>
      <c r="AW656" s="14" t="s">
        <v>30</v>
      </c>
      <c r="AX656" s="14" t="s">
        <v>73</v>
      </c>
      <c r="AY656" s="250" t="s">
        <v>124</v>
      </c>
    </row>
    <row r="657" s="14" customFormat="1">
      <c r="A657" s="14"/>
      <c r="B657" s="240"/>
      <c r="C657" s="241"/>
      <c r="D657" s="223" t="s">
        <v>137</v>
      </c>
      <c r="E657" s="242" t="s">
        <v>1</v>
      </c>
      <c r="F657" s="243" t="s">
        <v>722</v>
      </c>
      <c r="G657" s="241"/>
      <c r="H657" s="244">
        <v>16.430161117525302</v>
      </c>
      <c r="I657" s="245"/>
      <c r="J657" s="241"/>
      <c r="K657" s="241"/>
      <c r="L657" s="246"/>
      <c r="M657" s="247"/>
      <c r="N657" s="248"/>
      <c r="O657" s="248"/>
      <c r="P657" s="248"/>
      <c r="Q657" s="248"/>
      <c r="R657" s="248"/>
      <c r="S657" s="248"/>
      <c r="T657" s="248"/>
      <c r="U657" s="249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0" t="s">
        <v>137</v>
      </c>
      <c r="AU657" s="250" t="s">
        <v>80</v>
      </c>
      <c r="AV657" s="14" t="s">
        <v>80</v>
      </c>
      <c r="AW657" s="14" t="s">
        <v>30</v>
      </c>
      <c r="AX657" s="14" t="s">
        <v>73</v>
      </c>
      <c r="AY657" s="250" t="s">
        <v>124</v>
      </c>
    </row>
    <row r="658" s="14" customFormat="1">
      <c r="A658" s="14"/>
      <c r="B658" s="240"/>
      <c r="C658" s="241"/>
      <c r="D658" s="223" t="s">
        <v>137</v>
      </c>
      <c r="E658" s="242" t="s">
        <v>1</v>
      </c>
      <c r="F658" s="243" t="s">
        <v>723</v>
      </c>
      <c r="G658" s="241"/>
      <c r="H658" s="244">
        <v>7.6141092904354704</v>
      </c>
      <c r="I658" s="245"/>
      <c r="J658" s="241"/>
      <c r="K658" s="241"/>
      <c r="L658" s="246"/>
      <c r="M658" s="247"/>
      <c r="N658" s="248"/>
      <c r="O658" s="248"/>
      <c r="P658" s="248"/>
      <c r="Q658" s="248"/>
      <c r="R658" s="248"/>
      <c r="S658" s="248"/>
      <c r="T658" s="248"/>
      <c r="U658" s="249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0" t="s">
        <v>137</v>
      </c>
      <c r="AU658" s="250" t="s">
        <v>80</v>
      </c>
      <c r="AV658" s="14" t="s">
        <v>80</v>
      </c>
      <c r="AW658" s="14" t="s">
        <v>30</v>
      </c>
      <c r="AX658" s="14" t="s">
        <v>73</v>
      </c>
      <c r="AY658" s="250" t="s">
        <v>124</v>
      </c>
    </row>
    <row r="659" s="14" customFormat="1">
      <c r="A659" s="14"/>
      <c r="B659" s="240"/>
      <c r="C659" s="241"/>
      <c r="D659" s="223" t="s">
        <v>137</v>
      </c>
      <c r="E659" s="242" t="s">
        <v>1</v>
      </c>
      <c r="F659" s="243" t="s">
        <v>724</v>
      </c>
      <c r="G659" s="241"/>
      <c r="H659" s="244">
        <v>28.552909839133001</v>
      </c>
      <c r="I659" s="245"/>
      <c r="J659" s="241"/>
      <c r="K659" s="241"/>
      <c r="L659" s="246"/>
      <c r="M659" s="247"/>
      <c r="N659" s="248"/>
      <c r="O659" s="248"/>
      <c r="P659" s="248"/>
      <c r="Q659" s="248"/>
      <c r="R659" s="248"/>
      <c r="S659" s="248"/>
      <c r="T659" s="248"/>
      <c r="U659" s="249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0" t="s">
        <v>137</v>
      </c>
      <c r="AU659" s="250" t="s">
        <v>80</v>
      </c>
      <c r="AV659" s="14" t="s">
        <v>80</v>
      </c>
      <c r="AW659" s="14" t="s">
        <v>30</v>
      </c>
      <c r="AX659" s="14" t="s">
        <v>73</v>
      </c>
      <c r="AY659" s="250" t="s">
        <v>124</v>
      </c>
    </row>
    <row r="660" s="14" customFormat="1">
      <c r="A660" s="14"/>
      <c r="B660" s="240"/>
      <c r="C660" s="241"/>
      <c r="D660" s="223" t="s">
        <v>137</v>
      </c>
      <c r="E660" s="242" t="s">
        <v>1</v>
      </c>
      <c r="F660" s="243" t="s">
        <v>725</v>
      </c>
      <c r="G660" s="241"/>
      <c r="H660" s="244">
        <v>10.152145720580601</v>
      </c>
      <c r="I660" s="245"/>
      <c r="J660" s="241"/>
      <c r="K660" s="241"/>
      <c r="L660" s="246"/>
      <c r="M660" s="247"/>
      <c r="N660" s="248"/>
      <c r="O660" s="248"/>
      <c r="P660" s="248"/>
      <c r="Q660" s="248"/>
      <c r="R660" s="248"/>
      <c r="S660" s="248"/>
      <c r="T660" s="248"/>
      <c r="U660" s="249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0" t="s">
        <v>137</v>
      </c>
      <c r="AU660" s="250" t="s">
        <v>80</v>
      </c>
      <c r="AV660" s="14" t="s">
        <v>80</v>
      </c>
      <c r="AW660" s="14" t="s">
        <v>30</v>
      </c>
      <c r="AX660" s="14" t="s">
        <v>73</v>
      </c>
      <c r="AY660" s="250" t="s">
        <v>124</v>
      </c>
    </row>
    <row r="661" s="14" customFormat="1">
      <c r="A661" s="14"/>
      <c r="B661" s="240"/>
      <c r="C661" s="241"/>
      <c r="D661" s="223" t="s">
        <v>137</v>
      </c>
      <c r="E661" s="242" t="s">
        <v>1</v>
      </c>
      <c r="F661" s="243" t="s">
        <v>726</v>
      </c>
      <c r="G661" s="241"/>
      <c r="H661" s="244">
        <v>6.0912874323483797</v>
      </c>
      <c r="I661" s="245"/>
      <c r="J661" s="241"/>
      <c r="K661" s="241"/>
      <c r="L661" s="246"/>
      <c r="M661" s="247"/>
      <c r="N661" s="248"/>
      <c r="O661" s="248"/>
      <c r="P661" s="248"/>
      <c r="Q661" s="248"/>
      <c r="R661" s="248"/>
      <c r="S661" s="248"/>
      <c r="T661" s="248"/>
      <c r="U661" s="249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0" t="s">
        <v>137</v>
      </c>
      <c r="AU661" s="250" t="s">
        <v>80</v>
      </c>
      <c r="AV661" s="14" t="s">
        <v>80</v>
      </c>
      <c r="AW661" s="14" t="s">
        <v>30</v>
      </c>
      <c r="AX661" s="14" t="s">
        <v>73</v>
      </c>
      <c r="AY661" s="250" t="s">
        <v>124</v>
      </c>
    </row>
    <row r="662" s="14" customFormat="1">
      <c r="A662" s="14"/>
      <c r="B662" s="240"/>
      <c r="C662" s="241"/>
      <c r="D662" s="223" t="s">
        <v>137</v>
      </c>
      <c r="E662" s="242" t="s">
        <v>1</v>
      </c>
      <c r="F662" s="243" t="s">
        <v>727</v>
      </c>
      <c r="G662" s="241"/>
      <c r="H662" s="244">
        <v>4.0608582882322501</v>
      </c>
      <c r="I662" s="245"/>
      <c r="J662" s="241"/>
      <c r="K662" s="241"/>
      <c r="L662" s="246"/>
      <c r="M662" s="247"/>
      <c r="N662" s="248"/>
      <c r="O662" s="248"/>
      <c r="P662" s="248"/>
      <c r="Q662" s="248"/>
      <c r="R662" s="248"/>
      <c r="S662" s="248"/>
      <c r="T662" s="248"/>
      <c r="U662" s="249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0" t="s">
        <v>137</v>
      </c>
      <c r="AU662" s="250" t="s">
        <v>80</v>
      </c>
      <c r="AV662" s="14" t="s">
        <v>80</v>
      </c>
      <c r="AW662" s="14" t="s">
        <v>30</v>
      </c>
      <c r="AX662" s="14" t="s">
        <v>73</v>
      </c>
      <c r="AY662" s="250" t="s">
        <v>124</v>
      </c>
    </row>
    <row r="663" s="14" customFormat="1">
      <c r="A663" s="14"/>
      <c r="B663" s="240"/>
      <c r="C663" s="241"/>
      <c r="D663" s="223" t="s">
        <v>137</v>
      </c>
      <c r="E663" s="242" t="s">
        <v>1</v>
      </c>
      <c r="F663" s="243" t="s">
        <v>728</v>
      </c>
      <c r="G663" s="241"/>
      <c r="H663" s="244">
        <v>5.3298765033048303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8"/>
      <c r="U663" s="249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0" t="s">
        <v>137</v>
      </c>
      <c r="AU663" s="250" t="s">
        <v>80</v>
      </c>
      <c r="AV663" s="14" t="s">
        <v>80</v>
      </c>
      <c r="AW663" s="14" t="s">
        <v>30</v>
      </c>
      <c r="AX663" s="14" t="s">
        <v>73</v>
      </c>
      <c r="AY663" s="250" t="s">
        <v>124</v>
      </c>
    </row>
    <row r="664" s="13" customFormat="1">
      <c r="A664" s="13"/>
      <c r="B664" s="230"/>
      <c r="C664" s="231"/>
      <c r="D664" s="223" t="s">
        <v>137</v>
      </c>
      <c r="E664" s="232" t="s">
        <v>1</v>
      </c>
      <c r="F664" s="233" t="s">
        <v>729</v>
      </c>
      <c r="G664" s="231"/>
      <c r="H664" s="232" t="s">
        <v>1</v>
      </c>
      <c r="I664" s="234"/>
      <c r="J664" s="231"/>
      <c r="K664" s="231"/>
      <c r="L664" s="235"/>
      <c r="M664" s="236"/>
      <c r="N664" s="237"/>
      <c r="O664" s="237"/>
      <c r="P664" s="237"/>
      <c r="Q664" s="237"/>
      <c r="R664" s="237"/>
      <c r="S664" s="237"/>
      <c r="T664" s="237"/>
      <c r="U664" s="238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9" t="s">
        <v>137</v>
      </c>
      <c r="AU664" s="239" t="s">
        <v>80</v>
      </c>
      <c r="AV664" s="13" t="s">
        <v>78</v>
      </c>
      <c r="AW664" s="13" t="s">
        <v>30</v>
      </c>
      <c r="AX664" s="13" t="s">
        <v>73</v>
      </c>
      <c r="AY664" s="239" t="s">
        <v>124</v>
      </c>
    </row>
    <row r="665" s="14" customFormat="1">
      <c r="A665" s="14"/>
      <c r="B665" s="240"/>
      <c r="C665" s="241"/>
      <c r="D665" s="223" t="s">
        <v>137</v>
      </c>
      <c r="E665" s="242" t="s">
        <v>1</v>
      </c>
      <c r="F665" s="243" t="s">
        <v>730</v>
      </c>
      <c r="G665" s="241"/>
      <c r="H665" s="244">
        <v>3.6000000000000001</v>
      </c>
      <c r="I665" s="245"/>
      <c r="J665" s="241"/>
      <c r="K665" s="241"/>
      <c r="L665" s="246"/>
      <c r="M665" s="247"/>
      <c r="N665" s="248"/>
      <c r="O665" s="248"/>
      <c r="P665" s="248"/>
      <c r="Q665" s="248"/>
      <c r="R665" s="248"/>
      <c r="S665" s="248"/>
      <c r="T665" s="248"/>
      <c r="U665" s="249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0" t="s">
        <v>137</v>
      </c>
      <c r="AU665" s="250" t="s">
        <v>80</v>
      </c>
      <c r="AV665" s="14" t="s">
        <v>80</v>
      </c>
      <c r="AW665" s="14" t="s">
        <v>30</v>
      </c>
      <c r="AX665" s="14" t="s">
        <v>73</v>
      </c>
      <c r="AY665" s="250" t="s">
        <v>124</v>
      </c>
    </row>
    <row r="666" s="14" customFormat="1">
      <c r="A666" s="14"/>
      <c r="B666" s="240"/>
      <c r="C666" s="241"/>
      <c r="D666" s="223" t="s">
        <v>137</v>
      </c>
      <c r="E666" s="242" t="s">
        <v>1</v>
      </c>
      <c r="F666" s="243" t="s">
        <v>731</v>
      </c>
      <c r="G666" s="241"/>
      <c r="H666" s="244">
        <v>9.6999999999999993</v>
      </c>
      <c r="I666" s="245"/>
      <c r="J666" s="241"/>
      <c r="K666" s="241"/>
      <c r="L666" s="246"/>
      <c r="M666" s="247"/>
      <c r="N666" s="248"/>
      <c r="O666" s="248"/>
      <c r="P666" s="248"/>
      <c r="Q666" s="248"/>
      <c r="R666" s="248"/>
      <c r="S666" s="248"/>
      <c r="T666" s="248"/>
      <c r="U666" s="249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0" t="s">
        <v>137</v>
      </c>
      <c r="AU666" s="250" t="s">
        <v>80</v>
      </c>
      <c r="AV666" s="14" t="s">
        <v>80</v>
      </c>
      <c r="AW666" s="14" t="s">
        <v>30</v>
      </c>
      <c r="AX666" s="14" t="s">
        <v>73</v>
      </c>
      <c r="AY666" s="250" t="s">
        <v>124</v>
      </c>
    </row>
    <row r="667" s="14" customFormat="1">
      <c r="A667" s="14"/>
      <c r="B667" s="240"/>
      <c r="C667" s="241"/>
      <c r="D667" s="223" t="s">
        <v>137</v>
      </c>
      <c r="E667" s="242" t="s">
        <v>1</v>
      </c>
      <c r="F667" s="243" t="s">
        <v>732</v>
      </c>
      <c r="G667" s="241"/>
      <c r="H667" s="244">
        <v>10.5</v>
      </c>
      <c r="I667" s="245"/>
      <c r="J667" s="241"/>
      <c r="K667" s="241"/>
      <c r="L667" s="246"/>
      <c r="M667" s="247"/>
      <c r="N667" s="248"/>
      <c r="O667" s="248"/>
      <c r="P667" s="248"/>
      <c r="Q667" s="248"/>
      <c r="R667" s="248"/>
      <c r="S667" s="248"/>
      <c r="T667" s="248"/>
      <c r="U667" s="249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0" t="s">
        <v>137</v>
      </c>
      <c r="AU667" s="250" t="s">
        <v>80</v>
      </c>
      <c r="AV667" s="14" t="s">
        <v>80</v>
      </c>
      <c r="AW667" s="14" t="s">
        <v>30</v>
      </c>
      <c r="AX667" s="14" t="s">
        <v>73</v>
      </c>
      <c r="AY667" s="250" t="s">
        <v>124</v>
      </c>
    </row>
    <row r="668" s="13" customFormat="1">
      <c r="A668" s="13"/>
      <c r="B668" s="230"/>
      <c r="C668" s="231"/>
      <c r="D668" s="223" t="s">
        <v>137</v>
      </c>
      <c r="E668" s="232" t="s">
        <v>1</v>
      </c>
      <c r="F668" s="233" t="s">
        <v>733</v>
      </c>
      <c r="G668" s="231"/>
      <c r="H668" s="232" t="s">
        <v>1</v>
      </c>
      <c r="I668" s="234"/>
      <c r="J668" s="231"/>
      <c r="K668" s="231"/>
      <c r="L668" s="235"/>
      <c r="M668" s="236"/>
      <c r="N668" s="237"/>
      <c r="O668" s="237"/>
      <c r="P668" s="237"/>
      <c r="Q668" s="237"/>
      <c r="R668" s="237"/>
      <c r="S668" s="237"/>
      <c r="T668" s="237"/>
      <c r="U668" s="238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9" t="s">
        <v>137</v>
      </c>
      <c r="AU668" s="239" t="s">
        <v>80</v>
      </c>
      <c r="AV668" s="13" t="s">
        <v>78</v>
      </c>
      <c r="AW668" s="13" t="s">
        <v>30</v>
      </c>
      <c r="AX668" s="13" t="s">
        <v>73</v>
      </c>
      <c r="AY668" s="239" t="s">
        <v>124</v>
      </c>
    </row>
    <row r="669" s="14" customFormat="1">
      <c r="A669" s="14"/>
      <c r="B669" s="240"/>
      <c r="C669" s="241"/>
      <c r="D669" s="223" t="s">
        <v>137</v>
      </c>
      <c r="E669" s="242" t="s">
        <v>1</v>
      </c>
      <c r="F669" s="243" t="s">
        <v>734</v>
      </c>
      <c r="G669" s="241"/>
      <c r="H669" s="244">
        <v>5</v>
      </c>
      <c r="I669" s="245"/>
      <c r="J669" s="241"/>
      <c r="K669" s="241"/>
      <c r="L669" s="246"/>
      <c r="M669" s="247"/>
      <c r="N669" s="248"/>
      <c r="O669" s="248"/>
      <c r="P669" s="248"/>
      <c r="Q669" s="248"/>
      <c r="R669" s="248"/>
      <c r="S669" s="248"/>
      <c r="T669" s="248"/>
      <c r="U669" s="249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0" t="s">
        <v>137</v>
      </c>
      <c r="AU669" s="250" t="s">
        <v>80</v>
      </c>
      <c r="AV669" s="14" t="s">
        <v>80</v>
      </c>
      <c r="AW669" s="14" t="s">
        <v>30</v>
      </c>
      <c r="AX669" s="14" t="s">
        <v>73</v>
      </c>
      <c r="AY669" s="250" t="s">
        <v>124</v>
      </c>
    </row>
    <row r="670" s="15" customFormat="1">
      <c r="A670" s="15"/>
      <c r="B670" s="251"/>
      <c r="C670" s="252"/>
      <c r="D670" s="223" t="s">
        <v>137</v>
      </c>
      <c r="E670" s="253" t="s">
        <v>1</v>
      </c>
      <c r="F670" s="254" t="s">
        <v>140</v>
      </c>
      <c r="G670" s="252"/>
      <c r="H670" s="255">
        <v>162.54939261287501</v>
      </c>
      <c r="I670" s="256"/>
      <c r="J670" s="252"/>
      <c r="K670" s="252"/>
      <c r="L670" s="257"/>
      <c r="M670" s="258"/>
      <c r="N670" s="259"/>
      <c r="O670" s="259"/>
      <c r="P670" s="259"/>
      <c r="Q670" s="259"/>
      <c r="R670" s="259"/>
      <c r="S670" s="259"/>
      <c r="T670" s="259"/>
      <c r="U670" s="260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1" t="s">
        <v>137</v>
      </c>
      <c r="AU670" s="261" t="s">
        <v>80</v>
      </c>
      <c r="AV670" s="15" t="s">
        <v>131</v>
      </c>
      <c r="AW670" s="15" t="s">
        <v>30</v>
      </c>
      <c r="AX670" s="15" t="s">
        <v>78</v>
      </c>
      <c r="AY670" s="261" t="s">
        <v>124</v>
      </c>
    </row>
    <row r="671" s="2" customFormat="1" ht="24.15" customHeight="1">
      <c r="A671" s="38"/>
      <c r="B671" s="39"/>
      <c r="C671" s="210" t="s">
        <v>797</v>
      </c>
      <c r="D671" s="210" t="s">
        <v>126</v>
      </c>
      <c r="E671" s="211" t="s">
        <v>798</v>
      </c>
      <c r="F671" s="212" t="s">
        <v>799</v>
      </c>
      <c r="G671" s="213" t="s">
        <v>198</v>
      </c>
      <c r="H671" s="214">
        <v>44.700000000000003</v>
      </c>
      <c r="I671" s="215"/>
      <c r="J671" s="216">
        <f>ROUND(I671*H671,2)</f>
        <v>0</v>
      </c>
      <c r="K671" s="212" t="s">
        <v>322</v>
      </c>
      <c r="L671" s="44"/>
      <c r="M671" s="217" t="s">
        <v>1</v>
      </c>
      <c r="N671" s="218" t="s">
        <v>38</v>
      </c>
      <c r="O671" s="91"/>
      <c r="P671" s="219">
        <f>O671*H671</f>
        <v>0</v>
      </c>
      <c r="Q671" s="219">
        <v>0</v>
      </c>
      <c r="R671" s="219">
        <f>Q671*H671</f>
        <v>0</v>
      </c>
      <c r="S671" s="219">
        <v>0</v>
      </c>
      <c r="T671" s="219">
        <f>S671*H671</f>
        <v>0</v>
      </c>
      <c r="U671" s="220" t="s">
        <v>1</v>
      </c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21" t="s">
        <v>240</v>
      </c>
      <c r="AT671" s="221" t="s">
        <v>126</v>
      </c>
      <c r="AU671" s="221" t="s">
        <v>80</v>
      </c>
      <c r="AY671" s="17" t="s">
        <v>124</v>
      </c>
      <c r="BE671" s="222">
        <f>IF(N671="základní",J671,0)</f>
        <v>0</v>
      </c>
      <c r="BF671" s="222">
        <f>IF(N671="snížená",J671,0)</f>
        <v>0</v>
      </c>
      <c r="BG671" s="222">
        <f>IF(N671="zákl. přenesená",J671,0)</f>
        <v>0</v>
      </c>
      <c r="BH671" s="222">
        <f>IF(N671="sníž. přenesená",J671,0)</f>
        <v>0</v>
      </c>
      <c r="BI671" s="222">
        <f>IF(N671="nulová",J671,0)</f>
        <v>0</v>
      </c>
      <c r="BJ671" s="17" t="s">
        <v>78</v>
      </c>
      <c r="BK671" s="222">
        <f>ROUND(I671*H671,2)</f>
        <v>0</v>
      </c>
      <c r="BL671" s="17" t="s">
        <v>240</v>
      </c>
      <c r="BM671" s="221" t="s">
        <v>800</v>
      </c>
    </row>
    <row r="672" s="2" customFormat="1">
      <c r="A672" s="38"/>
      <c r="B672" s="39"/>
      <c r="C672" s="40"/>
      <c r="D672" s="223" t="s">
        <v>133</v>
      </c>
      <c r="E672" s="40"/>
      <c r="F672" s="224" t="s">
        <v>801</v>
      </c>
      <c r="G672" s="40"/>
      <c r="H672" s="40"/>
      <c r="I672" s="225"/>
      <c r="J672" s="40"/>
      <c r="K672" s="40"/>
      <c r="L672" s="44"/>
      <c r="M672" s="226"/>
      <c r="N672" s="227"/>
      <c r="O672" s="91"/>
      <c r="P672" s="91"/>
      <c r="Q672" s="91"/>
      <c r="R672" s="91"/>
      <c r="S672" s="91"/>
      <c r="T672" s="91"/>
      <c r="U672" s="92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T672" s="17" t="s">
        <v>133</v>
      </c>
      <c r="AU672" s="17" t="s">
        <v>80</v>
      </c>
    </row>
    <row r="673" s="2" customFormat="1">
      <c r="A673" s="38"/>
      <c r="B673" s="39"/>
      <c r="C673" s="40"/>
      <c r="D673" s="228" t="s">
        <v>135</v>
      </c>
      <c r="E673" s="40"/>
      <c r="F673" s="229" t="s">
        <v>802</v>
      </c>
      <c r="G673" s="40"/>
      <c r="H673" s="40"/>
      <c r="I673" s="225"/>
      <c r="J673" s="40"/>
      <c r="K673" s="40"/>
      <c r="L673" s="44"/>
      <c r="M673" s="226"/>
      <c r="N673" s="227"/>
      <c r="O673" s="91"/>
      <c r="P673" s="91"/>
      <c r="Q673" s="91"/>
      <c r="R673" s="91"/>
      <c r="S673" s="91"/>
      <c r="T673" s="91"/>
      <c r="U673" s="92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T673" s="17" t="s">
        <v>135</v>
      </c>
      <c r="AU673" s="17" t="s">
        <v>80</v>
      </c>
    </row>
    <row r="674" s="13" customFormat="1">
      <c r="A674" s="13"/>
      <c r="B674" s="230"/>
      <c r="C674" s="231"/>
      <c r="D674" s="223" t="s">
        <v>137</v>
      </c>
      <c r="E674" s="232" t="s">
        <v>1</v>
      </c>
      <c r="F674" s="233" t="s">
        <v>741</v>
      </c>
      <c r="G674" s="231"/>
      <c r="H674" s="232" t="s">
        <v>1</v>
      </c>
      <c r="I674" s="234"/>
      <c r="J674" s="231"/>
      <c r="K674" s="231"/>
      <c r="L674" s="235"/>
      <c r="M674" s="236"/>
      <c r="N674" s="237"/>
      <c r="O674" s="237"/>
      <c r="P674" s="237"/>
      <c r="Q674" s="237"/>
      <c r="R674" s="237"/>
      <c r="S674" s="237"/>
      <c r="T674" s="237"/>
      <c r="U674" s="238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9" t="s">
        <v>137</v>
      </c>
      <c r="AU674" s="239" t="s">
        <v>80</v>
      </c>
      <c r="AV674" s="13" t="s">
        <v>78</v>
      </c>
      <c r="AW674" s="13" t="s">
        <v>30</v>
      </c>
      <c r="AX674" s="13" t="s">
        <v>73</v>
      </c>
      <c r="AY674" s="239" t="s">
        <v>124</v>
      </c>
    </row>
    <row r="675" s="14" customFormat="1">
      <c r="A675" s="14"/>
      <c r="B675" s="240"/>
      <c r="C675" s="241"/>
      <c r="D675" s="223" t="s">
        <v>137</v>
      </c>
      <c r="E675" s="242" t="s">
        <v>1</v>
      </c>
      <c r="F675" s="243" t="s">
        <v>742</v>
      </c>
      <c r="G675" s="241"/>
      <c r="H675" s="244">
        <v>3.2000000000000002</v>
      </c>
      <c r="I675" s="245"/>
      <c r="J675" s="241"/>
      <c r="K675" s="241"/>
      <c r="L675" s="246"/>
      <c r="M675" s="247"/>
      <c r="N675" s="248"/>
      <c r="O675" s="248"/>
      <c r="P675" s="248"/>
      <c r="Q675" s="248"/>
      <c r="R675" s="248"/>
      <c r="S675" s="248"/>
      <c r="T675" s="248"/>
      <c r="U675" s="249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0" t="s">
        <v>137</v>
      </c>
      <c r="AU675" s="250" t="s">
        <v>80</v>
      </c>
      <c r="AV675" s="14" t="s">
        <v>80</v>
      </c>
      <c r="AW675" s="14" t="s">
        <v>30</v>
      </c>
      <c r="AX675" s="14" t="s">
        <v>73</v>
      </c>
      <c r="AY675" s="250" t="s">
        <v>124</v>
      </c>
    </row>
    <row r="676" s="14" customFormat="1">
      <c r="A676" s="14"/>
      <c r="B676" s="240"/>
      <c r="C676" s="241"/>
      <c r="D676" s="223" t="s">
        <v>137</v>
      </c>
      <c r="E676" s="242" t="s">
        <v>1</v>
      </c>
      <c r="F676" s="243" t="s">
        <v>743</v>
      </c>
      <c r="G676" s="241"/>
      <c r="H676" s="244">
        <v>4</v>
      </c>
      <c r="I676" s="245"/>
      <c r="J676" s="241"/>
      <c r="K676" s="241"/>
      <c r="L676" s="246"/>
      <c r="M676" s="247"/>
      <c r="N676" s="248"/>
      <c r="O676" s="248"/>
      <c r="P676" s="248"/>
      <c r="Q676" s="248"/>
      <c r="R676" s="248"/>
      <c r="S676" s="248"/>
      <c r="T676" s="248"/>
      <c r="U676" s="249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0" t="s">
        <v>137</v>
      </c>
      <c r="AU676" s="250" t="s">
        <v>80</v>
      </c>
      <c r="AV676" s="14" t="s">
        <v>80</v>
      </c>
      <c r="AW676" s="14" t="s">
        <v>30</v>
      </c>
      <c r="AX676" s="14" t="s">
        <v>73</v>
      </c>
      <c r="AY676" s="250" t="s">
        <v>124</v>
      </c>
    </row>
    <row r="677" s="14" customFormat="1">
      <c r="A677" s="14"/>
      <c r="B677" s="240"/>
      <c r="C677" s="241"/>
      <c r="D677" s="223" t="s">
        <v>137</v>
      </c>
      <c r="E677" s="242" t="s">
        <v>1</v>
      </c>
      <c r="F677" s="243" t="s">
        <v>744</v>
      </c>
      <c r="G677" s="241"/>
      <c r="H677" s="244">
        <v>12</v>
      </c>
      <c r="I677" s="245"/>
      <c r="J677" s="241"/>
      <c r="K677" s="241"/>
      <c r="L677" s="246"/>
      <c r="M677" s="247"/>
      <c r="N677" s="248"/>
      <c r="O677" s="248"/>
      <c r="P677" s="248"/>
      <c r="Q677" s="248"/>
      <c r="R677" s="248"/>
      <c r="S677" s="248"/>
      <c r="T677" s="248"/>
      <c r="U677" s="249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0" t="s">
        <v>137</v>
      </c>
      <c r="AU677" s="250" t="s">
        <v>80</v>
      </c>
      <c r="AV677" s="14" t="s">
        <v>80</v>
      </c>
      <c r="AW677" s="14" t="s">
        <v>30</v>
      </c>
      <c r="AX677" s="14" t="s">
        <v>73</v>
      </c>
      <c r="AY677" s="250" t="s">
        <v>124</v>
      </c>
    </row>
    <row r="678" s="14" customFormat="1">
      <c r="A678" s="14"/>
      <c r="B678" s="240"/>
      <c r="C678" s="241"/>
      <c r="D678" s="223" t="s">
        <v>137</v>
      </c>
      <c r="E678" s="242" t="s">
        <v>1</v>
      </c>
      <c r="F678" s="243" t="s">
        <v>745</v>
      </c>
      <c r="G678" s="241"/>
      <c r="H678" s="244">
        <v>3</v>
      </c>
      <c r="I678" s="245"/>
      <c r="J678" s="241"/>
      <c r="K678" s="241"/>
      <c r="L678" s="246"/>
      <c r="M678" s="247"/>
      <c r="N678" s="248"/>
      <c r="O678" s="248"/>
      <c r="P678" s="248"/>
      <c r="Q678" s="248"/>
      <c r="R678" s="248"/>
      <c r="S678" s="248"/>
      <c r="T678" s="248"/>
      <c r="U678" s="249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0" t="s">
        <v>137</v>
      </c>
      <c r="AU678" s="250" t="s">
        <v>80</v>
      </c>
      <c r="AV678" s="14" t="s">
        <v>80</v>
      </c>
      <c r="AW678" s="14" t="s">
        <v>30</v>
      </c>
      <c r="AX678" s="14" t="s">
        <v>73</v>
      </c>
      <c r="AY678" s="250" t="s">
        <v>124</v>
      </c>
    </row>
    <row r="679" s="13" customFormat="1">
      <c r="A679" s="13"/>
      <c r="B679" s="230"/>
      <c r="C679" s="231"/>
      <c r="D679" s="223" t="s">
        <v>137</v>
      </c>
      <c r="E679" s="232" t="s">
        <v>1</v>
      </c>
      <c r="F679" s="233" t="s">
        <v>746</v>
      </c>
      <c r="G679" s="231"/>
      <c r="H679" s="232" t="s">
        <v>1</v>
      </c>
      <c r="I679" s="234"/>
      <c r="J679" s="231"/>
      <c r="K679" s="231"/>
      <c r="L679" s="235"/>
      <c r="M679" s="236"/>
      <c r="N679" s="237"/>
      <c r="O679" s="237"/>
      <c r="P679" s="237"/>
      <c r="Q679" s="237"/>
      <c r="R679" s="237"/>
      <c r="S679" s="237"/>
      <c r="T679" s="237"/>
      <c r="U679" s="238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9" t="s">
        <v>137</v>
      </c>
      <c r="AU679" s="239" t="s">
        <v>80</v>
      </c>
      <c r="AV679" s="13" t="s">
        <v>78</v>
      </c>
      <c r="AW679" s="13" t="s">
        <v>30</v>
      </c>
      <c r="AX679" s="13" t="s">
        <v>73</v>
      </c>
      <c r="AY679" s="239" t="s">
        <v>124</v>
      </c>
    </row>
    <row r="680" s="14" customFormat="1">
      <c r="A680" s="14"/>
      <c r="B680" s="240"/>
      <c r="C680" s="241"/>
      <c r="D680" s="223" t="s">
        <v>137</v>
      </c>
      <c r="E680" s="242" t="s">
        <v>1</v>
      </c>
      <c r="F680" s="243" t="s">
        <v>747</v>
      </c>
      <c r="G680" s="241"/>
      <c r="H680" s="244">
        <v>22.5</v>
      </c>
      <c r="I680" s="245"/>
      <c r="J680" s="241"/>
      <c r="K680" s="241"/>
      <c r="L680" s="246"/>
      <c r="M680" s="247"/>
      <c r="N680" s="248"/>
      <c r="O680" s="248"/>
      <c r="P680" s="248"/>
      <c r="Q680" s="248"/>
      <c r="R680" s="248"/>
      <c r="S680" s="248"/>
      <c r="T680" s="248"/>
      <c r="U680" s="249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0" t="s">
        <v>137</v>
      </c>
      <c r="AU680" s="250" t="s">
        <v>80</v>
      </c>
      <c r="AV680" s="14" t="s">
        <v>80</v>
      </c>
      <c r="AW680" s="14" t="s">
        <v>30</v>
      </c>
      <c r="AX680" s="14" t="s">
        <v>73</v>
      </c>
      <c r="AY680" s="250" t="s">
        <v>124</v>
      </c>
    </row>
    <row r="681" s="15" customFormat="1">
      <c r="A681" s="15"/>
      <c r="B681" s="251"/>
      <c r="C681" s="252"/>
      <c r="D681" s="223" t="s">
        <v>137</v>
      </c>
      <c r="E681" s="253" t="s">
        <v>1</v>
      </c>
      <c r="F681" s="254" t="s">
        <v>140</v>
      </c>
      <c r="G681" s="252"/>
      <c r="H681" s="255">
        <v>44.700000000000003</v>
      </c>
      <c r="I681" s="256"/>
      <c r="J681" s="252"/>
      <c r="K681" s="252"/>
      <c r="L681" s="257"/>
      <c r="M681" s="258"/>
      <c r="N681" s="259"/>
      <c r="O681" s="259"/>
      <c r="P681" s="259"/>
      <c r="Q681" s="259"/>
      <c r="R681" s="259"/>
      <c r="S681" s="259"/>
      <c r="T681" s="259"/>
      <c r="U681" s="260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1" t="s">
        <v>137</v>
      </c>
      <c r="AU681" s="261" t="s">
        <v>80</v>
      </c>
      <c r="AV681" s="15" t="s">
        <v>131</v>
      </c>
      <c r="AW681" s="15" t="s">
        <v>30</v>
      </c>
      <c r="AX681" s="15" t="s">
        <v>78</v>
      </c>
      <c r="AY681" s="261" t="s">
        <v>124</v>
      </c>
    </row>
    <row r="682" s="2" customFormat="1" ht="33" customHeight="1">
      <c r="A682" s="38"/>
      <c r="B682" s="39"/>
      <c r="C682" s="210" t="s">
        <v>803</v>
      </c>
      <c r="D682" s="210" t="s">
        <v>126</v>
      </c>
      <c r="E682" s="211" t="s">
        <v>804</v>
      </c>
      <c r="F682" s="212" t="s">
        <v>805</v>
      </c>
      <c r="G682" s="213" t="s">
        <v>189</v>
      </c>
      <c r="H682" s="214">
        <v>9.8339999999999996</v>
      </c>
      <c r="I682" s="215"/>
      <c r="J682" s="216">
        <f>ROUND(I682*H682,2)</f>
        <v>0</v>
      </c>
      <c r="K682" s="212" t="s">
        <v>322</v>
      </c>
      <c r="L682" s="44"/>
      <c r="M682" s="217" t="s">
        <v>1</v>
      </c>
      <c r="N682" s="218" t="s">
        <v>38</v>
      </c>
      <c r="O682" s="91"/>
      <c r="P682" s="219">
        <f>O682*H682</f>
        <v>0</v>
      </c>
      <c r="Q682" s="219">
        <v>0</v>
      </c>
      <c r="R682" s="219">
        <f>Q682*H682</f>
        <v>0</v>
      </c>
      <c r="S682" s="219">
        <v>0</v>
      </c>
      <c r="T682" s="219">
        <f>S682*H682</f>
        <v>0</v>
      </c>
      <c r="U682" s="220" t="s">
        <v>1</v>
      </c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21" t="s">
        <v>240</v>
      </c>
      <c r="AT682" s="221" t="s">
        <v>126</v>
      </c>
      <c r="AU682" s="221" t="s">
        <v>80</v>
      </c>
      <c r="AY682" s="17" t="s">
        <v>124</v>
      </c>
      <c r="BE682" s="222">
        <f>IF(N682="základní",J682,0)</f>
        <v>0</v>
      </c>
      <c r="BF682" s="222">
        <f>IF(N682="snížená",J682,0)</f>
        <v>0</v>
      </c>
      <c r="BG682" s="222">
        <f>IF(N682="zákl. přenesená",J682,0)</f>
        <v>0</v>
      </c>
      <c r="BH682" s="222">
        <f>IF(N682="sníž. přenesená",J682,0)</f>
        <v>0</v>
      </c>
      <c r="BI682" s="222">
        <f>IF(N682="nulová",J682,0)</f>
        <v>0</v>
      </c>
      <c r="BJ682" s="17" t="s">
        <v>78</v>
      </c>
      <c r="BK682" s="222">
        <f>ROUND(I682*H682,2)</f>
        <v>0</v>
      </c>
      <c r="BL682" s="17" t="s">
        <v>240</v>
      </c>
      <c r="BM682" s="221" t="s">
        <v>806</v>
      </c>
    </row>
    <row r="683" s="2" customFormat="1">
      <c r="A683" s="38"/>
      <c r="B683" s="39"/>
      <c r="C683" s="40"/>
      <c r="D683" s="223" t="s">
        <v>133</v>
      </c>
      <c r="E683" s="40"/>
      <c r="F683" s="224" t="s">
        <v>807</v>
      </c>
      <c r="G683" s="40"/>
      <c r="H683" s="40"/>
      <c r="I683" s="225"/>
      <c r="J683" s="40"/>
      <c r="K683" s="40"/>
      <c r="L683" s="44"/>
      <c r="M683" s="226"/>
      <c r="N683" s="227"/>
      <c r="O683" s="91"/>
      <c r="P683" s="91"/>
      <c r="Q683" s="91"/>
      <c r="R683" s="91"/>
      <c r="S683" s="91"/>
      <c r="T683" s="91"/>
      <c r="U683" s="92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T683" s="17" t="s">
        <v>133</v>
      </c>
      <c r="AU683" s="17" t="s">
        <v>80</v>
      </c>
    </row>
    <row r="684" s="2" customFormat="1">
      <c r="A684" s="38"/>
      <c r="B684" s="39"/>
      <c r="C684" s="40"/>
      <c r="D684" s="228" t="s">
        <v>135</v>
      </c>
      <c r="E684" s="40"/>
      <c r="F684" s="229" t="s">
        <v>808</v>
      </c>
      <c r="G684" s="40"/>
      <c r="H684" s="40"/>
      <c r="I684" s="225"/>
      <c r="J684" s="40"/>
      <c r="K684" s="40"/>
      <c r="L684" s="44"/>
      <c r="M684" s="226"/>
      <c r="N684" s="227"/>
      <c r="O684" s="91"/>
      <c r="P684" s="91"/>
      <c r="Q684" s="91"/>
      <c r="R684" s="91"/>
      <c r="S684" s="91"/>
      <c r="T684" s="91"/>
      <c r="U684" s="92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7" t="s">
        <v>135</v>
      </c>
      <c r="AU684" s="17" t="s">
        <v>80</v>
      </c>
    </row>
    <row r="685" s="13" customFormat="1">
      <c r="A685" s="13"/>
      <c r="B685" s="230"/>
      <c r="C685" s="231"/>
      <c r="D685" s="223" t="s">
        <v>137</v>
      </c>
      <c r="E685" s="232" t="s">
        <v>1</v>
      </c>
      <c r="F685" s="233" t="s">
        <v>809</v>
      </c>
      <c r="G685" s="231"/>
      <c r="H685" s="232" t="s">
        <v>1</v>
      </c>
      <c r="I685" s="234"/>
      <c r="J685" s="231"/>
      <c r="K685" s="231"/>
      <c r="L685" s="235"/>
      <c r="M685" s="236"/>
      <c r="N685" s="237"/>
      <c r="O685" s="237"/>
      <c r="P685" s="237"/>
      <c r="Q685" s="237"/>
      <c r="R685" s="237"/>
      <c r="S685" s="237"/>
      <c r="T685" s="237"/>
      <c r="U685" s="238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9" t="s">
        <v>137</v>
      </c>
      <c r="AU685" s="239" t="s">
        <v>80</v>
      </c>
      <c r="AV685" s="13" t="s">
        <v>78</v>
      </c>
      <c r="AW685" s="13" t="s">
        <v>30</v>
      </c>
      <c r="AX685" s="13" t="s">
        <v>73</v>
      </c>
      <c r="AY685" s="239" t="s">
        <v>124</v>
      </c>
    </row>
    <row r="686" s="14" customFormat="1">
      <c r="A686" s="14"/>
      <c r="B686" s="240"/>
      <c r="C686" s="241"/>
      <c r="D686" s="223" t="s">
        <v>137</v>
      </c>
      <c r="E686" s="242" t="s">
        <v>1</v>
      </c>
      <c r="F686" s="243" t="s">
        <v>810</v>
      </c>
      <c r="G686" s="241"/>
      <c r="H686" s="244">
        <v>9.8343733422969297</v>
      </c>
      <c r="I686" s="245"/>
      <c r="J686" s="241"/>
      <c r="K686" s="241"/>
      <c r="L686" s="246"/>
      <c r="M686" s="247"/>
      <c r="N686" s="248"/>
      <c r="O686" s="248"/>
      <c r="P686" s="248"/>
      <c r="Q686" s="248"/>
      <c r="R686" s="248"/>
      <c r="S686" s="248"/>
      <c r="T686" s="248"/>
      <c r="U686" s="249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0" t="s">
        <v>137</v>
      </c>
      <c r="AU686" s="250" t="s">
        <v>80</v>
      </c>
      <c r="AV686" s="14" t="s">
        <v>80</v>
      </c>
      <c r="AW686" s="14" t="s">
        <v>30</v>
      </c>
      <c r="AX686" s="14" t="s">
        <v>73</v>
      </c>
      <c r="AY686" s="250" t="s">
        <v>124</v>
      </c>
    </row>
    <row r="687" s="15" customFormat="1">
      <c r="A687" s="15"/>
      <c r="B687" s="251"/>
      <c r="C687" s="252"/>
      <c r="D687" s="223" t="s">
        <v>137</v>
      </c>
      <c r="E687" s="253" t="s">
        <v>1</v>
      </c>
      <c r="F687" s="254" t="s">
        <v>140</v>
      </c>
      <c r="G687" s="252"/>
      <c r="H687" s="255">
        <v>9.8343733422969297</v>
      </c>
      <c r="I687" s="256"/>
      <c r="J687" s="252"/>
      <c r="K687" s="252"/>
      <c r="L687" s="257"/>
      <c r="M687" s="258"/>
      <c r="N687" s="259"/>
      <c r="O687" s="259"/>
      <c r="P687" s="259"/>
      <c r="Q687" s="259"/>
      <c r="R687" s="259"/>
      <c r="S687" s="259"/>
      <c r="T687" s="259"/>
      <c r="U687" s="260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61" t="s">
        <v>137</v>
      </c>
      <c r="AU687" s="261" t="s">
        <v>80</v>
      </c>
      <c r="AV687" s="15" t="s">
        <v>131</v>
      </c>
      <c r="AW687" s="15" t="s">
        <v>30</v>
      </c>
      <c r="AX687" s="15" t="s">
        <v>78</v>
      </c>
      <c r="AY687" s="261" t="s">
        <v>124</v>
      </c>
    </row>
    <row r="688" s="2" customFormat="1" ht="16.5" customHeight="1">
      <c r="A688" s="38"/>
      <c r="B688" s="39"/>
      <c r="C688" s="262" t="s">
        <v>811</v>
      </c>
      <c r="D688" s="262" t="s">
        <v>456</v>
      </c>
      <c r="E688" s="263" t="s">
        <v>812</v>
      </c>
      <c r="F688" s="264" t="s">
        <v>813</v>
      </c>
      <c r="G688" s="265" t="s">
        <v>129</v>
      </c>
      <c r="H688" s="266">
        <v>0.30299999999999999</v>
      </c>
      <c r="I688" s="267"/>
      <c r="J688" s="268">
        <f>ROUND(I688*H688,2)</f>
        <v>0</v>
      </c>
      <c r="K688" s="264" t="s">
        <v>322</v>
      </c>
      <c r="L688" s="269"/>
      <c r="M688" s="270" t="s">
        <v>1</v>
      </c>
      <c r="N688" s="271" t="s">
        <v>38</v>
      </c>
      <c r="O688" s="91"/>
      <c r="P688" s="219">
        <f>O688*H688</f>
        <v>0</v>
      </c>
      <c r="Q688" s="219">
        <v>0.55000000000000004</v>
      </c>
      <c r="R688" s="219">
        <f>Q688*H688</f>
        <v>0.16665000000000002</v>
      </c>
      <c r="S688" s="219">
        <v>0</v>
      </c>
      <c r="T688" s="219">
        <f>S688*H688</f>
        <v>0</v>
      </c>
      <c r="U688" s="220" t="s">
        <v>1</v>
      </c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21" t="s">
        <v>348</v>
      </c>
      <c r="AT688" s="221" t="s">
        <v>456</v>
      </c>
      <c r="AU688" s="221" t="s">
        <v>80</v>
      </c>
      <c r="AY688" s="17" t="s">
        <v>124</v>
      </c>
      <c r="BE688" s="222">
        <f>IF(N688="základní",J688,0)</f>
        <v>0</v>
      </c>
      <c r="BF688" s="222">
        <f>IF(N688="snížená",J688,0)</f>
        <v>0</v>
      </c>
      <c r="BG688" s="222">
        <f>IF(N688="zákl. přenesená",J688,0)</f>
        <v>0</v>
      </c>
      <c r="BH688" s="222">
        <f>IF(N688="sníž. přenesená",J688,0)</f>
        <v>0</v>
      </c>
      <c r="BI688" s="222">
        <f>IF(N688="nulová",J688,0)</f>
        <v>0</v>
      </c>
      <c r="BJ688" s="17" t="s">
        <v>78</v>
      </c>
      <c r="BK688" s="222">
        <f>ROUND(I688*H688,2)</f>
        <v>0</v>
      </c>
      <c r="BL688" s="17" t="s">
        <v>240</v>
      </c>
      <c r="BM688" s="221" t="s">
        <v>814</v>
      </c>
    </row>
    <row r="689" s="2" customFormat="1">
      <c r="A689" s="38"/>
      <c r="B689" s="39"/>
      <c r="C689" s="40"/>
      <c r="D689" s="223" t="s">
        <v>133</v>
      </c>
      <c r="E689" s="40"/>
      <c r="F689" s="224" t="s">
        <v>813</v>
      </c>
      <c r="G689" s="40"/>
      <c r="H689" s="40"/>
      <c r="I689" s="225"/>
      <c r="J689" s="40"/>
      <c r="K689" s="40"/>
      <c r="L689" s="44"/>
      <c r="M689" s="226"/>
      <c r="N689" s="227"/>
      <c r="O689" s="91"/>
      <c r="P689" s="91"/>
      <c r="Q689" s="91"/>
      <c r="R689" s="91"/>
      <c r="S689" s="91"/>
      <c r="T689" s="91"/>
      <c r="U689" s="92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T689" s="17" t="s">
        <v>133</v>
      </c>
      <c r="AU689" s="17" t="s">
        <v>80</v>
      </c>
    </row>
    <row r="690" s="13" customFormat="1">
      <c r="A690" s="13"/>
      <c r="B690" s="230"/>
      <c r="C690" s="231"/>
      <c r="D690" s="223" t="s">
        <v>137</v>
      </c>
      <c r="E690" s="232" t="s">
        <v>1</v>
      </c>
      <c r="F690" s="233" t="s">
        <v>758</v>
      </c>
      <c r="G690" s="231"/>
      <c r="H690" s="232" t="s">
        <v>1</v>
      </c>
      <c r="I690" s="234"/>
      <c r="J690" s="231"/>
      <c r="K690" s="231"/>
      <c r="L690" s="235"/>
      <c r="M690" s="236"/>
      <c r="N690" s="237"/>
      <c r="O690" s="237"/>
      <c r="P690" s="237"/>
      <c r="Q690" s="237"/>
      <c r="R690" s="237"/>
      <c r="S690" s="237"/>
      <c r="T690" s="237"/>
      <c r="U690" s="238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9" t="s">
        <v>137</v>
      </c>
      <c r="AU690" s="239" t="s">
        <v>80</v>
      </c>
      <c r="AV690" s="13" t="s">
        <v>78</v>
      </c>
      <c r="AW690" s="13" t="s">
        <v>30</v>
      </c>
      <c r="AX690" s="13" t="s">
        <v>73</v>
      </c>
      <c r="AY690" s="239" t="s">
        <v>124</v>
      </c>
    </row>
    <row r="691" s="14" customFormat="1">
      <c r="A691" s="14"/>
      <c r="B691" s="240"/>
      <c r="C691" s="241"/>
      <c r="D691" s="223" t="s">
        <v>137</v>
      </c>
      <c r="E691" s="242" t="s">
        <v>1</v>
      </c>
      <c r="F691" s="243" t="s">
        <v>815</v>
      </c>
      <c r="G691" s="241"/>
      <c r="H691" s="244">
        <v>0.30288720000000002</v>
      </c>
      <c r="I691" s="245"/>
      <c r="J691" s="241"/>
      <c r="K691" s="241"/>
      <c r="L691" s="246"/>
      <c r="M691" s="247"/>
      <c r="N691" s="248"/>
      <c r="O691" s="248"/>
      <c r="P691" s="248"/>
      <c r="Q691" s="248"/>
      <c r="R691" s="248"/>
      <c r="S691" s="248"/>
      <c r="T691" s="248"/>
      <c r="U691" s="249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0" t="s">
        <v>137</v>
      </c>
      <c r="AU691" s="250" t="s">
        <v>80</v>
      </c>
      <c r="AV691" s="14" t="s">
        <v>80</v>
      </c>
      <c r="AW691" s="14" t="s">
        <v>30</v>
      </c>
      <c r="AX691" s="14" t="s">
        <v>73</v>
      </c>
      <c r="AY691" s="250" t="s">
        <v>124</v>
      </c>
    </row>
    <row r="692" s="15" customFormat="1">
      <c r="A692" s="15"/>
      <c r="B692" s="251"/>
      <c r="C692" s="252"/>
      <c r="D692" s="223" t="s">
        <v>137</v>
      </c>
      <c r="E692" s="253" t="s">
        <v>1</v>
      </c>
      <c r="F692" s="254" t="s">
        <v>140</v>
      </c>
      <c r="G692" s="252"/>
      <c r="H692" s="255">
        <v>0.30288720000000002</v>
      </c>
      <c r="I692" s="256"/>
      <c r="J692" s="252"/>
      <c r="K692" s="252"/>
      <c r="L692" s="257"/>
      <c r="M692" s="258"/>
      <c r="N692" s="259"/>
      <c r="O692" s="259"/>
      <c r="P692" s="259"/>
      <c r="Q692" s="259"/>
      <c r="R692" s="259"/>
      <c r="S692" s="259"/>
      <c r="T692" s="259"/>
      <c r="U692" s="260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61" t="s">
        <v>137</v>
      </c>
      <c r="AU692" s="261" t="s">
        <v>80</v>
      </c>
      <c r="AV692" s="15" t="s">
        <v>131</v>
      </c>
      <c r="AW692" s="15" t="s">
        <v>30</v>
      </c>
      <c r="AX692" s="15" t="s">
        <v>78</v>
      </c>
      <c r="AY692" s="261" t="s">
        <v>124</v>
      </c>
    </row>
    <row r="693" s="2" customFormat="1" ht="16.5" customHeight="1">
      <c r="A693" s="38"/>
      <c r="B693" s="39"/>
      <c r="C693" s="210" t="s">
        <v>816</v>
      </c>
      <c r="D693" s="210" t="s">
        <v>126</v>
      </c>
      <c r="E693" s="211" t="s">
        <v>817</v>
      </c>
      <c r="F693" s="212" t="s">
        <v>818</v>
      </c>
      <c r="G693" s="213" t="s">
        <v>189</v>
      </c>
      <c r="H693" s="214">
        <v>9.8339999999999996</v>
      </c>
      <c r="I693" s="215"/>
      <c r="J693" s="216">
        <f>ROUND(I693*H693,2)</f>
        <v>0</v>
      </c>
      <c r="K693" s="212" t="s">
        <v>322</v>
      </c>
      <c r="L693" s="44"/>
      <c r="M693" s="217" t="s">
        <v>1</v>
      </c>
      <c r="N693" s="218" t="s">
        <v>38</v>
      </c>
      <c r="O693" s="91"/>
      <c r="P693" s="219">
        <f>O693*H693</f>
        <v>0</v>
      </c>
      <c r="Q693" s="219">
        <v>0</v>
      </c>
      <c r="R693" s="219">
        <f>Q693*H693</f>
        <v>0</v>
      </c>
      <c r="S693" s="219">
        <v>0.014999999999999999</v>
      </c>
      <c r="T693" s="219">
        <f>S693*H693</f>
        <v>0.14751</v>
      </c>
      <c r="U693" s="220" t="s">
        <v>1</v>
      </c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21" t="s">
        <v>240</v>
      </c>
      <c r="AT693" s="221" t="s">
        <v>126</v>
      </c>
      <c r="AU693" s="221" t="s">
        <v>80</v>
      </c>
      <c r="AY693" s="17" t="s">
        <v>124</v>
      </c>
      <c r="BE693" s="222">
        <f>IF(N693="základní",J693,0)</f>
        <v>0</v>
      </c>
      <c r="BF693" s="222">
        <f>IF(N693="snížená",J693,0)</f>
        <v>0</v>
      </c>
      <c r="BG693" s="222">
        <f>IF(N693="zákl. přenesená",J693,0)</f>
        <v>0</v>
      </c>
      <c r="BH693" s="222">
        <f>IF(N693="sníž. přenesená",J693,0)</f>
        <v>0</v>
      </c>
      <c r="BI693" s="222">
        <f>IF(N693="nulová",J693,0)</f>
        <v>0</v>
      </c>
      <c r="BJ693" s="17" t="s">
        <v>78</v>
      </c>
      <c r="BK693" s="222">
        <f>ROUND(I693*H693,2)</f>
        <v>0</v>
      </c>
      <c r="BL693" s="17" t="s">
        <v>240</v>
      </c>
      <c r="BM693" s="221" t="s">
        <v>819</v>
      </c>
    </row>
    <row r="694" s="2" customFormat="1">
      <c r="A694" s="38"/>
      <c r="B694" s="39"/>
      <c r="C694" s="40"/>
      <c r="D694" s="223" t="s">
        <v>133</v>
      </c>
      <c r="E694" s="40"/>
      <c r="F694" s="224" t="s">
        <v>820</v>
      </c>
      <c r="G694" s="40"/>
      <c r="H694" s="40"/>
      <c r="I694" s="225"/>
      <c r="J694" s="40"/>
      <c r="K694" s="40"/>
      <c r="L694" s="44"/>
      <c r="M694" s="226"/>
      <c r="N694" s="227"/>
      <c r="O694" s="91"/>
      <c r="P694" s="91"/>
      <c r="Q694" s="91"/>
      <c r="R694" s="91"/>
      <c r="S694" s="91"/>
      <c r="T694" s="91"/>
      <c r="U694" s="92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T694" s="17" t="s">
        <v>133</v>
      </c>
      <c r="AU694" s="17" t="s">
        <v>80</v>
      </c>
    </row>
    <row r="695" s="2" customFormat="1">
      <c r="A695" s="38"/>
      <c r="B695" s="39"/>
      <c r="C695" s="40"/>
      <c r="D695" s="228" t="s">
        <v>135</v>
      </c>
      <c r="E695" s="40"/>
      <c r="F695" s="229" t="s">
        <v>821</v>
      </c>
      <c r="G695" s="40"/>
      <c r="H695" s="40"/>
      <c r="I695" s="225"/>
      <c r="J695" s="40"/>
      <c r="K695" s="40"/>
      <c r="L695" s="44"/>
      <c r="M695" s="226"/>
      <c r="N695" s="227"/>
      <c r="O695" s="91"/>
      <c r="P695" s="91"/>
      <c r="Q695" s="91"/>
      <c r="R695" s="91"/>
      <c r="S695" s="91"/>
      <c r="T695" s="91"/>
      <c r="U695" s="92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7" t="s">
        <v>135</v>
      </c>
      <c r="AU695" s="17" t="s">
        <v>80</v>
      </c>
    </row>
    <row r="696" s="13" customFormat="1">
      <c r="A696" s="13"/>
      <c r="B696" s="230"/>
      <c r="C696" s="231"/>
      <c r="D696" s="223" t="s">
        <v>137</v>
      </c>
      <c r="E696" s="232" t="s">
        <v>1</v>
      </c>
      <c r="F696" s="233" t="s">
        <v>809</v>
      </c>
      <c r="G696" s="231"/>
      <c r="H696" s="232" t="s">
        <v>1</v>
      </c>
      <c r="I696" s="234"/>
      <c r="J696" s="231"/>
      <c r="K696" s="231"/>
      <c r="L696" s="235"/>
      <c r="M696" s="236"/>
      <c r="N696" s="237"/>
      <c r="O696" s="237"/>
      <c r="P696" s="237"/>
      <c r="Q696" s="237"/>
      <c r="R696" s="237"/>
      <c r="S696" s="237"/>
      <c r="T696" s="237"/>
      <c r="U696" s="238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9" t="s">
        <v>137</v>
      </c>
      <c r="AU696" s="239" t="s">
        <v>80</v>
      </c>
      <c r="AV696" s="13" t="s">
        <v>78</v>
      </c>
      <c r="AW696" s="13" t="s">
        <v>30</v>
      </c>
      <c r="AX696" s="13" t="s">
        <v>73</v>
      </c>
      <c r="AY696" s="239" t="s">
        <v>124</v>
      </c>
    </row>
    <row r="697" s="14" customFormat="1">
      <c r="A697" s="14"/>
      <c r="B697" s="240"/>
      <c r="C697" s="241"/>
      <c r="D697" s="223" t="s">
        <v>137</v>
      </c>
      <c r="E697" s="242" t="s">
        <v>1</v>
      </c>
      <c r="F697" s="243" t="s">
        <v>810</v>
      </c>
      <c r="G697" s="241"/>
      <c r="H697" s="244">
        <v>9.8343733422969297</v>
      </c>
      <c r="I697" s="245"/>
      <c r="J697" s="241"/>
      <c r="K697" s="241"/>
      <c r="L697" s="246"/>
      <c r="M697" s="247"/>
      <c r="N697" s="248"/>
      <c r="O697" s="248"/>
      <c r="P697" s="248"/>
      <c r="Q697" s="248"/>
      <c r="R697" s="248"/>
      <c r="S697" s="248"/>
      <c r="T697" s="248"/>
      <c r="U697" s="249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0" t="s">
        <v>137</v>
      </c>
      <c r="AU697" s="250" t="s">
        <v>80</v>
      </c>
      <c r="AV697" s="14" t="s">
        <v>80</v>
      </c>
      <c r="AW697" s="14" t="s">
        <v>30</v>
      </c>
      <c r="AX697" s="14" t="s">
        <v>73</v>
      </c>
      <c r="AY697" s="250" t="s">
        <v>124</v>
      </c>
    </row>
    <row r="698" s="15" customFormat="1">
      <c r="A698" s="15"/>
      <c r="B698" s="251"/>
      <c r="C698" s="252"/>
      <c r="D698" s="223" t="s">
        <v>137</v>
      </c>
      <c r="E698" s="253" t="s">
        <v>1</v>
      </c>
      <c r="F698" s="254" t="s">
        <v>140</v>
      </c>
      <c r="G698" s="252"/>
      <c r="H698" s="255">
        <v>9.8343733422969297</v>
      </c>
      <c r="I698" s="256"/>
      <c r="J698" s="252"/>
      <c r="K698" s="252"/>
      <c r="L698" s="257"/>
      <c r="M698" s="258"/>
      <c r="N698" s="259"/>
      <c r="O698" s="259"/>
      <c r="P698" s="259"/>
      <c r="Q698" s="259"/>
      <c r="R698" s="259"/>
      <c r="S698" s="259"/>
      <c r="T698" s="259"/>
      <c r="U698" s="260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1" t="s">
        <v>137</v>
      </c>
      <c r="AU698" s="261" t="s">
        <v>80</v>
      </c>
      <c r="AV698" s="15" t="s">
        <v>131</v>
      </c>
      <c r="AW698" s="15" t="s">
        <v>30</v>
      </c>
      <c r="AX698" s="15" t="s">
        <v>78</v>
      </c>
      <c r="AY698" s="261" t="s">
        <v>124</v>
      </c>
    </row>
    <row r="699" s="2" customFormat="1" ht="24.15" customHeight="1">
      <c r="A699" s="38"/>
      <c r="B699" s="39"/>
      <c r="C699" s="210" t="s">
        <v>822</v>
      </c>
      <c r="D699" s="210" t="s">
        <v>126</v>
      </c>
      <c r="E699" s="211" t="s">
        <v>823</v>
      </c>
      <c r="F699" s="212" t="s">
        <v>824</v>
      </c>
      <c r="G699" s="213" t="s">
        <v>189</v>
      </c>
      <c r="H699" s="214">
        <v>258.00299999999999</v>
      </c>
      <c r="I699" s="215"/>
      <c r="J699" s="216">
        <f>ROUND(I699*H699,2)</f>
        <v>0</v>
      </c>
      <c r="K699" s="212" t="s">
        <v>322</v>
      </c>
      <c r="L699" s="44"/>
      <c r="M699" s="217" t="s">
        <v>1</v>
      </c>
      <c r="N699" s="218" t="s">
        <v>38</v>
      </c>
      <c r="O699" s="91"/>
      <c r="P699" s="219">
        <f>O699*H699</f>
        <v>0</v>
      </c>
      <c r="Q699" s="219">
        <v>0</v>
      </c>
      <c r="R699" s="219">
        <f>Q699*H699</f>
        <v>0</v>
      </c>
      <c r="S699" s="219">
        <v>0</v>
      </c>
      <c r="T699" s="219">
        <f>S699*H699</f>
        <v>0</v>
      </c>
      <c r="U699" s="220" t="s">
        <v>1</v>
      </c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1" t="s">
        <v>240</v>
      </c>
      <c r="AT699" s="221" t="s">
        <v>126</v>
      </c>
      <c r="AU699" s="221" t="s">
        <v>80</v>
      </c>
      <c r="AY699" s="17" t="s">
        <v>124</v>
      </c>
      <c r="BE699" s="222">
        <f>IF(N699="základní",J699,0)</f>
        <v>0</v>
      </c>
      <c r="BF699" s="222">
        <f>IF(N699="snížená",J699,0)</f>
        <v>0</v>
      </c>
      <c r="BG699" s="222">
        <f>IF(N699="zákl. přenesená",J699,0)</f>
        <v>0</v>
      </c>
      <c r="BH699" s="222">
        <f>IF(N699="sníž. přenesená",J699,0)</f>
        <v>0</v>
      </c>
      <c r="BI699" s="222">
        <f>IF(N699="nulová",J699,0)</f>
        <v>0</v>
      </c>
      <c r="BJ699" s="17" t="s">
        <v>78</v>
      </c>
      <c r="BK699" s="222">
        <f>ROUND(I699*H699,2)</f>
        <v>0</v>
      </c>
      <c r="BL699" s="17" t="s">
        <v>240</v>
      </c>
      <c r="BM699" s="221" t="s">
        <v>825</v>
      </c>
    </row>
    <row r="700" s="2" customFormat="1">
      <c r="A700" s="38"/>
      <c r="B700" s="39"/>
      <c r="C700" s="40"/>
      <c r="D700" s="223" t="s">
        <v>133</v>
      </c>
      <c r="E700" s="40"/>
      <c r="F700" s="224" t="s">
        <v>826</v>
      </c>
      <c r="G700" s="40"/>
      <c r="H700" s="40"/>
      <c r="I700" s="225"/>
      <c r="J700" s="40"/>
      <c r="K700" s="40"/>
      <c r="L700" s="44"/>
      <c r="M700" s="226"/>
      <c r="N700" s="227"/>
      <c r="O700" s="91"/>
      <c r="P700" s="91"/>
      <c r="Q700" s="91"/>
      <c r="R700" s="91"/>
      <c r="S700" s="91"/>
      <c r="T700" s="91"/>
      <c r="U700" s="92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133</v>
      </c>
      <c r="AU700" s="17" t="s">
        <v>80</v>
      </c>
    </row>
    <row r="701" s="2" customFormat="1">
      <c r="A701" s="38"/>
      <c r="B701" s="39"/>
      <c r="C701" s="40"/>
      <c r="D701" s="228" t="s">
        <v>135</v>
      </c>
      <c r="E701" s="40"/>
      <c r="F701" s="229" t="s">
        <v>827</v>
      </c>
      <c r="G701" s="40"/>
      <c r="H701" s="40"/>
      <c r="I701" s="225"/>
      <c r="J701" s="40"/>
      <c r="K701" s="40"/>
      <c r="L701" s="44"/>
      <c r="M701" s="226"/>
      <c r="N701" s="227"/>
      <c r="O701" s="91"/>
      <c r="P701" s="91"/>
      <c r="Q701" s="91"/>
      <c r="R701" s="91"/>
      <c r="S701" s="91"/>
      <c r="T701" s="91"/>
      <c r="U701" s="92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135</v>
      </c>
      <c r="AU701" s="17" t="s">
        <v>80</v>
      </c>
    </row>
    <row r="702" s="13" customFormat="1">
      <c r="A702" s="13"/>
      <c r="B702" s="230"/>
      <c r="C702" s="231"/>
      <c r="D702" s="223" t="s">
        <v>137</v>
      </c>
      <c r="E702" s="232" t="s">
        <v>1</v>
      </c>
      <c r="F702" s="233" t="s">
        <v>828</v>
      </c>
      <c r="G702" s="231"/>
      <c r="H702" s="232" t="s">
        <v>1</v>
      </c>
      <c r="I702" s="234"/>
      <c r="J702" s="231"/>
      <c r="K702" s="231"/>
      <c r="L702" s="235"/>
      <c r="M702" s="236"/>
      <c r="N702" s="237"/>
      <c r="O702" s="237"/>
      <c r="P702" s="237"/>
      <c r="Q702" s="237"/>
      <c r="R702" s="237"/>
      <c r="S702" s="237"/>
      <c r="T702" s="237"/>
      <c r="U702" s="238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9" t="s">
        <v>137</v>
      </c>
      <c r="AU702" s="239" t="s">
        <v>80</v>
      </c>
      <c r="AV702" s="13" t="s">
        <v>78</v>
      </c>
      <c r="AW702" s="13" t="s">
        <v>30</v>
      </c>
      <c r="AX702" s="13" t="s">
        <v>73</v>
      </c>
      <c r="AY702" s="239" t="s">
        <v>124</v>
      </c>
    </row>
    <row r="703" s="14" customFormat="1">
      <c r="A703" s="14"/>
      <c r="B703" s="240"/>
      <c r="C703" s="241"/>
      <c r="D703" s="223" t="s">
        <v>137</v>
      </c>
      <c r="E703" s="242" t="s">
        <v>1</v>
      </c>
      <c r="F703" s="243" t="s">
        <v>829</v>
      </c>
      <c r="G703" s="241"/>
      <c r="H703" s="244">
        <v>99.375974501160798</v>
      </c>
      <c r="I703" s="245"/>
      <c r="J703" s="241"/>
      <c r="K703" s="241"/>
      <c r="L703" s="246"/>
      <c r="M703" s="247"/>
      <c r="N703" s="248"/>
      <c r="O703" s="248"/>
      <c r="P703" s="248"/>
      <c r="Q703" s="248"/>
      <c r="R703" s="248"/>
      <c r="S703" s="248"/>
      <c r="T703" s="248"/>
      <c r="U703" s="249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0" t="s">
        <v>137</v>
      </c>
      <c r="AU703" s="250" t="s">
        <v>80</v>
      </c>
      <c r="AV703" s="14" t="s">
        <v>80</v>
      </c>
      <c r="AW703" s="14" t="s">
        <v>30</v>
      </c>
      <c r="AX703" s="14" t="s">
        <v>73</v>
      </c>
      <c r="AY703" s="250" t="s">
        <v>124</v>
      </c>
    </row>
    <row r="704" s="13" customFormat="1">
      <c r="A704" s="13"/>
      <c r="B704" s="230"/>
      <c r="C704" s="231"/>
      <c r="D704" s="223" t="s">
        <v>137</v>
      </c>
      <c r="E704" s="232" t="s">
        <v>1</v>
      </c>
      <c r="F704" s="233" t="s">
        <v>830</v>
      </c>
      <c r="G704" s="231"/>
      <c r="H704" s="232" t="s">
        <v>1</v>
      </c>
      <c r="I704" s="234"/>
      <c r="J704" s="231"/>
      <c r="K704" s="231"/>
      <c r="L704" s="235"/>
      <c r="M704" s="236"/>
      <c r="N704" s="237"/>
      <c r="O704" s="237"/>
      <c r="P704" s="237"/>
      <c r="Q704" s="237"/>
      <c r="R704" s="237"/>
      <c r="S704" s="237"/>
      <c r="T704" s="237"/>
      <c r="U704" s="238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9" t="s">
        <v>137</v>
      </c>
      <c r="AU704" s="239" t="s">
        <v>80</v>
      </c>
      <c r="AV704" s="13" t="s">
        <v>78</v>
      </c>
      <c r="AW704" s="13" t="s">
        <v>30</v>
      </c>
      <c r="AX704" s="13" t="s">
        <v>73</v>
      </c>
      <c r="AY704" s="239" t="s">
        <v>124</v>
      </c>
    </row>
    <row r="705" s="14" customFormat="1">
      <c r="A705" s="14"/>
      <c r="B705" s="240"/>
      <c r="C705" s="241"/>
      <c r="D705" s="223" t="s">
        <v>137</v>
      </c>
      <c r="E705" s="242" t="s">
        <v>1</v>
      </c>
      <c r="F705" s="243" t="s">
        <v>831</v>
      </c>
      <c r="G705" s="241"/>
      <c r="H705" s="244">
        <v>158.62727688407199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8"/>
      <c r="U705" s="249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0" t="s">
        <v>137</v>
      </c>
      <c r="AU705" s="250" t="s">
        <v>80</v>
      </c>
      <c r="AV705" s="14" t="s">
        <v>80</v>
      </c>
      <c r="AW705" s="14" t="s">
        <v>30</v>
      </c>
      <c r="AX705" s="14" t="s">
        <v>73</v>
      </c>
      <c r="AY705" s="250" t="s">
        <v>124</v>
      </c>
    </row>
    <row r="706" s="15" customFormat="1">
      <c r="A706" s="15"/>
      <c r="B706" s="251"/>
      <c r="C706" s="252"/>
      <c r="D706" s="223" t="s">
        <v>137</v>
      </c>
      <c r="E706" s="253" t="s">
        <v>1</v>
      </c>
      <c r="F706" s="254" t="s">
        <v>140</v>
      </c>
      <c r="G706" s="252"/>
      <c r="H706" s="255">
        <v>258.003251385233</v>
      </c>
      <c r="I706" s="256"/>
      <c r="J706" s="252"/>
      <c r="K706" s="252"/>
      <c r="L706" s="257"/>
      <c r="M706" s="258"/>
      <c r="N706" s="259"/>
      <c r="O706" s="259"/>
      <c r="P706" s="259"/>
      <c r="Q706" s="259"/>
      <c r="R706" s="259"/>
      <c r="S706" s="259"/>
      <c r="T706" s="259"/>
      <c r="U706" s="260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1" t="s">
        <v>137</v>
      </c>
      <c r="AU706" s="261" t="s">
        <v>80</v>
      </c>
      <c r="AV706" s="15" t="s">
        <v>131</v>
      </c>
      <c r="AW706" s="15" t="s">
        <v>30</v>
      </c>
      <c r="AX706" s="15" t="s">
        <v>78</v>
      </c>
      <c r="AY706" s="261" t="s">
        <v>124</v>
      </c>
    </row>
    <row r="707" s="2" customFormat="1" ht="16.5" customHeight="1">
      <c r="A707" s="38"/>
      <c r="B707" s="39"/>
      <c r="C707" s="262" t="s">
        <v>832</v>
      </c>
      <c r="D707" s="262" t="s">
        <v>456</v>
      </c>
      <c r="E707" s="263" t="s">
        <v>833</v>
      </c>
      <c r="F707" s="264" t="s">
        <v>834</v>
      </c>
      <c r="G707" s="265" t="s">
        <v>129</v>
      </c>
      <c r="H707" s="266">
        <v>3.4060000000000001</v>
      </c>
      <c r="I707" s="267"/>
      <c r="J707" s="268">
        <f>ROUND(I707*H707,2)</f>
        <v>0</v>
      </c>
      <c r="K707" s="264" t="s">
        <v>322</v>
      </c>
      <c r="L707" s="269"/>
      <c r="M707" s="270" t="s">
        <v>1</v>
      </c>
      <c r="N707" s="271" t="s">
        <v>38</v>
      </c>
      <c r="O707" s="91"/>
      <c r="P707" s="219">
        <f>O707*H707</f>
        <v>0</v>
      </c>
      <c r="Q707" s="219">
        <v>0.55000000000000004</v>
      </c>
      <c r="R707" s="219">
        <f>Q707*H707</f>
        <v>1.8733000000000002</v>
      </c>
      <c r="S707" s="219">
        <v>0</v>
      </c>
      <c r="T707" s="219">
        <f>S707*H707</f>
        <v>0</v>
      </c>
      <c r="U707" s="220" t="s">
        <v>1</v>
      </c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21" t="s">
        <v>348</v>
      </c>
      <c r="AT707" s="221" t="s">
        <v>456</v>
      </c>
      <c r="AU707" s="221" t="s">
        <v>80</v>
      </c>
      <c r="AY707" s="17" t="s">
        <v>124</v>
      </c>
      <c r="BE707" s="222">
        <f>IF(N707="základní",J707,0)</f>
        <v>0</v>
      </c>
      <c r="BF707" s="222">
        <f>IF(N707="snížená",J707,0)</f>
        <v>0</v>
      </c>
      <c r="BG707" s="222">
        <f>IF(N707="zákl. přenesená",J707,0)</f>
        <v>0</v>
      </c>
      <c r="BH707" s="222">
        <f>IF(N707="sníž. přenesená",J707,0)</f>
        <v>0</v>
      </c>
      <c r="BI707" s="222">
        <f>IF(N707="nulová",J707,0)</f>
        <v>0</v>
      </c>
      <c r="BJ707" s="17" t="s">
        <v>78</v>
      </c>
      <c r="BK707" s="222">
        <f>ROUND(I707*H707,2)</f>
        <v>0</v>
      </c>
      <c r="BL707" s="17" t="s">
        <v>240</v>
      </c>
      <c r="BM707" s="221" t="s">
        <v>835</v>
      </c>
    </row>
    <row r="708" s="2" customFormat="1">
      <c r="A708" s="38"/>
      <c r="B708" s="39"/>
      <c r="C708" s="40"/>
      <c r="D708" s="223" t="s">
        <v>133</v>
      </c>
      <c r="E708" s="40"/>
      <c r="F708" s="224" t="s">
        <v>834</v>
      </c>
      <c r="G708" s="40"/>
      <c r="H708" s="40"/>
      <c r="I708" s="225"/>
      <c r="J708" s="40"/>
      <c r="K708" s="40"/>
      <c r="L708" s="44"/>
      <c r="M708" s="226"/>
      <c r="N708" s="227"/>
      <c r="O708" s="91"/>
      <c r="P708" s="91"/>
      <c r="Q708" s="91"/>
      <c r="R708" s="91"/>
      <c r="S708" s="91"/>
      <c r="T708" s="91"/>
      <c r="U708" s="92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7" t="s">
        <v>133</v>
      </c>
      <c r="AU708" s="17" t="s">
        <v>80</v>
      </c>
    </row>
    <row r="709" s="13" customFormat="1">
      <c r="A709" s="13"/>
      <c r="B709" s="230"/>
      <c r="C709" s="231"/>
      <c r="D709" s="223" t="s">
        <v>137</v>
      </c>
      <c r="E709" s="232" t="s">
        <v>1</v>
      </c>
      <c r="F709" s="233" t="s">
        <v>758</v>
      </c>
      <c r="G709" s="231"/>
      <c r="H709" s="232" t="s">
        <v>1</v>
      </c>
      <c r="I709" s="234"/>
      <c r="J709" s="231"/>
      <c r="K709" s="231"/>
      <c r="L709" s="235"/>
      <c r="M709" s="236"/>
      <c r="N709" s="237"/>
      <c r="O709" s="237"/>
      <c r="P709" s="237"/>
      <c r="Q709" s="237"/>
      <c r="R709" s="237"/>
      <c r="S709" s="237"/>
      <c r="T709" s="237"/>
      <c r="U709" s="238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9" t="s">
        <v>137</v>
      </c>
      <c r="AU709" s="239" t="s">
        <v>80</v>
      </c>
      <c r="AV709" s="13" t="s">
        <v>78</v>
      </c>
      <c r="AW709" s="13" t="s">
        <v>30</v>
      </c>
      <c r="AX709" s="13" t="s">
        <v>73</v>
      </c>
      <c r="AY709" s="239" t="s">
        <v>124</v>
      </c>
    </row>
    <row r="710" s="14" customFormat="1">
      <c r="A710" s="14"/>
      <c r="B710" s="240"/>
      <c r="C710" s="241"/>
      <c r="D710" s="223" t="s">
        <v>137</v>
      </c>
      <c r="E710" s="242" t="s">
        <v>1</v>
      </c>
      <c r="F710" s="243" t="s">
        <v>836</v>
      </c>
      <c r="G710" s="241"/>
      <c r="H710" s="244">
        <v>3.4056396000000002</v>
      </c>
      <c r="I710" s="245"/>
      <c r="J710" s="241"/>
      <c r="K710" s="241"/>
      <c r="L710" s="246"/>
      <c r="M710" s="247"/>
      <c r="N710" s="248"/>
      <c r="O710" s="248"/>
      <c r="P710" s="248"/>
      <c r="Q710" s="248"/>
      <c r="R710" s="248"/>
      <c r="S710" s="248"/>
      <c r="T710" s="248"/>
      <c r="U710" s="249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0" t="s">
        <v>137</v>
      </c>
      <c r="AU710" s="250" t="s">
        <v>80</v>
      </c>
      <c r="AV710" s="14" t="s">
        <v>80</v>
      </c>
      <c r="AW710" s="14" t="s">
        <v>30</v>
      </c>
      <c r="AX710" s="14" t="s">
        <v>73</v>
      </c>
      <c r="AY710" s="250" t="s">
        <v>124</v>
      </c>
    </row>
    <row r="711" s="15" customFormat="1">
      <c r="A711" s="15"/>
      <c r="B711" s="251"/>
      <c r="C711" s="252"/>
      <c r="D711" s="223" t="s">
        <v>137</v>
      </c>
      <c r="E711" s="253" t="s">
        <v>1</v>
      </c>
      <c r="F711" s="254" t="s">
        <v>140</v>
      </c>
      <c r="G711" s="252"/>
      <c r="H711" s="255">
        <v>3.4056396000000002</v>
      </c>
      <c r="I711" s="256"/>
      <c r="J711" s="252"/>
      <c r="K711" s="252"/>
      <c r="L711" s="257"/>
      <c r="M711" s="258"/>
      <c r="N711" s="259"/>
      <c r="O711" s="259"/>
      <c r="P711" s="259"/>
      <c r="Q711" s="259"/>
      <c r="R711" s="259"/>
      <c r="S711" s="259"/>
      <c r="T711" s="259"/>
      <c r="U711" s="260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1" t="s">
        <v>137</v>
      </c>
      <c r="AU711" s="261" t="s">
        <v>80</v>
      </c>
      <c r="AV711" s="15" t="s">
        <v>131</v>
      </c>
      <c r="AW711" s="15" t="s">
        <v>30</v>
      </c>
      <c r="AX711" s="15" t="s">
        <v>78</v>
      </c>
      <c r="AY711" s="261" t="s">
        <v>124</v>
      </c>
    </row>
    <row r="712" s="2" customFormat="1" ht="24.15" customHeight="1">
      <c r="A712" s="38"/>
      <c r="B712" s="39"/>
      <c r="C712" s="210" t="s">
        <v>837</v>
      </c>
      <c r="D712" s="210" t="s">
        <v>126</v>
      </c>
      <c r="E712" s="211" t="s">
        <v>838</v>
      </c>
      <c r="F712" s="212" t="s">
        <v>839</v>
      </c>
      <c r="G712" s="213" t="s">
        <v>189</v>
      </c>
      <c r="H712" s="214">
        <v>258.00299999999999</v>
      </c>
      <c r="I712" s="215"/>
      <c r="J712" s="216">
        <f>ROUND(I712*H712,2)</f>
        <v>0</v>
      </c>
      <c r="K712" s="212" t="s">
        <v>322</v>
      </c>
      <c r="L712" s="44"/>
      <c r="M712" s="217" t="s">
        <v>1</v>
      </c>
      <c r="N712" s="218" t="s">
        <v>38</v>
      </c>
      <c r="O712" s="91"/>
      <c r="P712" s="219">
        <f>O712*H712</f>
        <v>0</v>
      </c>
      <c r="Q712" s="219">
        <v>0</v>
      </c>
      <c r="R712" s="219">
        <f>Q712*H712</f>
        <v>0</v>
      </c>
      <c r="S712" s="219">
        <v>0.0050000000000000001</v>
      </c>
      <c r="T712" s="219">
        <f>S712*H712</f>
        <v>1.2900149999999999</v>
      </c>
      <c r="U712" s="220" t="s">
        <v>1</v>
      </c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21" t="s">
        <v>240</v>
      </c>
      <c r="AT712" s="221" t="s">
        <v>126</v>
      </c>
      <c r="AU712" s="221" t="s">
        <v>80</v>
      </c>
      <c r="AY712" s="17" t="s">
        <v>124</v>
      </c>
      <c r="BE712" s="222">
        <f>IF(N712="základní",J712,0)</f>
        <v>0</v>
      </c>
      <c r="BF712" s="222">
        <f>IF(N712="snížená",J712,0)</f>
        <v>0</v>
      </c>
      <c r="BG712" s="222">
        <f>IF(N712="zákl. přenesená",J712,0)</f>
        <v>0</v>
      </c>
      <c r="BH712" s="222">
        <f>IF(N712="sníž. přenesená",J712,0)</f>
        <v>0</v>
      </c>
      <c r="BI712" s="222">
        <f>IF(N712="nulová",J712,0)</f>
        <v>0</v>
      </c>
      <c r="BJ712" s="17" t="s">
        <v>78</v>
      </c>
      <c r="BK712" s="222">
        <f>ROUND(I712*H712,2)</f>
        <v>0</v>
      </c>
      <c r="BL712" s="17" t="s">
        <v>240</v>
      </c>
      <c r="BM712" s="221" t="s">
        <v>840</v>
      </c>
    </row>
    <row r="713" s="2" customFormat="1">
      <c r="A713" s="38"/>
      <c r="B713" s="39"/>
      <c r="C713" s="40"/>
      <c r="D713" s="223" t="s">
        <v>133</v>
      </c>
      <c r="E713" s="40"/>
      <c r="F713" s="224" t="s">
        <v>841</v>
      </c>
      <c r="G713" s="40"/>
      <c r="H713" s="40"/>
      <c r="I713" s="225"/>
      <c r="J713" s="40"/>
      <c r="K713" s="40"/>
      <c r="L713" s="44"/>
      <c r="M713" s="226"/>
      <c r="N713" s="227"/>
      <c r="O713" s="91"/>
      <c r="P713" s="91"/>
      <c r="Q713" s="91"/>
      <c r="R713" s="91"/>
      <c r="S713" s="91"/>
      <c r="T713" s="91"/>
      <c r="U713" s="92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7" t="s">
        <v>133</v>
      </c>
      <c r="AU713" s="17" t="s">
        <v>80</v>
      </c>
    </row>
    <row r="714" s="2" customFormat="1">
      <c r="A714" s="38"/>
      <c r="B714" s="39"/>
      <c r="C714" s="40"/>
      <c r="D714" s="228" t="s">
        <v>135</v>
      </c>
      <c r="E714" s="40"/>
      <c r="F714" s="229" t="s">
        <v>842</v>
      </c>
      <c r="G714" s="40"/>
      <c r="H714" s="40"/>
      <c r="I714" s="225"/>
      <c r="J714" s="40"/>
      <c r="K714" s="40"/>
      <c r="L714" s="44"/>
      <c r="M714" s="226"/>
      <c r="N714" s="227"/>
      <c r="O714" s="91"/>
      <c r="P714" s="91"/>
      <c r="Q714" s="91"/>
      <c r="R714" s="91"/>
      <c r="S714" s="91"/>
      <c r="T714" s="91"/>
      <c r="U714" s="92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7" t="s">
        <v>135</v>
      </c>
      <c r="AU714" s="17" t="s">
        <v>80</v>
      </c>
    </row>
    <row r="715" s="13" customFormat="1">
      <c r="A715" s="13"/>
      <c r="B715" s="230"/>
      <c r="C715" s="231"/>
      <c r="D715" s="223" t="s">
        <v>137</v>
      </c>
      <c r="E715" s="232" t="s">
        <v>1</v>
      </c>
      <c r="F715" s="233" t="s">
        <v>828</v>
      </c>
      <c r="G715" s="231"/>
      <c r="H715" s="232" t="s">
        <v>1</v>
      </c>
      <c r="I715" s="234"/>
      <c r="J715" s="231"/>
      <c r="K715" s="231"/>
      <c r="L715" s="235"/>
      <c r="M715" s="236"/>
      <c r="N715" s="237"/>
      <c r="O715" s="237"/>
      <c r="P715" s="237"/>
      <c r="Q715" s="237"/>
      <c r="R715" s="237"/>
      <c r="S715" s="237"/>
      <c r="T715" s="237"/>
      <c r="U715" s="238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9" t="s">
        <v>137</v>
      </c>
      <c r="AU715" s="239" t="s">
        <v>80</v>
      </c>
      <c r="AV715" s="13" t="s">
        <v>78</v>
      </c>
      <c r="AW715" s="13" t="s">
        <v>30</v>
      </c>
      <c r="AX715" s="13" t="s">
        <v>73</v>
      </c>
      <c r="AY715" s="239" t="s">
        <v>124</v>
      </c>
    </row>
    <row r="716" s="14" customFormat="1">
      <c r="A716" s="14"/>
      <c r="B716" s="240"/>
      <c r="C716" s="241"/>
      <c r="D716" s="223" t="s">
        <v>137</v>
      </c>
      <c r="E716" s="242" t="s">
        <v>1</v>
      </c>
      <c r="F716" s="243" t="s">
        <v>829</v>
      </c>
      <c r="G716" s="241"/>
      <c r="H716" s="244">
        <v>99.375974501160798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8"/>
      <c r="U716" s="249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0" t="s">
        <v>137</v>
      </c>
      <c r="AU716" s="250" t="s">
        <v>80</v>
      </c>
      <c r="AV716" s="14" t="s">
        <v>80</v>
      </c>
      <c r="AW716" s="14" t="s">
        <v>30</v>
      </c>
      <c r="AX716" s="14" t="s">
        <v>73</v>
      </c>
      <c r="AY716" s="250" t="s">
        <v>124</v>
      </c>
    </row>
    <row r="717" s="13" customFormat="1">
      <c r="A717" s="13"/>
      <c r="B717" s="230"/>
      <c r="C717" s="231"/>
      <c r="D717" s="223" t="s">
        <v>137</v>
      </c>
      <c r="E717" s="232" t="s">
        <v>1</v>
      </c>
      <c r="F717" s="233" t="s">
        <v>830</v>
      </c>
      <c r="G717" s="231"/>
      <c r="H717" s="232" t="s">
        <v>1</v>
      </c>
      <c r="I717" s="234"/>
      <c r="J717" s="231"/>
      <c r="K717" s="231"/>
      <c r="L717" s="235"/>
      <c r="M717" s="236"/>
      <c r="N717" s="237"/>
      <c r="O717" s="237"/>
      <c r="P717" s="237"/>
      <c r="Q717" s="237"/>
      <c r="R717" s="237"/>
      <c r="S717" s="237"/>
      <c r="T717" s="237"/>
      <c r="U717" s="238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9" t="s">
        <v>137</v>
      </c>
      <c r="AU717" s="239" t="s">
        <v>80</v>
      </c>
      <c r="AV717" s="13" t="s">
        <v>78</v>
      </c>
      <c r="AW717" s="13" t="s">
        <v>30</v>
      </c>
      <c r="AX717" s="13" t="s">
        <v>73</v>
      </c>
      <c r="AY717" s="239" t="s">
        <v>124</v>
      </c>
    </row>
    <row r="718" s="14" customFormat="1">
      <c r="A718" s="14"/>
      <c r="B718" s="240"/>
      <c r="C718" s="241"/>
      <c r="D718" s="223" t="s">
        <v>137</v>
      </c>
      <c r="E718" s="242" t="s">
        <v>1</v>
      </c>
      <c r="F718" s="243" t="s">
        <v>831</v>
      </c>
      <c r="G718" s="241"/>
      <c r="H718" s="244">
        <v>158.62727688407199</v>
      </c>
      <c r="I718" s="245"/>
      <c r="J718" s="241"/>
      <c r="K718" s="241"/>
      <c r="L718" s="246"/>
      <c r="M718" s="247"/>
      <c r="N718" s="248"/>
      <c r="O718" s="248"/>
      <c r="P718" s="248"/>
      <c r="Q718" s="248"/>
      <c r="R718" s="248"/>
      <c r="S718" s="248"/>
      <c r="T718" s="248"/>
      <c r="U718" s="249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0" t="s">
        <v>137</v>
      </c>
      <c r="AU718" s="250" t="s">
        <v>80</v>
      </c>
      <c r="AV718" s="14" t="s">
        <v>80</v>
      </c>
      <c r="AW718" s="14" t="s">
        <v>30</v>
      </c>
      <c r="AX718" s="14" t="s">
        <v>73</v>
      </c>
      <c r="AY718" s="250" t="s">
        <v>124</v>
      </c>
    </row>
    <row r="719" s="15" customFormat="1">
      <c r="A719" s="15"/>
      <c r="B719" s="251"/>
      <c r="C719" s="252"/>
      <c r="D719" s="223" t="s">
        <v>137</v>
      </c>
      <c r="E719" s="253" t="s">
        <v>1</v>
      </c>
      <c r="F719" s="254" t="s">
        <v>140</v>
      </c>
      <c r="G719" s="252"/>
      <c r="H719" s="255">
        <v>258.003251385233</v>
      </c>
      <c r="I719" s="256"/>
      <c r="J719" s="252"/>
      <c r="K719" s="252"/>
      <c r="L719" s="257"/>
      <c r="M719" s="258"/>
      <c r="N719" s="259"/>
      <c r="O719" s="259"/>
      <c r="P719" s="259"/>
      <c r="Q719" s="259"/>
      <c r="R719" s="259"/>
      <c r="S719" s="259"/>
      <c r="T719" s="259"/>
      <c r="U719" s="260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1" t="s">
        <v>137</v>
      </c>
      <c r="AU719" s="261" t="s">
        <v>80</v>
      </c>
      <c r="AV719" s="15" t="s">
        <v>131</v>
      </c>
      <c r="AW719" s="15" t="s">
        <v>30</v>
      </c>
      <c r="AX719" s="15" t="s">
        <v>78</v>
      </c>
      <c r="AY719" s="261" t="s">
        <v>124</v>
      </c>
    </row>
    <row r="720" s="2" customFormat="1" ht="24.15" customHeight="1">
      <c r="A720" s="38"/>
      <c r="B720" s="39"/>
      <c r="C720" s="210" t="s">
        <v>843</v>
      </c>
      <c r="D720" s="210" t="s">
        <v>126</v>
      </c>
      <c r="E720" s="211" t="s">
        <v>844</v>
      </c>
      <c r="F720" s="212" t="s">
        <v>845</v>
      </c>
      <c r="G720" s="213" t="s">
        <v>206</v>
      </c>
      <c r="H720" s="214">
        <v>7</v>
      </c>
      <c r="I720" s="215"/>
      <c r="J720" s="216">
        <f>ROUND(I720*H720,2)</f>
        <v>0</v>
      </c>
      <c r="K720" s="212" t="s">
        <v>322</v>
      </c>
      <c r="L720" s="44"/>
      <c r="M720" s="217" t="s">
        <v>1</v>
      </c>
      <c r="N720" s="218" t="s">
        <v>38</v>
      </c>
      <c r="O720" s="91"/>
      <c r="P720" s="219">
        <f>O720*H720</f>
        <v>0</v>
      </c>
      <c r="Q720" s="219">
        <v>0.1221</v>
      </c>
      <c r="R720" s="219">
        <f>Q720*H720</f>
        <v>0.85470000000000002</v>
      </c>
      <c r="S720" s="219">
        <v>0</v>
      </c>
      <c r="T720" s="219">
        <f>S720*H720</f>
        <v>0</v>
      </c>
      <c r="U720" s="220" t="s">
        <v>1</v>
      </c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1" t="s">
        <v>240</v>
      </c>
      <c r="AT720" s="221" t="s">
        <v>126</v>
      </c>
      <c r="AU720" s="221" t="s">
        <v>80</v>
      </c>
      <c r="AY720" s="17" t="s">
        <v>124</v>
      </c>
      <c r="BE720" s="222">
        <f>IF(N720="základní",J720,0)</f>
        <v>0</v>
      </c>
      <c r="BF720" s="222">
        <f>IF(N720="snížená",J720,0)</f>
        <v>0</v>
      </c>
      <c r="BG720" s="222">
        <f>IF(N720="zákl. přenesená",J720,0)</f>
        <v>0</v>
      </c>
      <c r="BH720" s="222">
        <f>IF(N720="sníž. přenesená",J720,0)</f>
        <v>0</v>
      </c>
      <c r="BI720" s="222">
        <f>IF(N720="nulová",J720,0)</f>
        <v>0</v>
      </c>
      <c r="BJ720" s="17" t="s">
        <v>78</v>
      </c>
      <c r="BK720" s="222">
        <f>ROUND(I720*H720,2)</f>
        <v>0</v>
      </c>
      <c r="BL720" s="17" t="s">
        <v>240</v>
      </c>
      <c r="BM720" s="221" t="s">
        <v>846</v>
      </c>
    </row>
    <row r="721" s="2" customFormat="1">
      <c r="A721" s="38"/>
      <c r="B721" s="39"/>
      <c r="C721" s="40"/>
      <c r="D721" s="223" t="s">
        <v>133</v>
      </c>
      <c r="E721" s="40"/>
      <c r="F721" s="224" t="s">
        <v>847</v>
      </c>
      <c r="G721" s="40"/>
      <c r="H721" s="40"/>
      <c r="I721" s="225"/>
      <c r="J721" s="40"/>
      <c r="K721" s="40"/>
      <c r="L721" s="44"/>
      <c r="M721" s="226"/>
      <c r="N721" s="227"/>
      <c r="O721" s="91"/>
      <c r="P721" s="91"/>
      <c r="Q721" s="91"/>
      <c r="R721" s="91"/>
      <c r="S721" s="91"/>
      <c r="T721" s="91"/>
      <c r="U721" s="92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7" t="s">
        <v>133</v>
      </c>
      <c r="AU721" s="17" t="s">
        <v>80</v>
      </c>
    </row>
    <row r="722" s="2" customFormat="1">
      <c r="A722" s="38"/>
      <c r="B722" s="39"/>
      <c r="C722" s="40"/>
      <c r="D722" s="228" t="s">
        <v>135</v>
      </c>
      <c r="E722" s="40"/>
      <c r="F722" s="229" t="s">
        <v>848</v>
      </c>
      <c r="G722" s="40"/>
      <c r="H722" s="40"/>
      <c r="I722" s="225"/>
      <c r="J722" s="40"/>
      <c r="K722" s="40"/>
      <c r="L722" s="44"/>
      <c r="M722" s="226"/>
      <c r="N722" s="227"/>
      <c r="O722" s="91"/>
      <c r="P722" s="91"/>
      <c r="Q722" s="91"/>
      <c r="R722" s="91"/>
      <c r="S722" s="91"/>
      <c r="T722" s="91"/>
      <c r="U722" s="92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135</v>
      </c>
      <c r="AU722" s="17" t="s">
        <v>80</v>
      </c>
    </row>
    <row r="723" s="14" customFormat="1">
      <c r="A723" s="14"/>
      <c r="B723" s="240"/>
      <c r="C723" s="241"/>
      <c r="D723" s="223" t="s">
        <v>137</v>
      </c>
      <c r="E723" s="242" t="s">
        <v>1</v>
      </c>
      <c r="F723" s="243" t="s">
        <v>173</v>
      </c>
      <c r="G723" s="241"/>
      <c r="H723" s="244">
        <v>7</v>
      </c>
      <c r="I723" s="245"/>
      <c r="J723" s="241"/>
      <c r="K723" s="241"/>
      <c r="L723" s="246"/>
      <c r="M723" s="247"/>
      <c r="N723" s="248"/>
      <c r="O723" s="248"/>
      <c r="P723" s="248"/>
      <c r="Q723" s="248"/>
      <c r="R723" s="248"/>
      <c r="S723" s="248"/>
      <c r="T723" s="248"/>
      <c r="U723" s="249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0" t="s">
        <v>137</v>
      </c>
      <c r="AU723" s="250" t="s">
        <v>80</v>
      </c>
      <c r="AV723" s="14" t="s">
        <v>80</v>
      </c>
      <c r="AW723" s="14" t="s">
        <v>30</v>
      </c>
      <c r="AX723" s="14" t="s">
        <v>73</v>
      </c>
      <c r="AY723" s="250" t="s">
        <v>124</v>
      </c>
    </row>
    <row r="724" s="15" customFormat="1">
      <c r="A724" s="15"/>
      <c r="B724" s="251"/>
      <c r="C724" s="252"/>
      <c r="D724" s="223" t="s">
        <v>137</v>
      </c>
      <c r="E724" s="253" t="s">
        <v>1</v>
      </c>
      <c r="F724" s="254" t="s">
        <v>140</v>
      </c>
      <c r="G724" s="252"/>
      <c r="H724" s="255">
        <v>7</v>
      </c>
      <c r="I724" s="256"/>
      <c r="J724" s="252"/>
      <c r="K724" s="252"/>
      <c r="L724" s="257"/>
      <c r="M724" s="258"/>
      <c r="N724" s="259"/>
      <c r="O724" s="259"/>
      <c r="P724" s="259"/>
      <c r="Q724" s="259"/>
      <c r="R724" s="259"/>
      <c r="S724" s="259"/>
      <c r="T724" s="259"/>
      <c r="U724" s="260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1" t="s">
        <v>137</v>
      </c>
      <c r="AU724" s="261" t="s">
        <v>80</v>
      </c>
      <c r="AV724" s="15" t="s">
        <v>131</v>
      </c>
      <c r="AW724" s="15" t="s">
        <v>30</v>
      </c>
      <c r="AX724" s="15" t="s">
        <v>78</v>
      </c>
      <c r="AY724" s="261" t="s">
        <v>124</v>
      </c>
    </row>
    <row r="725" s="2" customFormat="1" ht="24.15" customHeight="1">
      <c r="A725" s="38"/>
      <c r="B725" s="39"/>
      <c r="C725" s="210" t="s">
        <v>849</v>
      </c>
      <c r="D725" s="210" t="s">
        <v>126</v>
      </c>
      <c r="E725" s="211" t="s">
        <v>850</v>
      </c>
      <c r="F725" s="212" t="s">
        <v>851</v>
      </c>
      <c r="G725" s="213" t="s">
        <v>206</v>
      </c>
      <c r="H725" s="214">
        <v>1</v>
      </c>
      <c r="I725" s="215"/>
      <c r="J725" s="216">
        <f>ROUND(I725*H725,2)</f>
        <v>0</v>
      </c>
      <c r="K725" s="212" t="s">
        <v>322</v>
      </c>
      <c r="L725" s="44"/>
      <c r="M725" s="217" t="s">
        <v>1</v>
      </c>
      <c r="N725" s="218" t="s">
        <v>38</v>
      </c>
      <c r="O725" s="91"/>
      <c r="P725" s="219">
        <f>O725*H725</f>
        <v>0</v>
      </c>
      <c r="Q725" s="219">
        <v>0.14244999999999999</v>
      </c>
      <c r="R725" s="219">
        <f>Q725*H725</f>
        <v>0.14244999999999999</v>
      </c>
      <c r="S725" s="219">
        <v>0</v>
      </c>
      <c r="T725" s="219">
        <f>S725*H725</f>
        <v>0</v>
      </c>
      <c r="U725" s="220" t="s">
        <v>1</v>
      </c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21" t="s">
        <v>240</v>
      </c>
      <c r="AT725" s="221" t="s">
        <v>126</v>
      </c>
      <c r="AU725" s="221" t="s">
        <v>80</v>
      </c>
      <c r="AY725" s="17" t="s">
        <v>124</v>
      </c>
      <c r="BE725" s="222">
        <f>IF(N725="základní",J725,0)</f>
        <v>0</v>
      </c>
      <c r="BF725" s="222">
        <f>IF(N725="snížená",J725,0)</f>
        <v>0</v>
      </c>
      <c r="BG725" s="222">
        <f>IF(N725="zákl. přenesená",J725,0)</f>
        <v>0</v>
      </c>
      <c r="BH725" s="222">
        <f>IF(N725="sníž. přenesená",J725,0)</f>
        <v>0</v>
      </c>
      <c r="BI725" s="222">
        <f>IF(N725="nulová",J725,0)</f>
        <v>0</v>
      </c>
      <c r="BJ725" s="17" t="s">
        <v>78</v>
      </c>
      <c r="BK725" s="222">
        <f>ROUND(I725*H725,2)</f>
        <v>0</v>
      </c>
      <c r="BL725" s="17" t="s">
        <v>240</v>
      </c>
      <c r="BM725" s="221" t="s">
        <v>852</v>
      </c>
    </row>
    <row r="726" s="2" customFormat="1">
      <c r="A726" s="38"/>
      <c r="B726" s="39"/>
      <c r="C726" s="40"/>
      <c r="D726" s="223" t="s">
        <v>133</v>
      </c>
      <c r="E726" s="40"/>
      <c r="F726" s="224" t="s">
        <v>853</v>
      </c>
      <c r="G726" s="40"/>
      <c r="H726" s="40"/>
      <c r="I726" s="225"/>
      <c r="J726" s="40"/>
      <c r="K726" s="40"/>
      <c r="L726" s="44"/>
      <c r="M726" s="226"/>
      <c r="N726" s="227"/>
      <c r="O726" s="91"/>
      <c r="P726" s="91"/>
      <c r="Q726" s="91"/>
      <c r="R726" s="91"/>
      <c r="S726" s="91"/>
      <c r="T726" s="91"/>
      <c r="U726" s="92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7" t="s">
        <v>133</v>
      </c>
      <c r="AU726" s="17" t="s">
        <v>80</v>
      </c>
    </row>
    <row r="727" s="2" customFormat="1">
      <c r="A727" s="38"/>
      <c r="B727" s="39"/>
      <c r="C727" s="40"/>
      <c r="D727" s="228" t="s">
        <v>135</v>
      </c>
      <c r="E727" s="40"/>
      <c r="F727" s="229" t="s">
        <v>854</v>
      </c>
      <c r="G727" s="40"/>
      <c r="H727" s="40"/>
      <c r="I727" s="225"/>
      <c r="J727" s="40"/>
      <c r="K727" s="40"/>
      <c r="L727" s="44"/>
      <c r="M727" s="226"/>
      <c r="N727" s="227"/>
      <c r="O727" s="91"/>
      <c r="P727" s="91"/>
      <c r="Q727" s="91"/>
      <c r="R727" s="91"/>
      <c r="S727" s="91"/>
      <c r="T727" s="91"/>
      <c r="U727" s="92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7" t="s">
        <v>135</v>
      </c>
      <c r="AU727" s="17" t="s">
        <v>80</v>
      </c>
    </row>
    <row r="728" s="2" customFormat="1" ht="24.15" customHeight="1">
      <c r="A728" s="38"/>
      <c r="B728" s="39"/>
      <c r="C728" s="210" t="s">
        <v>855</v>
      </c>
      <c r="D728" s="210" t="s">
        <v>126</v>
      </c>
      <c r="E728" s="211" t="s">
        <v>856</v>
      </c>
      <c r="F728" s="212" t="s">
        <v>857</v>
      </c>
      <c r="G728" s="213" t="s">
        <v>129</v>
      </c>
      <c r="H728" s="214">
        <v>10.308</v>
      </c>
      <c r="I728" s="215"/>
      <c r="J728" s="216">
        <f>ROUND(I728*H728,2)</f>
        <v>0</v>
      </c>
      <c r="K728" s="212" t="s">
        <v>322</v>
      </c>
      <c r="L728" s="44"/>
      <c r="M728" s="217" t="s">
        <v>1</v>
      </c>
      <c r="N728" s="218" t="s">
        <v>38</v>
      </c>
      <c r="O728" s="91"/>
      <c r="P728" s="219">
        <f>O728*H728</f>
        <v>0</v>
      </c>
      <c r="Q728" s="219">
        <v>0.022839999999999999</v>
      </c>
      <c r="R728" s="219">
        <f>Q728*H728</f>
        <v>0.23543471999999999</v>
      </c>
      <c r="S728" s="219">
        <v>0</v>
      </c>
      <c r="T728" s="219">
        <f>S728*H728</f>
        <v>0</v>
      </c>
      <c r="U728" s="220" t="s">
        <v>1</v>
      </c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21" t="s">
        <v>240</v>
      </c>
      <c r="AT728" s="221" t="s">
        <v>126</v>
      </c>
      <c r="AU728" s="221" t="s">
        <v>80</v>
      </c>
      <c r="AY728" s="17" t="s">
        <v>124</v>
      </c>
      <c r="BE728" s="222">
        <f>IF(N728="základní",J728,0)</f>
        <v>0</v>
      </c>
      <c r="BF728" s="222">
        <f>IF(N728="snížená",J728,0)</f>
        <v>0</v>
      </c>
      <c r="BG728" s="222">
        <f>IF(N728="zákl. přenesená",J728,0)</f>
        <v>0</v>
      </c>
      <c r="BH728" s="222">
        <f>IF(N728="sníž. přenesená",J728,0)</f>
        <v>0</v>
      </c>
      <c r="BI728" s="222">
        <f>IF(N728="nulová",J728,0)</f>
        <v>0</v>
      </c>
      <c r="BJ728" s="17" t="s">
        <v>78</v>
      </c>
      <c r="BK728" s="222">
        <f>ROUND(I728*H728,2)</f>
        <v>0</v>
      </c>
      <c r="BL728" s="17" t="s">
        <v>240</v>
      </c>
      <c r="BM728" s="221" t="s">
        <v>858</v>
      </c>
    </row>
    <row r="729" s="2" customFormat="1">
      <c r="A729" s="38"/>
      <c r="B729" s="39"/>
      <c r="C729" s="40"/>
      <c r="D729" s="223" t="s">
        <v>133</v>
      </c>
      <c r="E729" s="40"/>
      <c r="F729" s="224" t="s">
        <v>859</v>
      </c>
      <c r="G729" s="40"/>
      <c r="H729" s="40"/>
      <c r="I729" s="225"/>
      <c r="J729" s="40"/>
      <c r="K729" s="40"/>
      <c r="L729" s="44"/>
      <c r="M729" s="226"/>
      <c r="N729" s="227"/>
      <c r="O729" s="91"/>
      <c r="P729" s="91"/>
      <c r="Q729" s="91"/>
      <c r="R729" s="91"/>
      <c r="S729" s="91"/>
      <c r="T729" s="91"/>
      <c r="U729" s="92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T729" s="17" t="s">
        <v>133</v>
      </c>
      <c r="AU729" s="17" t="s">
        <v>80</v>
      </c>
    </row>
    <row r="730" s="2" customFormat="1">
      <c r="A730" s="38"/>
      <c r="B730" s="39"/>
      <c r="C730" s="40"/>
      <c r="D730" s="228" t="s">
        <v>135</v>
      </c>
      <c r="E730" s="40"/>
      <c r="F730" s="229" t="s">
        <v>860</v>
      </c>
      <c r="G730" s="40"/>
      <c r="H730" s="40"/>
      <c r="I730" s="225"/>
      <c r="J730" s="40"/>
      <c r="K730" s="40"/>
      <c r="L730" s="44"/>
      <c r="M730" s="226"/>
      <c r="N730" s="227"/>
      <c r="O730" s="91"/>
      <c r="P730" s="91"/>
      <c r="Q730" s="91"/>
      <c r="R730" s="91"/>
      <c r="S730" s="91"/>
      <c r="T730" s="91"/>
      <c r="U730" s="92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135</v>
      </c>
      <c r="AU730" s="17" t="s">
        <v>80</v>
      </c>
    </row>
    <row r="731" s="14" customFormat="1">
      <c r="A731" s="14"/>
      <c r="B731" s="240"/>
      <c r="C731" s="241"/>
      <c r="D731" s="223" t="s">
        <v>137</v>
      </c>
      <c r="E731" s="242" t="s">
        <v>1</v>
      </c>
      <c r="F731" s="243" t="s">
        <v>861</v>
      </c>
      <c r="G731" s="241"/>
      <c r="H731" s="244">
        <v>0.30299999999999999</v>
      </c>
      <c r="I731" s="245"/>
      <c r="J731" s="241"/>
      <c r="K731" s="241"/>
      <c r="L731" s="246"/>
      <c r="M731" s="247"/>
      <c r="N731" s="248"/>
      <c r="O731" s="248"/>
      <c r="P731" s="248"/>
      <c r="Q731" s="248"/>
      <c r="R731" s="248"/>
      <c r="S731" s="248"/>
      <c r="T731" s="248"/>
      <c r="U731" s="249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0" t="s">
        <v>137</v>
      </c>
      <c r="AU731" s="250" t="s">
        <v>80</v>
      </c>
      <c r="AV731" s="14" t="s">
        <v>80</v>
      </c>
      <c r="AW731" s="14" t="s">
        <v>30</v>
      </c>
      <c r="AX731" s="14" t="s">
        <v>73</v>
      </c>
      <c r="AY731" s="250" t="s">
        <v>124</v>
      </c>
    </row>
    <row r="732" s="14" customFormat="1">
      <c r="A732" s="14"/>
      <c r="B732" s="240"/>
      <c r="C732" s="241"/>
      <c r="D732" s="223" t="s">
        <v>137</v>
      </c>
      <c r="E732" s="242" t="s">
        <v>1</v>
      </c>
      <c r="F732" s="243" t="s">
        <v>862</v>
      </c>
      <c r="G732" s="241"/>
      <c r="H732" s="244">
        <v>3.4060000000000001</v>
      </c>
      <c r="I732" s="245"/>
      <c r="J732" s="241"/>
      <c r="K732" s="241"/>
      <c r="L732" s="246"/>
      <c r="M732" s="247"/>
      <c r="N732" s="248"/>
      <c r="O732" s="248"/>
      <c r="P732" s="248"/>
      <c r="Q732" s="248"/>
      <c r="R732" s="248"/>
      <c r="S732" s="248"/>
      <c r="T732" s="248"/>
      <c r="U732" s="249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0" t="s">
        <v>137</v>
      </c>
      <c r="AU732" s="250" t="s">
        <v>80</v>
      </c>
      <c r="AV732" s="14" t="s">
        <v>80</v>
      </c>
      <c r="AW732" s="14" t="s">
        <v>30</v>
      </c>
      <c r="AX732" s="14" t="s">
        <v>73</v>
      </c>
      <c r="AY732" s="250" t="s">
        <v>124</v>
      </c>
    </row>
    <row r="733" s="14" customFormat="1">
      <c r="A733" s="14"/>
      <c r="B733" s="240"/>
      <c r="C733" s="241"/>
      <c r="D733" s="223" t="s">
        <v>137</v>
      </c>
      <c r="E733" s="242" t="s">
        <v>1</v>
      </c>
      <c r="F733" s="243" t="s">
        <v>863</v>
      </c>
      <c r="G733" s="241"/>
      <c r="H733" s="244">
        <v>4.6319999999999997</v>
      </c>
      <c r="I733" s="245"/>
      <c r="J733" s="241"/>
      <c r="K733" s="241"/>
      <c r="L733" s="246"/>
      <c r="M733" s="247"/>
      <c r="N733" s="248"/>
      <c r="O733" s="248"/>
      <c r="P733" s="248"/>
      <c r="Q733" s="248"/>
      <c r="R733" s="248"/>
      <c r="S733" s="248"/>
      <c r="T733" s="248"/>
      <c r="U733" s="249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0" t="s">
        <v>137</v>
      </c>
      <c r="AU733" s="250" t="s">
        <v>80</v>
      </c>
      <c r="AV733" s="14" t="s">
        <v>80</v>
      </c>
      <c r="AW733" s="14" t="s">
        <v>30</v>
      </c>
      <c r="AX733" s="14" t="s">
        <v>73</v>
      </c>
      <c r="AY733" s="250" t="s">
        <v>124</v>
      </c>
    </row>
    <row r="734" s="14" customFormat="1">
      <c r="A734" s="14"/>
      <c r="B734" s="240"/>
      <c r="C734" s="241"/>
      <c r="D734" s="223" t="s">
        <v>137</v>
      </c>
      <c r="E734" s="242" t="s">
        <v>1</v>
      </c>
      <c r="F734" s="243" t="s">
        <v>864</v>
      </c>
      <c r="G734" s="241"/>
      <c r="H734" s="244">
        <v>1.9670000000000001</v>
      </c>
      <c r="I734" s="245"/>
      <c r="J734" s="241"/>
      <c r="K734" s="241"/>
      <c r="L734" s="246"/>
      <c r="M734" s="247"/>
      <c r="N734" s="248"/>
      <c r="O734" s="248"/>
      <c r="P734" s="248"/>
      <c r="Q734" s="248"/>
      <c r="R734" s="248"/>
      <c r="S734" s="248"/>
      <c r="T734" s="248"/>
      <c r="U734" s="249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0" t="s">
        <v>137</v>
      </c>
      <c r="AU734" s="250" t="s">
        <v>80</v>
      </c>
      <c r="AV734" s="14" t="s">
        <v>80</v>
      </c>
      <c r="AW734" s="14" t="s">
        <v>30</v>
      </c>
      <c r="AX734" s="14" t="s">
        <v>73</v>
      </c>
      <c r="AY734" s="250" t="s">
        <v>124</v>
      </c>
    </row>
    <row r="735" s="15" customFormat="1">
      <c r="A735" s="15"/>
      <c r="B735" s="251"/>
      <c r="C735" s="252"/>
      <c r="D735" s="223" t="s">
        <v>137</v>
      </c>
      <c r="E735" s="253" t="s">
        <v>1</v>
      </c>
      <c r="F735" s="254" t="s">
        <v>140</v>
      </c>
      <c r="G735" s="252"/>
      <c r="H735" s="255">
        <v>10.308</v>
      </c>
      <c r="I735" s="256"/>
      <c r="J735" s="252"/>
      <c r="K735" s="252"/>
      <c r="L735" s="257"/>
      <c r="M735" s="258"/>
      <c r="N735" s="259"/>
      <c r="O735" s="259"/>
      <c r="P735" s="259"/>
      <c r="Q735" s="259"/>
      <c r="R735" s="259"/>
      <c r="S735" s="259"/>
      <c r="T735" s="259"/>
      <c r="U735" s="260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61" t="s">
        <v>137</v>
      </c>
      <c r="AU735" s="261" t="s">
        <v>80</v>
      </c>
      <c r="AV735" s="15" t="s">
        <v>131</v>
      </c>
      <c r="AW735" s="15" t="s">
        <v>30</v>
      </c>
      <c r="AX735" s="15" t="s">
        <v>78</v>
      </c>
      <c r="AY735" s="261" t="s">
        <v>124</v>
      </c>
    </row>
    <row r="736" s="2" customFormat="1" ht="24.15" customHeight="1">
      <c r="A736" s="38"/>
      <c r="B736" s="39"/>
      <c r="C736" s="210" t="s">
        <v>865</v>
      </c>
      <c r="D736" s="210" t="s">
        <v>126</v>
      </c>
      <c r="E736" s="211" t="s">
        <v>866</v>
      </c>
      <c r="F736" s="212" t="s">
        <v>867</v>
      </c>
      <c r="G736" s="213" t="s">
        <v>189</v>
      </c>
      <c r="H736" s="214">
        <v>100</v>
      </c>
      <c r="I736" s="215"/>
      <c r="J736" s="216">
        <f>ROUND(I736*H736,2)</f>
        <v>0</v>
      </c>
      <c r="K736" s="212" t="s">
        <v>130</v>
      </c>
      <c r="L736" s="44"/>
      <c r="M736" s="217" t="s">
        <v>1</v>
      </c>
      <c r="N736" s="218" t="s">
        <v>38</v>
      </c>
      <c r="O736" s="91"/>
      <c r="P736" s="219">
        <f>O736*H736</f>
        <v>0</v>
      </c>
      <c r="Q736" s="219">
        <v>0.013899999999999999</v>
      </c>
      <c r="R736" s="219">
        <f>Q736*H736</f>
        <v>1.3899999999999999</v>
      </c>
      <c r="S736" s="219">
        <v>0</v>
      </c>
      <c r="T736" s="219">
        <f>S736*H736</f>
        <v>0</v>
      </c>
      <c r="U736" s="220" t="s">
        <v>1</v>
      </c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221" t="s">
        <v>240</v>
      </c>
      <c r="AT736" s="221" t="s">
        <v>126</v>
      </c>
      <c r="AU736" s="221" t="s">
        <v>80</v>
      </c>
      <c r="AY736" s="17" t="s">
        <v>124</v>
      </c>
      <c r="BE736" s="222">
        <f>IF(N736="základní",J736,0)</f>
        <v>0</v>
      </c>
      <c r="BF736" s="222">
        <f>IF(N736="snížená",J736,0)</f>
        <v>0</v>
      </c>
      <c r="BG736" s="222">
        <f>IF(N736="zákl. přenesená",J736,0)</f>
        <v>0</v>
      </c>
      <c r="BH736" s="222">
        <f>IF(N736="sníž. přenesená",J736,0)</f>
        <v>0</v>
      </c>
      <c r="BI736" s="222">
        <f>IF(N736="nulová",J736,0)</f>
        <v>0</v>
      </c>
      <c r="BJ736" s="17" t="s">
        <v>78</v>
      </c>
      <c r="BK736" s="222">
        <f>ROUND(I736*H736,2)</f>
        <v>0</v>
      </c>
      <c r="BL736" s="17" t="s">
        <v>240</v>
      </c>
      <c r="BM736" s="221" t="s">
        <v>868</v>
      </c>
    </row>
    <row r="737" s="2" customFormat="1">
      <c r="A737" s="38"/>
      <c r="B737" s="39"/>
      <c r="C737" s="40"/>
      <c r="D737" s="223" t="s">
        <v>133</v>
      </c>
      <c r="E737" s="40"/>
      <c r="F737" s="224" t="s">
        <v>869</v>
      </c>
      <c r="G737" s="40"/>
      <c r="H737" s="40"/>
      <c r="I737" s="225"/>
      <c r="J737" s="40"/>
      <c r="K737" s="40"/>
      <c r="L737" s="44"/>
      <c r="M737" s="226"/>
      <c r="N737" s="227"/>
      <c r="O737" s="91"/>
      <c r="P737" s="91"/>
      <c r="Q737" s="91"/>
      <c r="R737" s="91"/>
      <c r="S737" s="91"/>
      <c r="T737" s="91"/>
      <c r="U737" s="92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7" t="s">
        <v>133</v>
      </c>
      <c r="AU737" s="17" t="s">
        <v>80</v>
      </c>
    </row>
    <row r="738" s="2" customFormat="1">
      <c r="A738" s="38"/>
      <c r="B738" s="39"/>
      <c r="C738" s="40"/>
      <c r="D738" s="228" t="s">
        <v>135</v>
      </c>
      <c r="E738" s="40"/>
      <c r="F738" s="229" t="s">
        <v>870</v>
      </c>
      <c r="G738" s="40"/>
      <c r="H738" s="40"/>
      <c r="I738" s="225"/>
      <c r="J738" s="40"/>
      <c r="K738" s="40"/>
      <c r="L738" s="44"/>
      <c r="M738" s="226"/>
      <c r="N738" s="227"/>
      <c r="O738" s="91"/>
      <c r="P738" s="91"/>
      <c r="Q738" s="91"/>
      <c r="R738" s="91"/>
      <c r="S738" s="91"/>
      <c r="T738" s="91"/>
      <c r="U738" s="92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7" t="s">
        <v>135</v>
      </c>
      <c r="AU738" s="17" t="s">
        <v>80</v>
      </c>
    </row>
    <row r="739" s="13" customFormat="1">
      <c r="A739" s="13"/>
      <c r="B739" s="230"/>
      <c r="C739" s="231"/>
      <c r="D739" s="223" t="s">
        <v>137</v>
      </c>
      <c r="E739" s="232" t="s">
        <v>1</v>
      </c>
      <c r="F739" s="233" t="s">
        <v>616</v>
      </c>
      <c r="G739" s="231"/>
      <c r="H739" s="232" t="s">
        <v>1</v>
      </c>
      <c r="I739" s="234"/>
      <c r="J739" s="231"/>
      <c r="K739" s="231"/>
      <c r="L739" s="235"/>
      <c r="M739" s="236"/>
      <c r="N739" s="237"/>
      <c r="O739" s="237"/>
      <c r="P739" s="237"/>
      <c r="Q739" s="237"/>
      <c r="R739" s="237"/>
      <c r="S739" s="237"/>
      <c r="T739" s="237"/>
      <c r="U739" s="238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9" t="s">
        <v>137</v>
      </c>
      <c r="AU739" s="239" t="s">
        <v>80</v>
      </c>
      <c r="AV739" s="13" t="s">
        <v>78</v>
      </c>
      <c r="AW739" s="13" t="s">
        <v>30</v>
      </c>
      <c r="AX739" s="13" t="s">
        <v>73</v>
      </c>
      <c r="AY739" s="239" t="s">
        <v>124</v>
      </c>
    </row>
    <row r="740" s="14" customFormat="1">
      <c r="A740" s="14"/>
      <c r="B740" s="240"/>
      <c r="C740" s="241"/>
      <c r="D740" s="223" t="s">
        <v>137</v>
      </c>
      <c r="E740" s="242" t="s">
        <v>1</v>
      </c>
      <c r="F740" s="243" t="s">
        <v>617</v>
      </c>
      <c r="G740" s="241"/>
      <c r="H740" s="244">
        <v>100</v>
      </c>
      <c r="I740" s="245"/>
      <c r="J740" s="241"/>
      <c r="K740" s="241"/>
      <c r="L740" s="246"/>
      <c r="M740" s="247"/>
      <c r="N740" s="248"/>
      <c r="O740" s="248"/>
      <c r="P740" s="248"/>
      <c r="Q740" s="248"/>
      <c r="R740" s="248"/>
      <c r="S740" s="248"/>
      <c r="T740" s="248"/>
      <c r="U740" s="249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0" t="s">
        <v>137</v>
      </c>
      <c r="AU740" s="250" t="s">
        <v>80</v>
      </c>
      <c r="AV740" s="14" t="s">
        <v>80</v>
      </c>
      <c r="AW740" s="14" t="s">
        <v>30</v>
      </c>
      <c r="AX740" s="14" t="s">
        <v>73</v>
      </c>
      <c r="AY740" s="250" t="s">
        <v>124</v>
      </c>
    </row>
    <row r="741" s="15" customFormat="1">
      <c r="A741" s="15"/>
      <c r="B741" s="251"/>
      <c r="C741" s="252"/>
      <c r="D741" s="223" t="s">
        <v>137</v>
      </c>
      <c r="E741" s="253" t="s">
        <v>1</v>
      </c>
      <c r="F741" s="254" t="s">
        <v>140</v>
      </c>
      <c r="G741" s="252"/>
      <c r="H741" s="255">
        <v>100</v>
      </c>
      <c r="I741" s="256"/>
      <c r="J741" s="252"/>
      <c r="K741" s="252"/>
      <c r="L741" s="257"/>
      <c r="M741" s="258"/>
      <c r="N741" s="259"/>
      <c r="O741" s="259"/>
      <c r="P741" s="259"/>
      <c r="Q741" s="259"/>
      <c r="R741" s="259"/>
      <c r="S741" s="259"/>
      <c r="T741" s="259"/>
      <c r="U741" s="260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61" t="s">
        <v>137</v>
      </c>
      <c r="AU741" s="261" t="s">
        <v>80</v>
      </c>
      <c r="AV741" s="15" t="s">
        <v>131</v>
      </c>
      <c r="AW741" s="15" t="s">
        <v>30</v>
      </c>
      <c r="AX741" s="15" t="s">
        <v>78</v>
      </c>
      <c r="AY741" s="261" t="s">
        <v>124</v>
      </c>
    </row>
    <row r="742" s="2" customFormat="1" ht="33" customHeight="1">
      <c r="A742" s="38"/>
      <c r="B742" s="39"/>
      <c r="C742" s="210" t="s">
        <v>871</v>
      </c>
      <c r="D742" s="210" t="s">
        <v>126</v>
      </c>
      <c r="E742" s="211" t="s">
        <v>872</v>
      </c>
      <c r="F742" s="212" t="s">
        <v>873</v>
      </c>
      <c r="G742" s="213" t="s">
        <v>189</v>
      </c>
      <c r="H742" s="214">
        <v>100</v>
      </c>
      <c r="I742" s="215"/>
      <c r="J742" s="216">
        <f>ROUND(I742*H742,2)</f>
        <v>0</v>
      </c>
      <c r="K742" s="212" t="s">
        <v>130</v>
      </c>
      <c r="L742" s="44"/>
      <c r="M742" s="217" t="s">
        <v>1</v>
      </c>
      <c r="N742" s="218" t="s">
        <v>38</v>
      </c>
      <c r="O742" s="91"/>
      <c r="P742" s="219">
        <f>O742*H742</f>
        <v>0</v>
      </c>
      <c r="Q742" s="219">
        <v>0</v>
      </c>
      <c r="R742" s="219">
        <f>Q742*H742</f>
        <v>0</v>
      </c>
      <c r="S742" s="219">
        <v>0.015740000000000001</v>
      </c>
      <c r="T742" s="219">
        <f>S742*H742</f>
        <v>1.5740000000000001</v>
      </c>
      <c r="U742" s="220" t="s">
        <v>1</v>
      </c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21" t="s">
        <v>240</v>
      </c>
      <c r="AT742" s="221" t="s">
        <v>126</v>
      </c>
      <c r="AU742" s="221" t="s">
        <v>80</v>
      </c>
      <c r="AY742" s="17" t="s">
        <v>124</v>
      </c>
      <c r="BE742" s="222">
        <f>IF(N742="základní",J742,0)</f>
        <v>0</v>
      </c>
      <c r="BF742" s="222">
        <f>IF(N742="snížená",J742,0)</f>
        <v>0</v>
      </c>
      <c r="BG742" s="222">
        <f>IF(N742="zákl. přenesená",J742,0)</f>
        <v>0</v>
      </c>
      <c r="BH742" s="222">
        <f>IF(N742="sníž. přenesená",J742,0)</f>
        <v>0</v>
      </c>
      <c r="BI742" s="222">
        <f>IF(N742="nulová",J742,0)</f>
        <v>0</v>
      </c>
      <c r="BJ742" s="17" t="s">
        <v>78</v>
      </c>
      <c r="BK742" s="222">
        <f>ROUND(I742*H742,2)</f>
        <v>0</v>
      </c>
      <c r="BL742" s="17" t="s">
        <v>240</v>
      </c>
      <c r="BM742" s="221" t="s">
        <v>874</v>
      </c>
    </row>
    <row r="743" s="2" customFormat="1">
      <c r="A743" s="38"/>
      <c r="B743" s="39"/>
      <c r="C743" s="40"/>
      <c r="D743" s="223" t="s">
        <v>133</v>
      </c>
      <c r="E743" s="40"/>
      <c r="F743" s="224" t="s">
        <v>875</v>
      </c>
      <c r="G743" s="40"/>
      <c r="H743" s="40"/>
      <c r="I743" s="225"/>
      <c r="J743" s="40"/>
      <c r="K743" s="40"/>
      <c r="L743" s="44"/>
      <c r="M743" s="226"/>
      <c r="N743" s="227"/>
      <c r="O743" s="91"/>
      <c r="P743" s="91"/>
      <c r="Q743" s="91"/>
      <c r="R743" s="91"/>
      <c r="S743" s="91"/>
      <c r="T743" s="91"/>
      <c r="U743" s="92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7" t="s">
        <v>133</v>
      </c>
      <c r="AU743" s="17" t="s">
        <v>80</v>
      </c>
    </row>
    <row r="744" s="2" customFormat="1">
      <c r="A744" s="38"/>
      <c r="B744" s="39"/>
      <c r="C744" s="40"/>
      <c r="D744" s="228" t="s">
        <v>135</v>
      </c>
      <c r="E744" s="40"/>
      <c r="F744" s="229" t="s">
        <v>876</v>
      </c>
      <c r="G744" s="40"/>
      <c r="H744" s="40"/>
      <c r="I744" s="225"/>
      <c r="J744" s="40"/>
      <c r="K744" s="40"/>
      <c r="L744" s="44"/>
      <c r="M744" s="226"/>
      <c r="N744" s="227"/>
      <c r="O744" s="91"/>
      <c r="P744" s="91"/>
      <c r="Q744" s="91"/>
      <c r="R744" s="91"/>
      <c r="S744" s="91"/>
      <c r="T744" s="91"/>
      <c r="U744" s="92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7" t="s">
        <v>135</v>
      </c>
      <c r="AU744" s="17" t="s">
        <v>80</v>
      </c>
    </row>
    <row r="745" s="13" customFormat="1">
      <c r="A745" s="13"/>
      <c r="B745" s="230"/>
      <c r="C745" s="231"/>
      <c r="D745" s="223" t="s">
        <v>137</v>
      </c>
      <c r="E745" s="232" t="s">
        <v>1</v>
      </c>
      <c r="F745" s="233" t="s">
        <v>877</v>
      </c>
      <c r="G745" s="231"/>
      <c r="H745" s="232" t="s">
        <v>1</v>
      </c>
      <c r="I745" s="234"/>
      <c r="J745" s="231"/>
      <c r="K745" s="231"/>
      <c r="L745" s="235"/>
      <c r="M745" s="236"/>
      <c r="N745" s="237"/>
      <c r="O745" s="237"/>
      <c r="P745" s="237"/>
      <c r="Q745" s="237"/>
      <c r="R745" s="237"/>
      <c r="S745" s="237"/>
      <c r="T745" s="237"/>
      <c r="U745" s="238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9" t="s">
        <v>137</v>
      </c>
      <c r="AU745" s="239" t="s">
        <v>80</v>
      </c>
      <c r="AV745" s="13" t="s">
        <v>78</v>
      </c>
      <c r="AW745" s="13" t="s">
        <v>30</v>
      </c>
      <c r="AX745" s="13" t="s">
        <v>73</v>
      </c>
      <c r="AY745" s="239" t="s">
        <v>124</v>
      </c>
    </row>
    <row r="746" s="14" customFormat="1">
      <c r="A746" s="14"/>
      <c r="B746" s="240"/>
      <c r="C746" s="241"/>
      <c r="D746" s="223" t="s">
        <v>137</v>
      </c>
      <c r="E746" s="242" t="s">
        <v>1</v>
      </c>
      <c r="F746" s="243" t="s">
        <v>617</v>
      </c>
      <c r="G746" s="241"/>
      <c r="H746" s="244">
        <v>100</v>
      </c>
      <c r="I746" s="245"/>
      <c r="J746" s="241"/>
      <c r="K746" s="241"/>
      <c r="L746" s="246"/>
      <c r="M746" s="247"/>
      <c r="N746" s="248"/>
      <c r="O746" s="248"/>
      <c r="P746" s="248"/>
      <c r="Q746" s="248"/>
      <c r="R746" s="248"/>
      <c r="S746" s="248"/>
      <c r="T746" s="248"/>
      <c r="U746" s="249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0" t="s">
        <v>137</v>
      </c>
      <c r="AU746" s="250" t="s">
        <v>80</v>
      </c>
      <c r="AV746" s="14" t="s">
        <v>80</v>
      </c>
      <c r="AW746" s="14" t="s">
        <v>30</v>
      </c>
      <c r="AX746" s="14" t="s">
        <v>73</v>
      </c>
      <c r="AY746" s="250" t="s">
        <v>124</v>
      </c>
    </row>
    <row r="747" s="15" customFormat="1">
      <c r="A747" s="15"/>
      <c r="B747" s="251"/>
      <c r="C747" s="252"/>
      <c r="D747" s="223" t="s">
        <v>137</v>
      </c>
      <c r="E747" s="253" t="s">
        <v>1</v>
      </c>
      <c r="F747" s="254" t="s">
        <v>140</v>
      </c>
      <c r="G747" s="252"/>
      <c r="H747" s="255">
        <v>100</v>
      </c>
      <c r="I747" s="256"/>
      <c r="J747" s="252"/>
      <c r="K747" s="252"/>
      <c r="L747" s="257"/>
      <c r="M747" s="258"/>
      <c r="N747" s="259"/>
      <c r="O747" s="259"/>
      <c r="P747" s="259"/>
      <c r="Q747" s="259"/>
      <c r="R747" s="259"/>
      <c r="S747" s="259"/>
      <c r="T747" s="259"/>
      <c r="U747" s="260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61" t="s">
        <v>137</v>
      </c>
      <c r="AU747" s="261" t="s">
        <v>80</v>
      </c>
      <c r="AV747" s="15" t="s">
        <v>131</v>
      </c>
      <c r="AW747" s="15" t="s">
        <v>30</v>
      </c>
      <c r="AX747" s="15" t="s">
        <v>78</v>
      </c>
      <c r="AY747" s="261" t="s">
        <v>124</v>
      </c>
    </row>
    <row r="748" s="2" customFormat="1" ht="16.5" customHeight="1">
      <c r="A748" s="38"/>
      <c r="B748" s="39"/>
      <c r="C748" s="210" t="s">
        <v>878</v>
      </c>
      <c r="D748" s="210" t="s">
        <v>126</v>
      </c>
      <c r="E748" s="211" t="s">
        <v>879</v>
      </c>
      <c r="F748" s="212" t="s">
        <v>880</v>
      </c>
      <c r="G748" s="213" t="s">
        <v>206</v>
      </c>
      <c r="H748" s="214">
        <v>14</v>
      </c>
      <c r="I748" s="215"/>
      <c r="J748" s="216">
        <f>ROUND(I748*H748,2)</f>
        <v>0</v>
      </c>
      <c r="K748" s="212" t="s">
        <v>1</v>
      </c>
      <c r="L748" s="44"/>
      <c r="M748" s="217" t="s">
        <v>1</v>
      </c>
      <c r="N748" s="218" t="s">
        <v>38</v>
      </c>
      <c r="O748" s="91"/>
      <c r="P748" s="219">
        <f>O748*H748</f>
        <v>0</v>
      </c>
      <c r="Q748" s="219">
        <v>0</v>
      </c>
      <c r="R748" s="219">
        <f>Q748*H748</f>
        <v>0</v>
      </c>
      <c r="S748" s="219">
        <v>0</v>
      </c>
      <c r="T748" s="219">
        <f>S748*H748</f>
        <v>0</v>
      </c>
      <c r="U748" s="220" t="s">
        <v>1</v>
      </c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21" t="s">
        <v>240</v>
      </c>
      <c r="AT748" s="221" t="s">
        <v>126</v>
      </c>
      <c r="AU748" s="221" t="s">
        <v>80</v>
      </c>
      <c r="AY748" s="17" t="s">
        <v>124</v>
      </c>
      <c r="BE748" s="222">
        <f>IF(N748="základní",J748,0)</f>
        <v>0</v>
      </c>
      <c r="BF748" s="222">
        <f>IF(N748="snížená",J748,0)</f>
        <v>0</v>
      </c>
      <c r="BG748" s="222">
        <f>IF(N748="zákl. přenesená",J748,0)</f>
        <v>0</v>
      </c>
      <c r="BH748" s="222">
        <f>IF(N748="sníž. přenesená",J748,0)</f>
        <v>0</v>
      </c>
      <c r="BI748" s="222">
        <f>IF(N748="nulová",J748,0)</f>
        <v>0</v>
      </c>
      <c r="BJ748" s="17" t="s">
        <v>78</v>
      </c>
      <c r="BK748" s="222">
        <f>ROUND(I748*H748,2)</f>
        <v>0</v>
      </c>
      <c r="BL748" s="17" t="s">
        <v>240</v>
      </c>
      <c r="BM748" s="221" t="s">
        <v>881</v>
      </c>
    </row>
    <row r="749" s="2" customFormat="1">
      <c r="A749" s="38"/>
      <c r="B749" s="39"/>
      <c r="C749" s="40"/>
      <c r="D749" s="223" t="s">
        <v>133</v>
      </c>
      <c r="E749" s="40"/>
      <c r="F749" s="224" t="s">
        <v>882</v>
      </c>
      <c r="G749" s="40"/>
      <c r="H749" s="40"/>
      <c r="I749" s="225"/>
      <c r="J749" s="40"/>
      <c r="K749" s="40"/>
      <c r="L749" s="44"/>
      <c r="M749" s="226"/>
      <c r="N749" s="227"/>
      <c r="O749" s="91"/>
      <c r="P749" s="91"/>
      <c r="Q749" s="91"/>
      <c r="R749" s="91"/>
      <c r="S749" s="91"/>
      <c r="T749" s="91"/>
      <c r="U749" s="92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7" t="s">
        <v>133</v>
      </c>
      <c r="AU749" s="17" t="s">
        <v>80</v>
      </c>
    </row>
    <row r="750" s="2" customFormat="1" ht="16.5" customHeight="1">
      <c r="A750" s="38"/>
      <c r="B750" s="39"/>
      <c r="C750" s="210" t="s">
        <v>883</v>
      </c>
      <c r="D750" s="210" t="s">
        <v>126</v>
      </c>
      <c r="E750" s="211" t="s">
        <v>884</v>
      </c>
      <c r="F750" s="212" t="s">
        <v>885</v>
      </c>
      <c r="G750" s="213" t="s">
        <v>886</v>
      </c>
      <c r="H750" s="214">
        <v>16</v>
      </c>
      <c r="I750" s="215"/>
      <c r="J750" s="216">
        <f>ROUND(I750*H750,2)</f>
        <v>0</v>
      </c>
      <c r="K750" s="212" t="s">
        <v>1</v>
      </c>
      <c r="L750" s="44"/>
      <c r="M750" s="217" t="s">
        <v>1</v>
      </c>
      <c r="N750" s="218" t="s">
        <v>38</v>
      </c>
      <c r="O750" s="91"/>
      <c r="P750" s="219">
        <f>O750*H750</f>
        <v>0</v>
      </c>
      <c r="Q750" s="219">
        <v>0</v>
      </c>
      <c r="R750" s="219">
        <f>Q750*H750</f>
        <v>0</v>
      </c>
      <c r="S750" s="219">
        <v>0</v>
      </c>
      <c r="T750" s="219">
        <f>S750*H750</f>
        <v>0</v>
      </c>
      <c r="U750" s="220" t="s">
        <v>1</v>
      </c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221" t="s">
        <v>131</v>
      </c>
      <c r="AT750" s="221" t="s">
        <v>126</v>
      </c>
      <c r="AU750" s="221" t="s">
        <v>80</v>
      </c>
      <c r="AY750" s="17" t="s">
        <v>124</v>
      </c>
      <c r="BE750" s="222">
        <f>IF(N750="základní",J750,0)</f>
        <v>0</v>
      </c>
      <c r="BF750" s="222">
        <f>IF(N750="snížená",J750,0)</f>
        <v>0</v>
      </c>
      <c r="BG750" s="222">
        <f>IF(N750="zákl. přenesená",J750,0)</f>
        <v>0</v>
      </c>
      <c r="BH750" s="222">
        <f>IF(N750="sníž. přenesená",J750,0)</f>
        <v>0</v>
      </c>
      <c r="BI750" s="222">
        <f>IF(N750="nulová",J750,0)</f>
        <v>0</v>
      </c>
      <c r="BJ750" s="17" t="s">
        <v>78</v>
      </c>
      <c r="BK750" s="222">
        <f>ROUND(I750*H750,2)</f>
        <v>0</v>
      </c>
      <c r="BL750" s="17" t="s">
        <v>131</v>
      </c>
      <c r="BM750" s="221" t="s">
        <v>887</v>
      </c>
    </row>
    <row r="751" s="2" customFormat="1">
      <c r="A751" s="38"/>
      <c r="B751" s="39"/>
      <c r="C751" s="40"/>
      <c r="D751" s="223" t="s">
        <v>133</v>
      </c>
      <c r="E751" s="40"/>
      <c r="F751" s="224" t="s">
        <v>885</v>
      </c>
      <c r="G751" s="40"/>
      <c r="H751" s="40"/>
      <c r="I751" s="225"/>
      <c r="J751" s="40"/>
      <c r="K751" s="40"/>
      <c r="L751" s="44"/>
      <c r="M751" s="226"/>
      <c r="N751" s="227"/>
      <c r="O751" s="91"/>
      <c r="P751" s="91"/>
      <c r="Q751" s="91"/>
      <c r="R751" s="91"/>
      <c r="S751" s="91"/>
      <c r="T751" s="91"/>
      <c r="U751" s="92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T751" s="17" t="s">
        <v>133</v>
      </c>
      <c r="AU751" s="17" t="s">
        <v>80</v>
      </c>
    </row>
    <row r="752" s="2" customFormat="1" ht="33" customHeight="1">
      <c r="A752" s="38"/>
      <c r="B752" s="39"/>
      <c r="C752" s="210" t="s">
        <v>888</v>
      </c>
      <c r="D752" s="210" t="s">
        <v>126</v>
      </c>
      <c r="E752" s="211" t="s">
        <v>889</v>
      </c>
      <c r="F752" s="212" t="s">
        <v>890</v>
      </c>
      <c r="G752" s="213" t="s">
        <v>168</v>
      </c>
      <c r="H752" s="214">
        <v>9.0199999999999996</v>
      </c>
      <c r="I752" s="215"/>
      <c r="J752" s="216">
        <f>ROUND(I752*H752,2)</f>
        <v>0</v>
      </c>
      <c r="K752" s="212" t="s">
        <v>322</v>
      </c>
      <c r="L752" s="44"/>
      <c r="M752" s="217" t="s">
        <v>1</v>
      </c>
      <c r="N752" s="218" t="s">
        <v>38</v>
      </c>
      <c r="O752" s="91"/>
      <c r="P752" s="219">
        <f>O752*H752</f>
        <v>0</v>
      </c>
      <c r="Q752" s="219">
        <v>0</v>
      </c>
      <c r="R752" s="219">
        <f>Q752*H752</f>
        <v>0</v>
      </c>
      <c r="S752" s="219">
        <v>0</v>
      </c>
      <c r="T752" s="219">
        <f>S752*H752</f>
        <v>0</v>
      </c>
      <c r="U752" s="220" t="s">
        <v>1</v>
      </c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21" t="s">
        <v>240</v>
      </c>
      <c r="AT752" s="221" t="s">
        <v>126</v>
      </c>
      <c r="AU752" s="221" t="s">
        <v>80</v>
      </c>
      <c r="AY752" s="17" t="s">
        <v>124</v>
      </c>
      <c r="BE752" s="222">
        <f>IF(N752="základní",J752,0)</f>
        <v>0</v>
      </c>
      <c r="BF752" s="222">
        <f>IF(N752="snížená",J752,0)</f>
        <v>0</v>
      </c>
      <c r="BG752" s="222">
        <f>IF(N752="zákl. přenesená",J752,0)</f>
        <v>0</v>
      </c>
      <c r="BH752" s="222">
        <f>IF(N752="sníž. přenesená",J752,0)</f>
        <v>0</v>
      </c>
      <c r="BI752" s="222">
        <f>IF(N752="nulová",J752,0)</f>
        <v>0</v>
      </c>
      <c r="BJ752" s="17" t="s">
        <v>78</v>
      </c>
      <c r="BK752" s="222">
        <f>ROUND(I752*H752,2)</f>
        <v>0</v>
      </c>
      <c r="BL752" s="17" t="s">
        <v>240</v>
      </c>
      <c r="BM752" s="221" t="s">
        <v>891</v>
      </c>
    </row>
    <row r="753" s="2" customFormat="1">
      <c r="A753" s="38"/>
      <c r="B753" s="39"/>
      <c r="C753" s="40"/>
      <c r="D753" s="223" t="s">
        <v>133</v>
      </c>
      <c r="E753" s="40"/>
      <c r="F753" s="224" t="s">
        <v>892</v>
      </c>
      <c r="G753" s="40"/>
      <c r="H753" s="40"/>
      <c r="I753" s="225"/>
      <c r="J753" s="40"/>
      <c r="K753" s="40"/>
      <c r="L753" s="44"/>
      <c r="M753" s="226"/>
      <c r="N753" s="227"/>
      <c r="O753" s="91"/>
      <c r="P753" s="91"/>
      <c r="Q753" s="91"/>
      <c r="R753" s="91"/>
      <c r="S753" s="91"/>
      <c r="T753" s="91"/>
      <c r="U753" s="92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17" t="s">
        <v>133</v>
      </c>
      <c r="AU753" s="17" t="s">
        <v>80</v>
      </c>
    </row>
    <row r="754" s="2" customFormat="1">
      <c r="A754" s="38"/>
      <c r="B754" s="39"/>
      <c r="C754" s="40"/>
      <c r="D754" s="228" t="s">
        <v>135</v>
      </c>
      <c r="E754" s="40"/>
      <c r="F754" s="229" t="s">
        <v>893</v>
      </c>
      <c r="G754" s="40"/>
      <c r="H754" s="40"/>
      <c r="I754" s="225"/>
      <c r="J754" s="40"/>
      <c r="K754" s="40"/>
      <c r="L754" s="44"/>
      <c r="M754" s="226"/>
      <c r="N754" s="227"/>
      <c r="O754" s="91"/>
      <c r="P754" s="91"/>
      <c r="Q754" s="91"/>
      <c r="R754" s="91"/>
      <c r="S754" s="91"/>
      <c r="T754" s="91"/>
      <c r="U754" s="92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135</v>
      </c>
      <c r="AU754" s="17" t="s">
        <v>80</v>
      </c>
    </row>
    <row r="755" s="12" customFormat="1" ht="22.8" customHeight="1">
      <c r="A755" s="12"/>
      <c r="B755" s="194"/>
      <c r="C755" s="195"/>
      <c r="D755" s="196" t="s">
        <v>72</v>
      </c>
      <c r="E755" s="208" t="s">
        <v>894</v>
      </c>
      <c r="F755" s="208" t="s">
        <v>895</v>
      </c>
      <c r="G755" s="195"/>
      <c r="H755" s="195"/>
      <c r="I755" s="198"/>
      <c r="J755" s="209">
        <f>BK755</f>
        <v>0</v>
      </c>
      <c r="K755" s="195"/>
      <c r="L755" s="200"/>
      <c r="M755" s="201"/>
      <c r="N755" s="202"/>
      <c r="O755" s="202"/>
      <c r="P755" s="203">
        <f>SUM(P756:P859)</f>
        <v>0</v>
      </c>
      <c r="Q755" s="202"/>
      <c r="R755" s="203">
        <f>SUM(R756:R859)</f>
        <v>0.47311342000000001</v>
      </c>
      <c r="S755" s="202"/>
      <c r="T755" s="203">
        <f>SUM(T756:T859)</f>
        <v>1.02081296</v>
      </c>
      <c r="U755" s="204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R755" s="205" t="s">
        <v>80</v>
      </c>
      <c r="AT755" s="206" t="s">
        <v>72</v>
      </c>
      <c r="AU755" s="206" t="s">
        <v>78</v>
      </c>
      <c r="AY755" s="205" t="s">
        <v>124</v>
      </c>
      <c r="BK755" s="207">
        <f>SUM(BK756:BK859)</f>
        <v>0</v>
      </c>
    </row>
    <row r="756" s="2" customFormat="1" ht="16.5" customHeight="1">
      <c r="A756" s="38"/>
      <c r="B756" s="39"/>
      <c r="C756" s="210" t="s">
        <v>896</v>
      </c>
      <c r="D756" s="210" t="s">
        <v>126</v>
      </c>
      <c r="E756" s="211" t="s">
        <v>897</v>
      </c>
      <c r="F756" s="212" t="s">
        <v>898</v>
      </c>
      <c r="G756" s="213" t="s">
        <v>189</v>
      </c>
      <c r="H756" s="214">
        <v>9.8339999999999996</v>
      </c>
      <c r="I756" s="215"/>
      <c r="J756" s="216">
        <f>ROUND(I756*H756,2)</f>
        <v>0</v>
      </c>
      <c r="K756" s="212" t="s">
        <v>322</v>
      </c>
      <c r="L756" s="44"/>
      <c r="M756" s="217" t="s">
        <v>1</v>
      </c>
      <c r="N756" s="218" t="s">
        <v>38</v>
      </c>
      <c r="O756" s="91"/>
      <c r="P756" s="219">
        <f>O756*H756</f>
        <v>0</v>
      </c>
      <c r="Q756" s="219">
        <v>0</v>
      </c>
      <c r="R756" s="219">
        <f>Q756*H756</f>
        <v>0</v>
      </c>
      <c r="S756" s="219">
        <v>0.00594</v>
      </c>
      <c r="T756" s="219">
        <f>S756*H756</f>
        <v>0.058413960000000001</v>
      </c>
      <c r="U756" s="220" t="s">
        <v>1</v>
      </c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1" t="s">
        <v>240</v>
      </c>
      <c r="AT756" s="221" t="s">
        <v>126</v>
      </c>
      <c r="AU756" s="221" t="s">
        <v>80</v>
      </c>
      <c r="AY756" s="17" t="s">
        <v>124</v>
      </c>
      <c r="BE756" s="222">
        <f>IF(N756="základní",J756,0)</f>
        <v>0</v>
      </c>
      <c r="BF756" s="222">
        <f>IF(N756="snížená",J756,0)</f>
        <v>0</v>
      </c>
      <c r="BG756" s="222">
        <f>IF(N756="zákl. přenesená",J756,0)</f>
        <v>0</v>
      </c>
      <c r="BH756" s="222">
        <f>IF(N756="sníž. přenesená",J756,0)</f>
        <v>0</v>
      </c>
      <c r="BI756" s="222">
        <f>IF(N756="nulová",J756,0)</f>
        <v>0</v>
      </c>
      <c r="BJ756" s="17" t="s">
        <v>78</v>
      </c>
      <c r="BK756" s="222">
        <f>ROUND(I756*H756,2)</f>
        <v>0</v>
      </c>
      <c r="BL756" s="17" t="s">
        <v>240</v>
      </c>
      <c r="BM756" s="221" t="s">
        <v>899</v>
      </c>
    </row>
    <row r="757" s="2" customFormat="1">
      <c r="A757" s="38"/>
      <c r="B757" s="39"/>
      <c r="C757" s="40"/>
      <c r="D757" s="223" t="s">
        <v>133</v>
      </c>
      <c r="E757" s="40"/>
      <c r="F757" s="224" t="s">
        <v>900</v>
      </c>
      <c r="G757" s="40"/>
      <c r="H757" s="40"/>
      <c r="I757" s="225"/>
      <c r="J757" s="40"/>
      <c r="K757" s="40"/>
      <c r="L757" s="44"/>
      <c r="M757" s="226"/>
      <c r="N757" s="227"/>
      <c r="O757" s="91"/>
      <c r="P757" s="91"/>
      <c r="Q757" s="91"/>
      <c r="R757" s="91"/>
      <c r="S757" s="91"/>
      <c r="T757" s="91"/>
      <c r="U757" s="92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T757" s="17" t="s">
        <v>133</v>
      </c>
      <c r="AU757" s="17" t="s">
        <v>80</v>
      </c>
    </row>
    <row r="758" s="2" customFormat="1">
      <c r="A758" s="38"/>
      <c r="B758" s="39"/>
      <c r="C758" s="40"/>
      <c r="D758" s="228" t="s">
        <v>135</v>
      </c>
      <c r="E758" s="40"/>
      <c r="F758" s="229" t="s">
        <v>901</v>
      </c>
      <c r="G758" s="40"/>
      <c r="H758" s="40"/>
      <c r="I758" s="225"/>
      <c r="J758" s="40"/>
      <c r="K758" s="40"/>
      <c r="L758" s="44"/>
      <c r="M758" s="226"/>
      <c r="N758" s="227"/>
      <c r="O758" s="91"/>
      <c r="P758" s="91"/>
      <c r="Q758" s="91"/>
      <c r="R758" s="91"/>
      <c r="S758" s="91"/>
      <c r="T758" s="91"/>
      <c r="U758" s="92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17" t="s">
        <v>135</v>
      </c>
      <c r="AU758" s="17" t="s">
        <v>80</v>
      </c>
    </row>
    <row r="759" s="13" customFormat="1">
      <c r="A759" s="13"/>
      <c r="B759" s="230"/>
      <c r="C759" s="231"/>
      <c r="D759" s="223" t="s">
        <v>137</v>
      </c>
      <c r="E759" s="232" t="s">
        <v>1</v>
      </c>
      <c r="F759" s="233" t="s">
        <v>809</v>
      </c>
      <c r="G759" s="231"/>
      <c r="H759" s="232" t="s">
        <v>1</v>
      </c>
      <c r="I759" s="234"/>
      <c r="J759" s="231"/>
      <c r="K759" s="231"/>
      <c r="L759" s="235"/>
      <c r="M759" s="236"/>
      <c r="N759" s="237"/>
      <c r="O759" s="237"/>
      <c r="P759" s="237"/>
      <c r="Q759" s="237"/>
      <c r="R759" s="237"/>
      <c r="S759" s="237"/>
      <c r="T759" s="237"/>
      <c r="U759" s="238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9" t="s">
        <v>137</v>
      </c>
      <c r="AU759" s="239" t="s">
        <v>80</v>
      </c>
      <c r="AV759" s="13" t="s">
        <v>78</v>
      </c>
      <c r="AW759" s="13" t="s">
        <v>30</v>
      </c>
      <c r="AX759" s="13" t="s">
        <v>73</v>
      </c>
      <c r="AY759" s="239" t="s">
        <v>124</v>
      </c>
    </row>
    <row r="760" s="14" customFormat="1">
      <c r="A760" s="14"/>
      <c r="B760" s="240"/>
      <c r="C760" s="241"/>
      <c r="D760" s="223" t="s">
        <v>137</v>
      </c>
      <c r="E760" s="242" t="s">
        <v>1</v>
      </c>
      <c r="F760" s="243" t="s">
        <v>810</v>
      </c>
      <c r="G760" s="241"/>
      <c r="H760" s="244">
        <v>9.8343733422969297</v>
      </c>
      <c r="I760" s="245"/>
      <c r="J760" s="241"/>
      <c r="K760" s="241"/>
      <c r="L760" s="246"/>
      <c r="M760" s="247"/>
      <c r="N760" s="248"/>
      <c r="O760" s="248"/>
      <c r="P760" s="248"/>
      <c r="Q760" s="248"/>
      <c r="R760" s="248"/>
      <c r="S760" s="248"/>
      <c r="T760" s="248"/>
      <c r="U760" s="249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0" t="s">
        <v>137</v>
      </c>
      <c r="AU760" s="250" t="s">
        <v>80</v>
      </c>
      <c r="AV760" s="14" t="s">
        <v>80</v>
      </c>
      <c r="AW760" s="14" t="s">
        <v>30</v>
      </c>
      <c r="AX760" s="14" t="s">
        <v>73</v>
      </c>
      <c r="AY760" s="250" t="s">
        <v>124</v>
      </c>
    </row>
    <row r="761" s="15" customFormat="1">
      <c r="A761" s="15"/>
      <c r="B761" s="251"/>
      <c r="C761" s="252"/>
      <c r="D761" s="223" t="s">
        <v>137</v>
      </c>
      <c r="E761" s="253" t="s">
        <v>1</v>
      </c>
      <c r="F761" s="254" t="s">
        <v>140</v>
      </c>
      <c r="G761" s="252"/>
      <c r="H761" s="255">
        <v>9.8343733422969297</v>
      </c>
      <c r="I761" s="256"/>
      <c r="J761" s="252"/>
      <c r="K761" s="252"/>
      <c r="L761" s="257"/>
      <c r="M761" s="258"/>
      <c r="N761" s="259"/>
      <c r="O761" s="259"/>
      <c r="P761" s="259"/>
      <c r="Q761" s="259"/>
      <c r="R761" s="259"/>
      <c r="S761" s="259"/>
      <c r="T761" s="259"/>
      <c r="U761" s="260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61" t="s">
        <v>137</v>
      </c>
      <c r="AU761" s="261" t="s">
        <v>80</v>
      </c>
      <c r="AV761" s="15" t="s">
        <v>131</v>
      </c>
      <c r="AW761" s="15" t="s">
        <v>30</v>
      </c>
      <c r="AX761" s="15" t="s">
        <v>78</v>
      </c>
      <c r="AY761" s="261" t="s">
        <v>124</v>
      </c>
    </row>
    <row r="762" s="2" customFormat="1" ht="16.5" customHeight="1">
      <c r="A762" s="38"/>
      <c r="B762" s="39"/>
      <c r="C762" s="210" t="s">
        <v>902</v>
      </c>
      <c r="D762" s="210" t="s">
        <v>126</v>
      </c>
      <c r="E762" s="211" t="s">
        <v>903</v>
      </c>
      <c r="F762" s="212" t="s">
        <v>904</v>
      </c>
      <c r="G762" s="213" t="s">
        <v>198</v>
      </c>
      <c r="H762" s="214">
        <v>17.225000000000001</v>
      </c>
      <c r="I762" s="215"/>
      <c r="J762" s="216">
        <f>ROUND(I762*H762,2)</f>
        <v>0</v>
      </c>
      <c r="K762" s="212" t="s">
        <v>322</v>
      </c>
      <c r="L762" s="44"/>
      <c r="M762" s="217" t="s">
        <v>1</v>
      </c>
      <c r="N762" s="218" t="s">
        <v>38</v>
      </c>
      <c r="O762" s="91"/>
      <c r="P762" s="219">
        <f>O762*H762</f>
        <v>0</v>
      </c>
      <c r="Q762" s="219">
        <v>0</v>
      </c>
      <c r="R762" s="219">
        <f>Q762*H762</f>
        <v>0</v>
      </c>
      <c r="S762" s="219">
        <v>0.00348</v>
      </c>
      <c r="T762" s="219">
        <f>S762*H762</f>
        <v>0.059943000000000003</v>
      </c>
      <c r="U762" s="220" t="s">
        <v>1</v>
      </c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21" t="s">
        <v>240</v>
      </c>
      <c r="AT762" s="221" t="s">
        <v>126</v>
      </c>
      <c r="AU762" s="221" t="s">
        <v>80</v>
      </c>
      <c r="AY762" s="17" t="s">
        <v>124</v>
      </c>
      <c r="BE762" s="222">
        <f>IF(N762="základní",J762,0)</f>
        <v>0</v>
      </c>
      <c r="BF762" s="222">
        <f>IF(N762="snížená",J762,0)</f>
        <v>0</v>
      </c>
      <c r="BG762" s="222">
        <f>IF(N762="zákl. přenesená",J762,0)</f>
        <v>0</v>
      </c>
      <c r="BH762" s="222">
        <f>IF(N762="sníž. přenesená",J762,0)</f>
        <v>0</v>
      </c>
      <c r="BI762" s="222">
        <f>IF(N762="nulová",J762,0)</f>
        <v>0</v>
      </c>
      <c r="BJ762" s="17" t="s">
        <v>78</v>
      </c>
      <c r="BK762" s="222">
        <f>ROUND(I762*H762,2)</f>
        <v>0</v>
      </c>
      <c r="BL762" s="17" t="s">
        <v>240</v>
      </c>
      <c r="BM762" s="221" t="s">
        <v>905</v>
      </c>
    </row>
    <row r="763" s="2" customFormat="1">
      <c r="A763" s="38"/>
      <c r="B763" s="39"/>
      <c r="C763" s="40"/>
      <c r="D763" s="223" t="s">
        <v>133</v>
      </c>
      <c r="E763" s="40"/>
      <c r="F763" s="224" t="s">
        <v>906</v>
      </c>
      <c r="G763" s="40"/>
      <c r="H763" s="40"/>
      <c r="I763" s="225"/>
      <c r="J763" s="40"/>
      <c r="K763" s="40"/>
      <c r="L763" s="44"/>
      <c r="M763" s="226"/>
      <c r="N763" s="227"/>
      <c r="O763" s="91"/>
      <c r="P763" s="91"/>
      <c r="Q763" s="91"/>
      <c r="R763" s="91"/>
      <c r="S763" s="91"/>
      <c r="T763" s="91"/>
      <c r="U763" s="92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T763" s="17" t="s">
        <v>133</v>
      </c>
      <c r="AU763" s="17" t="s">
        <v>80</v>
      </c>
    </row>
    <row r="764" s="2" customFormat="1">
      <c r="A764" s="38"/>
      <c r="B764" s="39"/>
      <c r="C764" s="40"/>
      <c r="D764" s="228" t="s">
        <v>135</v>
      </c>
      <c r="E764" s="40"/>
      <c r="F764" s="229" t="s">
        <v>907</v>
      </c>
      <c r="G764" s="40"/>
      <c r="H764" s="40"/>
      <c r="I764" s="225"/>
      <c r="J764" s="40"/>
      <c r="K764" s="40"/>
      <c r="L764" s="44"/>
      <c r="M764" s="226"/>
      <c r="N764" s="227"/>
      <c r="O764" s="91"/>
      <c r="P764" s="91"/>
      <c r="Q764" s="91"/>
      <c r="R764" s="91"/>
      <c r="S764" s="91"/>
      <c r="T764" s="91"/>
      <c r="U764" s="92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7" t="s">
        <v>135</v>
      </c>
      <c r="AU764" s="17" t="s">
        <v>80</v>
      </c>
    </row>
    <row r="765" s="14" customFormat="1">
      <c r="A765" s="14"/>
      <c r="B765" s="240"/>
      <c r="C765" s="241"/>
      <c r="D765" s="223" t="s">
        <v>137</v>
      </c>
      <c r="E765" s="242" t="s">
        <v>1</v>
      </c>
      <c r="F765" s="243" t="s">
        <v>908</v>
      </c>
      <c r="G765" s="241"/>
      <c r="H765" s="244">
        <v>17.2251689135345</v>
      </c>
      <c r="I765" s="245"/>
      <c r="J765" s="241"/>
      <c r="K765" s="241"/>
      <c r="L765" s="246"/>
      <c r="M765" s="247"/>
      <c r="N765" s="248"/>
      <c r="O765" s="248"/>
      <c r="P765" s="248"/>
      <c r="Q765" s="248"/>
      <c r="R765" s="248"/>
      <c r="S765" s="248"/>
      <c r="T765" s="248"/>
      <c r="U765" s="249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0" t="s">
        <v>137</v>
      </c>
      <c r="AU765" s="250" t="s">
        <v>80</v>
      </c>
      <c r="AV765" s="14" t="s">
        <v>80</v>
      </c>
      <c r="AW765" s="14" t="s">
        <v>30</v>
      </c>
      <c r="AX765" s="14" t="s">
        <v>73</v>
      </c>
      <c r="AY765" s="250" t="s">
        <v>124</v>
      </c>
    </row>
    <row r="766" s="15" customFormat="1">
      <c r="A766" s="15"/>
      <c r="B766" s="251"/>
      <c r="C766" s="252"/>
      <c r="D766" s="223" t="s">
        <v>137</v>
      </c>
      <c r="E766" s="253" t="s">
        <v>1</v>
      </c>
      <c r="F766" s="254" t="s">
        <v>140</v>
      </c>
      <c r="G766" s="252"/>
      <c r="H766" s="255">
        <v>17.2251689135345</v>
      </c>
      <c r="I766" s="256"/>
      <c r="J766" s="252"/>
      <c r="K766" s="252"/>
      <c r="L766" s="257"/>
      <c r="M766" s="258"/>
      <c r="N766" s="259"/>
      <c r="O766" s="259"/>
      <c r="P766" s="259"/>
      <c r="Q766" s="259"/>
      <c r="R766" s="259"/>
      <c r="S766" s="259"/>
      <c r="T766" s="259"/>
      <c r="U766" s="260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1" t="s">
        <v>137</v>
      </c>
      <c r="AU766" s="261" t="s">
        <v>80</v>
      </c>
      <c r="AV766" s="15" t="s">
        <v>131</v>
      </c>
      <c r="AW766" s="15" t="s">
        <v>30</v>
      </c>
      <c r="AX766" s="15" t="s">
        <v>78</v>
      </c>
      <c r="AY766" s="261" t="s">
        <v>124</v>
      </c>
    </row>
    <row r="767" s="2" customFormat="1" ht="21.75" customHeight="1">
      <c r="A767" s="38"/>
      <c r="B767" s="39"/>
      <c r="C767" s="210" t="s">
        <v>909</v>
      </c>
      <c r="D767" s="210" t="s">
        <v>126</v>
      </c>
      <c r="E767" s="211" t="s">
        <v>910</v>
      </c>
      <c r="F767" s="212" t="s">
        <v>911</v>
      </c>
      <c r="G767" s="213" t="s">
        <v>189</v>
      </c>
      <c r="H767" s="214">
        <v>9.8339999999999996</v>
      </c>
      <c r="I767" s="215"/>
      <c r="J767" s="216">
        <f>ROUND(I767*H767,2)</f>
        <v>0</v>
      </c>
      <c r="K767" s="212" t="s">
        <v>322</v>
      </c>
      <c r="L767" s="44"/>
      <c r="M767" s="217" t="s">
        <v>1</v>
      </c>
      <c r="N767" s="218" t="s">
        <v>38</v>
      </c>
      <c r="O767" s="91"/>
      <c r="P767" s="219">
        <f>O767*H767</f>
        <v>0</v>
      </c>
      <c r="Q767" s="219">
        <v>0</v>
      </c>
      <c r="R767" s="219">
        <f>Q767*H767</f>
        <v>0</v>
      </c>
      <c r="S767" s="219">
        <v>0</v>
      </c>
      <c r="T767" s="219">
        <f>S767*H767</f>
        <v>0</v>
      </c>
      <c r="U767" s="220" t="s">
        <v>1</v>
      </c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21" t="s">
        <v>240</v>
      </c>
      <c r="AT767" s="221" t="s">
        <v>126</v>
      </c>
      <c r="AU767" s="221" t="s">
        <v>80</v>
      </c>
      <c r="AY767" s="17" t="s">
        <v>124</v>
      </c>
      <c r="BE767" s="222">
        <f>IF(N767="základní",J767,0)</f>
        <v>0</v>
      </c>
      <c r="BF767" s="222">
        <f>IF(N767="snížená",J767,0)</f>
        <v>0</v>
      </c>
      <c r="BG767" s="222">
        <f>IF(N767="zákl. přenesená",J767,0)</f>
        <v>0</v>
      </c>
      <c r="BH767" s="222">
        <f>IF(N767="sníž. přenesená",J767,0)</f>
        <v>0</v>
      </c>
      <c r="BI767" s="222">
        <f>IF(N767="nulová",J767,0)</f>
        <v>0</v>
      </c>
      <c r="BJ767" s="17" t="s">
        <v>78</v>
      </c>
      <c r="BK767" s="222">
        <f>ROUND(I767*H767,2)</f>
        <v>0</v>
      </c>
      <c r="BL767" s="17" t="s">
        <v>240</v>
      </c>
      <c r="BM767" s="221" t="s">
        <v>912</v>
      </c>
    </row>
    <row r="768" s="2" customFormat="1">
      <c r="A768" s="38"/>
      <c r="B768" s="39"/>
      <c r="C768" s="40"/>
      <c r="D768" s="223" t="s">
        <v>133</v>
      </c>
      <c r="E768" s="40"/>
      <c r="F768" s="224" t="s">
        <v>913</v>
      </c>
      <c r="G768" s="40"/>
      <c r="H768" s="40"/>
      <c r="I768" s="225"/>
      <c r="J768" s="40"/>
      <c r="K768" s="40"/>
      <c r="L768" s="44"/>
      <c r="M768" s="226"/>
      <c r="N768" s="227"/>
      <c r="O768" s="91"/>
      <c r="P768" s="91"/>
      <c r="Q768" s="91"/>
      <c r="R768" s="91"/>
      <c r="S768" s="91"/>
      <c r="T768" s="91"/>
      <c r="U768" s="92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T768" s="17" t="s">
        <v>133</v>
      </c>
      <c r="AU768" s="17" t="s">
        <v>80</v>
      </c>
    </row>
    <row r="769" s="2" customFormat="1">
      <c r="A769" s="38"/>
      <c r="B769" s="39"/>
      <c r="C769" s="40"/>
      <c r="D769" s="228" t="s">
        <v>135</v>
      </c>
      <c r="E769" s="40"/>
      <c r="F769" s="229" t="s">
        <v>914</v>
      </c>
      <c r="G769" s="40"/>
      <c r="H769" s="40"/>
      <c r="I769" s="225"/>
      <c r="J769" s="40"/>
      <c r="K769" s="40"/>
      <c r="L769" s="44"/>
      <c r="M769" s="226"/>
      <c r="N769" s="227"/>
      <c r="O769" s="91"/>
      <c r="P769" s="91"/>
      <c r="Q769" s="91"/>
      <c r="R769" s="91"/>
      <c r="S769" s="91"/>
      <c r="T769" s="91"/>
      <c r="U769" s="92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7" t="s">
        <v>135</v>
      </c>
      <c r="AU769" s="17" t="s">
        <v>80</v>
      </c>
    </row>
    <row r="770" s="13" customFormat="1">
      <c r="A770" s="13"/>
      <c r="B770" s="230"/>
      <c r="C770" s="231"/>
      <c r="D770" s="223" t="s">
        <v>137</v>
      </c>
      <c r="E770" s="232" t="s">
        <v>1</v>
      </c>
      <c r="F770" s="233" t="s">
        <v>809</v>
      </c>
      <c r="G770" s="231"/>
      <c r="H770" s="232" t="s">
        <v>1</v>
      </c>
      <c r="I770" s="234"/>
      <c r="J770" s="231"/>
      <c r="K770" s="231"/>
      <c r="L770" s="235"/>
      <c r="M770" s="236"/>
      <c r="N770" s="237"/>
      <c r="O770" s="237"/>
      <c r="P770" s="237"/>
      <c r="Q770" s="237"/>
      <c r="R770" s="237"/>
      <c r="S770" s="237"/>
      <c r="T770" s="237"/>
      <c r="U770" s="238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9" t="s">
        <v>137</v>
      </c>
      <c r="AU770" s="239" t="s">
        <v>80</v>
      </c>
      <c r="AV770" s="13" t="s">
        <v>78</v>
      </c>
      <c r="AW770" s="13" t="s">
        <v>30</v>
      </c>
      <c r="AX770" s="13" t="s">
        <v>73</v>
      </c>
      <c r="AY770" s="239" t="s">
        <v>124</v>
      </c>
    </row>
    <row r="771" s="14" customFormat="1">
      <c r="A771" s="14"/>
      <c r="B771" s="240"/>
      <c r="C771" s="241"/>
      <c r="D771" s="223" t="s">
        <v>137</v>
      </c>
      <c r="E771" s="242" t="s">
        <v>1</v>
      </c>
      <c r="F771" s="243" t="s">
        <v>810</v>
      </c>
      <c r="G771" s="241"/>
      <c r="H771" s="244">
        <v>9.8343733422969297</v>
      </c>
      <c r="I771" s="245"/>
      <c r="J771" s="241"/>
      <c r="K771" s="241"/>
      <c r="L771" s="246"/>
      <c r="M771" s="247"/>
      <c r="N771" s="248"/>
      <c r="O771" s="248"/>
      <c r="P771" s="248"/>
      <c r="Q771" s="248"/>
      <c r="R771" s="248"/>
      <c r="S771" s="248"/>
      <c r="T771" s="248"/>
      <c r="U771" s="249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0" t="s">
        <v>137</v>
      </c>
      <c r="AU771" s="250" t="s">
        <v>80</v>
      </c>
      <c r="AV771" s="14" t="s">
        <v>80</v>
      </c>
      <c r="AW771" s="14" t="s">
        <v>30</v>
      </c>
      <c r="AX771" s="14" t="s">
        <v>73</v>
      </c>
      <c r="AY771" s="250" t="s">
        <v>124</v>
      </c>
    </row>
    <row r="772" s="15" customFormat="1">
      <c r="A772" s="15"/>
      <c r="B772" s="251"/>
      <c r="C772" s="252"/>
      <c r="D772" s="223" t="s">
        <v>137</v>
      </c>
      <c r="E772" s="253" t="s">
        <v>1</v>
      </c>
      <c r="F772" s="254" t="s">
        <v>140</v>
      </c>
      <c r="G772" s="252"/>
      <c r="H772" s="255">
        <v>9.8343733422969297</v>
      </c>
      <c r="I772" s="256"/>
      <c r="J772" s="252"/>
      <c r="K772" s="252"/>
      <c r="L772" s="257"/>
      <c r="M772" s="258"/>
      <c r="N772" s="259"/>
      <c r="O772" s="259"/>
      <c r="P772" s="259"/>
      <c r="Q772" s="259"/>
      <c r="R772" s="259"/>
      <c r="S772" s="259"/>
      <c r="T772" s="259"/>
      <c r="U772" s="260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1" t="s">
        <v>137</v>
      </c>
      <c r="AU772" s="261" t="s">
        <v>80</v>
      </c>
      <c r="AV772" s="15" t="s">
        <v>131</v>
      </c>
      <c r="AW772" s="15" t="s">
        <v>30</v>
      </c>
      <c r="AX772" s="15" t="s">
        <v>78</v>
      </c>
      <c r="AY772" s="261" t="s">
        <v>124</v>
      </c>
    </row>
    <row r="773" s="2" customFormat="1" ht="33" customHeight="1">
      <c r="A773" s="38"/>
      <c r="B773" s="39"/>
      <c r="C773" s="262" t="s">
        <v>915</v>
      </c>
      <c r="D773" s="262" t="s">
        <v>456</v>
      </c>
      <c r="E773" s="263" t="s">
        <v>916</v>
      </c>
      <c r="F773" s="264" t="s">
        <v>917</v>
      </c>
      <c r="G773" s="265" t="s">
        <v>189</v>
      </c>
      <c r="H773" s="266">
        <v>11.308999999999999</v>
      </c>
      <c r="I773" s="267"/>
      <c r="J773" s="268">
        <f>ROUND(I773*H773,2)</f>
        <v>0</v>
      </c>
      <c r="K773" s="264" t="s">
        <v>322</v>
      </c>
      <c r="L773" s="269"/>
      <c r="M773" s="270" t="s">
        <v>1</v>
      </c>
      <c r="N773" s="271" t="s">
        <v>38</v>
      </c>
      <c r="O773" s="91"/>
      <c r="P773" s="219">
        <f>O773*H773</f>
        <v>0</v>
      </c>
      <c r="Q773" s="219">
        <v>0.00050000000000000001</v>
      </c>
      <c r="R773" s="219">
        <f>Q773*H773</f>
        <v>0.0056544999999999998</v>
      </c>
      <c r="S773" s="219">
        <v>0</v>
      </c>
      <c r="T773" s="219">
        <f>S773*H773</f>
        <v>0</v>
      </c>
      <c r="U773" s="220" t="s">
        <v>1</v>
      </c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21" t="s">
        <v>348</v>
      </c>
      <c r="AT773" s="221" t="s">
        <v>456</v>
      </c>
      <c r="AU773" s="221" t="s">
        <v>80</v>
      </c>
      <c r="AY773" s="17" t="s">
        <v>124</v>
      </c>
      <c r="BE773" s="222">
        <f>IF(N773="základní",J773,0)</f>
        <v>0</v>
      </c>
      <c r="BF773" s="222">
        <f>IF(N773="snížená",J773,0)</f>
        <v>0</v>
      </c>
      <c r="BG773" s="222">
        <f>IF(N773="zákl. přenesená",J773,0)</f>
        <v>0</v>
      </c>
      <c r="BH773" s="222">
        <f>IF(N773="sníž. přenesená",J773,0)</f>
        <v>0</v>
      </c>
      <c r="BI773" s="222">
        <f>IF(N773="nulová",J773,0)</f>
        <v>0</v>
      </c>
      <c r="BJ773" s="17" t="s">
        <v>78</v>
      </c>
      <c r="BK773" s="222">
        <f>ROUND(I773*H773,2)</f>
        <v>0</v>
      </c>
      <c r="BL773" s="17" t="s">
        <v>240</v>
      </c>
      <c r="BM773" s="221" t="s">
        <v>918</v>
      </c>
    </row>
    <row r="774" s="2" customFormat="1">
      <c r="A774" s="38"/>
      <c r="B774" s="39"/>
      <c r="C774" s="40"/>
      <c r="D774" s="223" t="s">
        <v>133</v>
      </c>
      <c r="E774" s="40"/>
      <c r="F774" s="224" t="s">
        <v>917</v>
      </c>
      <c r="G774" s="40"/>
      <c r="H774" s="40"/>
      <c r="I774" s="225"/>
      <c r="J774" s="40"/>
      <c r="K774" s="40"/>
      <c r="L774" s="44"/>
      <c r="M774" s="226"/>
      <c r="N774" s="227"/>
      <c r="O774" s="91"/>
      <c r="P774" s="91"/>
      <c r="Q774" s="91"/>
      <c r="R774" s="91"/>
      <c r="S774" s="91"/>
      <c r="T774" s="91"/>
      <c r="U774" s="92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7" t="s">
        <v>133</v>
      </c>
      <c r="AU774" s="17" t="s">
        <v>80</v>
      </c>
    </row>
    <row r="775" s="14" customFormat="1">
      <c r="A775" s="14"/>
      <c r="B775" s="240"/>
      <c r="C775" s="241"/>
      <c r="D775" s="223" t="s">
        <v>137</v>
      </c>
      <c r="E775" s="241"/>
      <c r="F775" s="243" t="s">
        <v>919</v>
      </c>
      <c r="G775" s="241"/>
      <c r="H775" s="244">
        <v>11.308999999999999</v>
      </c>
      <c r="I775" s="245"/>
      <c r="J775" s="241"/>
      <c r="K775" s="241"/>
      <c r="L775" s="246"/>
      <c r="M775" s="247"/>
      <c r="N775" s="248"/>
      <c r="O775" s="248"/>
      <c r="P775" s="248"/>
      <c r="Q775" s="248"/>
      <c r="R775" s="248"/>
      <c r="S775" s="248"/>
      <c r="T775" s="248"/>
      <c r="U775" s="249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0" t="s">
        <v>137</v>
      </c>
      <c r="AU775" s="250" t="s">
        <v>80</v>
      </c>
      <c r="AV775" s="14" t="s">
        <v>80</v>
      </c>
      <c r="AW775" s="14" t="s">
        <v>4</v>
      </c>
      <c r="AX775" s="14" t="s">
        <v>78</v>
      </c>
      <c r="AY775" s="250" t="s">
        <v>124</v>
      </c>
    </row>
    <row r="776" s="2" customFormat="1" ht="16.5" customHeight="1">
      <c r="A776" s="38"/>
      <c r="B776" s="39"/>
      <c r="C776" s="210" t="s">
        <v>920</v>
      </c>
      <c r="D776" s="210" t="s">
        <v>126</v>
      </c>
      <c r="E776" s="211" t="s">
        <v>921</v>
      </c>
      <c r="F776" s="212" t="s">
        <v>922</v>
      </c>
      <c r="G776" s="213" t="s">
        <v>198</v>
      </c>
      <c r="H776" s="214">
        <v>8</v>
      </c>
      <c r="I776" s="215"/>
      <c r="J776" s="216">
        <f>ROUND(I776*H776,2)</f>
        <v>0</v>
      </c>
      <c r="K776" s="212" t="s">
        <v>322</v>
      </c>
      <c r="L776" s="44"/>
      <c r="M776" s="217" t="s">
        <v>1</v>
      </c>
      <c r="N776" s="218" t="s">
        <v>38</v>
      </c>
      <c r="O776" s="91"/>
      <c r="P776" s="219">
        <f>O776*H776</f>
        <v>0</v>
      </c>
      <c r="Q776" s="219">
        <v>0</v>
      </c>
      <c r="R776" s="219">
        <f>Q776*H776</f>
        <v>0</v>
      </c>
      <c r="S776" s="219">
        <v>0.00175</v>
      </c>
      <c r="T776" s="219">
        <f>S776*H776</f>
        <v>0.014</v>
      </c>
      <c r="U776" s="220" t="s">
        <v>1</v>
      </c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221" t="s">
        <v>240</v>
      </c>
      <c r="AT776" s="221" t="s">
        <v>126</v>
      </c>
      <c r="AU776" s="221" t="s">
        <v>80</v>
      </c>
      <c r="AY776" s="17" t="s">
        <v>124</v>
      </c>
      <c r="BE776" s="222">
        <f>IF(N776="základní",J776,0)</f>
        <v>0</v>
      </c>
      <c r="BF776" s="222">
        <f>IF(N776="snížená",J776,0)</f>
        <v>0</v>
      </c>
      <c r="BG776" s="222">
        <f>IF(N776="zákl. přenesená",J776,0)</f>
        <v>0</v>
      </c>
      <c r="BH776" s="222">
        <f>IF(N776="sníž. přenesená",J776,0)</f>
        <v>0</v>
      </c>
      <c r="BI776" s="222">
        <f>IF(N776="nulová",J776,0)</f>
        <v>0</v>
      </c>
      <c r="BJ776" s="17" t="s">
        <v>78</v>
      </c>
      <c r="BK776" s="222">
        <f>ROUND(I776*H776,2)</f>
        <v>0</v>
      </c>
      <c r="BL776" s="17" t="s">
        <v>240</v>
      </c>
      <c r="BM776" s="221" t="s">
        <v>923</v>
      </c>
    </row>
    <row r="777" s="2" customFormat="1">
      <c r="A777" s="38"/>
      <c r="B777" s="39"/>
      <c r="C777" s="40"/>
      <c r="D777" s="223" t="s">
        <v>133</v>
      </c>
      <c r="E777" s="40"/>
      <c r="F777" s="224" t="s">
        <v>924</v>
      </c>
      <c r="G777" s="40"/>
      <c r="H777" s="40"/>
      <c r="I777" s="225"/>
      <c r="J777" s="40"/>
      <c r="K777" s="40"/>
      <c r="L777" s="44"/>
      <c r="M777" s="226"/>
      <c r="N777" s="227"/>
      <c r="O777" s="91"/>
      <c r="P777" s="91"/>
      <c r="Q777" s="91"/>
      <c r="R777" s="91"/>
      <c r="S777" s="91"/>
      <c r="T777" s="91"/>
      <c r="U777" s="92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T777" s="17" t="s">
        <v>133</v>
      </c>
      <c r="AU777" s="17" t="s">
        <v>80</v>
      </c>
    </row>
    <row r="778" s="2" customFormat="1">
      <c r="A778" s="38"/>
      <c r="B778" s="39"/>
      <c r="C778" s="40"/>
      <c r="D778" s="228" t="s">
        <v>135</v>
      </c>
      <c r="E778" s="40"/>
      <c r="F778" s="229" t="s">
        <v>925</v>
      </c>
      <c r="G778" s="40"/>
      <c r="H778" s="40"/>
      <c r="I778" s="225"/>
      <c r="J778" s="40"/>
      <c r="K778" s="40"/>
      <c r="L778" s="44"/>
      <c r="M778" s="226"/>
      <c r="N778" s="227"/>
      <c r="O778" s="91"/>
      <c r="P778" s="91"/>
      <c r="Q778" s="91"/>
      <c r="R778" s="91"/>
      <c r="S778" s="91"/>
      <c r="T778" s="91"/>
      <c r="U778" s="92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7" t="s">
        <v>135</v>
      </c>
      <c r="AU778" s="17" t="s">
        <v>80</v>
      </c>
    </row>
    <row r="779" s="13" customFormat="1">
      <c r="A779" s="13"/>
      <c r="B779" s="230"/>
      <c r="C779" s="231"/>
      <c r="D779" s="223" t="s">
        <v>137</v>
      </c>
      <c r="E779" s="232" t="s">
        <v>1</v>
      </c>
      <c r="F779" s="233" t="s">
        <v>926</v>
      </c>
      <c r="G779" s="231"/>
      <c r="H779" s="232" t="s">
        <v>1</v>
      </c>
      <c r="I779" s="234"/>
      <c r="J779" s="231"/>
      <c r="K779" s="231"/>
      <c r="L779" s="235"/>
      <c r="M779" s="236"/>
      <c r="N779" s="237"/>
      <c r="O779" s="237"/>
      <c r="P779" s="237"/>
      <c r="Q779" s="237"/>
      <c r="R779" s="237"/>
      <c r="S779" s="237"/>
      <c r="T779" s="237"/>
      <c r="U779" s="238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9" t="s">
        <v>137</v>
      </c>
      <c r="AU779" s="239" t="s">
        <v>80</v>
      </c>
      <c r="AV779" s="13" t="s">
        <v>78</v>
      </c>
      <c r="AW779" s="13" t="s">
        <v>30</v>
      </c>
      <c r="AX779" s="13" t="s">
        <v>73</v>
      </c>
      <c r="AY779" s="239" t="s">
        <v>124</v>
      </c>
    </row>
    <row r="780" s="14" customFormat="1">
      <c r="A780" s="14"/>
      <c r="B780" s="240"/>
      <c r="C780" s="241"/>
      <c r="D780" s="223" t="s">
        <v>137</v>
      </c>
      <c r="E780" s="242" t="s">
        <v>1</v>
      </c>
      <c r="F780" s="243" t="s">
        <v>927</v>
      </c>
      <c r="G780" s="241"/>
      <c r="H780" s="244">
        <v>8</v>
      </c>
      <c r="I780" s="245"/>
      <c r="J780" s="241"/>
      <c r="K780" s="241"/>
      <c r="L780" s="246"/>
      <c r="M780" s="247"/>
      <c r="N780" s="248"/>
      <c r="O780" s="248"/>
      <c r="P780" s="248"/>
      <c r="Q780" s="248"/>
      <c r="R780" s="248"/>
      <c r="S780" s="248"/>
      <c r="T780" s="248"/>
      <c r="U780" s="249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0" t="s">
        <v>137</v>
      </c>
      <c r="AU780" s="250" t="s">
        <v>80</v>
      </c>
      <c r="AV780" s="14" t="s">
        <v>80</v>
      </c>
      <c r="AW780" s="14" t="s">
        <v>30</v>
      </c>
      <c r="AX780" s="14" t="s">
        <v>73</v>
      </c>
      <c r="AY780" s="250" t="s">
        <v>124</v>
      </c>
    </row>
    <row r="781" s="15" customFormat="1">
      <c r="A781" s="15"/>
      <c r="B781" s="251"/>
      <c r="C781" s="252"/>
      <c r="D781" s="223" t="s">
        <v>137</v>
      </c>
      <c r="E781" s="253" t="s">
        <v>1</v>
      </c>
      <c r="F781" s="254" t="s">
        <v>140</v>
      </c>
      <c r="G781" s="252"/>
      <c r="H781" s="255">
        <v>8</v>
      </c>
      <c r="I781" s="256"/>
      <c r="J781" s="252"/>
      <c r="K781" s="252"/>
      <c r="L781" s="257"/>
      <c r="M781" s="258"/>
      <c r="N781" s="259"/>
      <c r="O781" s="259"/>
      <c r="P781" s="259"/>
      <c r="Q781" s="259"/>
      <c r="R781" s="259"/>
      <c r="S781" s="259"/>
      <c r="T781" s="259"/>
      <c r="U781" s="260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61" t="s">
        <v>137</v>
      </c>
      <c r="AU781" s="261" t="s">
        <v>80</v>
      </c>
      <c r="AV781" s="15" t="s">
        <v>131</v>
      </c>
      <c r="AW781" s="15" t="s">
        <v>30</v>
      </c>
      <c r="AX781" s="15" t="s">
        <v>78</v>
      </c>
      <c r="AY781" s="261" t="s">
        <v>124</v>
      </c>
    </row>
    <row r="782" s="2" customFormat="1" ht="16.5" customHeight="1">
      <c r="A782" s="38"/>
      <c r="B782" s="39"/>
      <c r="C782" s="210" t="s">
        <v>928</v>
      </c>
      <c r="D782" s="210" t="s">
        <v>126</v>
      </c>
      <c r="E782" s="211" t="s">
        <v>929</v>
      </c>
      <c r="F782" s="212" t="s">
        <v>930</v>
      </c>
      <c r="G782" s="213" t="s">
        <v>198</v>
      </c>
      <c r="H782" s="214">
        <v>60.560000000000002</v>
      </c>
      <c r="I782" s="215"/>
      <c r="J782" s="216">
        <f>ROUND(I782*H782,2)</f>
        <v>0</v>
      </c>
      <c r="K782" s="212" t="s">
        <v>322</v>
      </c>
      <c r="L782" s="44"/>
      <c r="M782" s="217" t="s">
        <v>1</v>
      </c>
      <c r="N782" s="218" t="s">
        <v>38</v>
      </c>
      <c r="O782" s="91"/>
      <c r="P782" s="219">
        <f>O782*H782</f>
        <v>0</v>
      </c>
      <c r="Q782" s="219">
        <v>0</v>
      </c>
      <c r="R782" s="219">
        <f>Q782*H782</f>
        <v>0</v>
      </c>
      <c r="S782" s="219">
        <v>0.0025999999999999999</v>
      </c>
      <c r="T782" s="219">
        <f>S782*H782</f>
        <v>0.15745599999999999</v>
      </c>
      <c r="U782" s="220" t="s">
        <v>1</v>
      </c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221" t="s">
        <v>240</v>
      </c>
      <c r="AT782" s="221" t="s">
        <v>126</v>
      </c>
      <c r="AU782" s="221" t="s">
        <v>80</v>
      </c>
      <c r="AY782" s="17" t="s">
        <v>124</v>
      </c>
      <c r="BE782" s="222">
        <f>IF(N782="základní",J782,0)</f>
        <v>0</v>
      </c>
      <c r="BF782" s="222">
        <f>IF(N782="snížená",J782,0)</f>
        <v>0</v>
      </c>
      <c r="BG782" s="222">
        <f>IF(N782="zákl. přenesená",J782,0)</f>
        <v>0</v>
      </c>
      <c r="BH782" s="222">
        <f>IF(N782="sníž. přenesená",J782,0)</f>
        <v>0</v>
      </c>
      <c r="BI782" s="222">
        <f>IF(N782="nulová",J782,0)</f>
        <v>0</v>
      </c>
      <c r="BJ782" s="17" t="s">
        <v>78</v>
      </c>
      <c r="BK782" s="222">
        <f>ROUND(I782*H782,2)</f>
        <v>0</v>
      </c>
      <c r="BL782" s="17" t="s">
        <v>240</v>
      </c>
      <c r="BM782" s="221" t="s">
        <v>931</v>
      </c>
    </row>
    <row r="783" s="2" customFormat="1">
      <c r="A783" s="38"/>
      <c r="B783" s="39"/>
      <c r="C783" s="40"/>
      <c r="D783" s="223" t="s">
        <v>133</v>
      </c>
      <c r="E783" s="40"/>
      <c r="F783" s="224" t="s">
        <v>932</v>
      </c>
      <c r="G783" s="40"/>
      <c r="H783" s="40"/>
      <c r="I783" s="225"/>
      <c r="J783" s="40"/>
      <c r="K783" s="40"/>
      <c r="L783" s="44"/>
      <c r="M783" s="226"/>
      <c r="N783" s="227"/>
      <c r="O783" s="91"/>
      <c r="P783" s="91"/>
      <c r="Q783" s="91"/>
      <c r="R783" s="91"/>
      <c r="S783" s="91"/>
      <c r="T783" s="91"/>
      <c r="U783" s="92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T783" s="17" t="s">
        <v>133</v>
      </c>
      <c r="AU783" s="17" t="s">
        <v>80</v>
      </c>
    </row>
    <row r="784" s="2" customFormat="1">
      <c r="A784" s="38"/>
      <c r="B784" s="39"/>
      <c r="C784" s="40"/>
      <c r="D784" s="228" t="s">
        <v>135</v>
      </c>
      <c r="E784" s="40"/>
      <c r="F784" s="229" t="s">
        <v>933</v>
      </c>
      <c r="G784" s="40"/>
      <c r="H784" s="40"/>
      <c r="I784" s="225"/>
      <c r="J784" s="40"/>
      <c r="K784" s="40"/>
      <c r="L784" s="44"/>
      <c r="M784" s="226"/>
      <c r="N784" s="227"/>
      <c r="O784" s="91"/>
      <c r="P784" s="91"/>
      <c r="Q784" s="91"/>
      <c r="R784" s="91"/>
      <c r="S784" s="91"/>
      <c r="T784" s="91"/>
      <c r="U784" s="92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T784" s="17" t="s">
        <v>135</v>
      </c>
      <c r="AU784" s="17" t="s">
        <v>80</v>
      </c>
    </row>
    <row r="785" s="14" customFormat="1">
      <c r="A785" s="14"/>
      <c r="B785" s="240"/>
      <c r="C785" s="241"/>
      <c r="D785" s="223" t="s">
        <v>137</v>
      </c>
      <c r="E785" s="242" t="s">
        <v>1</v>
      </c>
      <c r="F785" s="243" t="s">
        <v>934</v>
      </c>
      <c r="G785" s="241"/>
      <c r="H785" s="244">
        <v>25.359999999999999</v>
      </c>
      <c r="I785" s="245"/>
      <c r="J785" s="241"/>
      <c r="K785" s="241"/>
      <c r="L785" s="246"/>
      <c r="M785" s="247"/>
      <c r="N785" s="248"/>
      <c r="O785" s="248"/>
      <c r="P785" s="248"/>
      <c r="Q785" s="248"/>
      <c r="R785" s="248"/>
      <c r="S785" s="248"/>
      <c r="T785" s="248"/>
      <c r="U785" s="249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0" t="s">
        <v>137</v>
      </c>
      <c r="AU785" s="250" t="s">
        <v>80</v>
      </c>
      <c r="AV785" s="14" t="s">
        <v>80</v>
      </c>
      <c r="AW785" s="14" t="s">
        <v>30</v>
      </c>
      <c r="AX785" s="14" t="s">
        <v>73</v>
      </c>
      <c r="AY785" s="250" t="s">
        <v>124</v>
      </c>
    </row>
    <row r="786" s="14" customFormat="1">
      <c r="A786" s="14"/>
      <c r="B786" s="240"/>
      <c r="C786" s="241"/>
      <c r="D786" s="223" t="s">
        <v>137</v>
      </c>
      <c r="E786" s="242" t="s">
        <v>1</v>
      </c>
      <c r="F786" s="243" t="s">
        <v>935</v>
      </c>
      <c r="G786" s="241"/>
      <c r="H786" s="244">
        <v>11.800000000000001</v>
      </c>
      <c r="I786" s="245"/>
      <c r="J786" s="241"/>
      <c r="K786" s="241"/>
      <c r="L786" s="246"/>
      <c r="M786" s="247"/>
      <c r="N786" s="248"/>
      <c r="O786" s="248"/>
      <c r="P786" s="248"/>
      <c r="Q786" s="248"/>
      <c r="R786" s="248"/>
      <c r="S786" s="248"/>
      <c r="T786" s="248"/>
      <c r="U786" s="249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0" t="s">
        <v>137</v>
      </c>
      <c r="AU786" s="250" t="s">
        <v>80</v>
      </c>
      <c r="AV786" s="14" t="s">
        <v>80</v>
      </c>
      <c r="AW786" s="14" t="s">
        <v>30</v>
      </c>
      <c r="AX786" s="14" t="s">
        <v>73</v>
      </c>
      <c r="AY786" s="250" t="s">
        <v>124</v>
      </c>
    </row>
    <row r="787" s="14" customFormat="1">
      <c r="A787" s="14"/>
      <c r="B787" s="240"/>
      <c r="C787" s="241"/>
      <c r="D787" s="223" t="s">
        <v>137</v>
      </c>
      <c r="E787" s="242" t="s">
        <v>1</v>
      </c>
      <c r="F787" s="243" t="s">
        <v>936</v>
      </c>
      <c r="G787" s="241"/>
      <c r="H787" s="244">
        <v>3</v>
      </c>
      <c r="I787" s="245"/>
      <c r="J787" s="241"/>
      <c r="K787" s="241"/>
      <c r="L787" s="246"/>
      <c r="M787" s="247"/>
      <c r="N787" s="248"/>
      <c r="O787" s="248"/>
      <c r="P787" s="248"/>
      <c r="Q787" s="248"/>
      <c r="R787" s="248"/>
      <c r="S787" s="248"/>
      <c r="T787" s="248"/>
      <c r="U787" s="249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0" t="s">
        <v>137</v>
      </c>
      <c r="AU787" s="250" t="s">
        <v>80</v>
      </c>
      <c r="AV787" s="14" t="s">
        <v>80</v>
      </c>
      <c r="AW787" s="14" t="s">
        <v>30</v>
      </c>
      <c r="AX787" s="14" t="s">
        <v>73</v>
      </c>
      <c r="AY787" s="250" t="s">
        <v>124</v>
      </c>
    </row>
    <row r="788" s="14" customFormat="1">
      <c r="A788" s="14"/>
      <c r="B788" s="240"/>
      <c r="C788" s="241"/>
      <c r="D788" s="223" t="s">
        <v>137</v>
      </c>
      <c r="E788" s="242" t="s">
        <v>1</v>
      </c>
      <c r="F788" s="243" t="s">
        <v>937</v>
      </c>
      <c r="G788" s="241"/>
      <c r="H788" s="244">
        <v>9</v>
      </c>
      <c r="I788" s="245"/>
      <c r="J788" s="241"/>
      <c r="K788" s="241"/>
      <c r="L788" s="246"/>
      <c r="M788" s="247"/>
      <c r="N788" s="248"/>
      <c r="O788" s="248"/>
      <c r="P788" s="248"/>
      <c r="Q788" s="248"/>
      <c r="R788" s="248"/>
      <c r="S788" s="248"/>
      <c r="T788" s="248"/>
      <c r="U788" s="249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0" t="s">
        <v>137</v>
      </c>
      <c r="AU788" s="250" t="s">
        <v>80</v>
      </c>
      <c r="AV788" s="14" t="s">
        <v>80</v>
      </c>
      <c r="AW788" s="14" t="s">
        <v>30</v>
      </c>
      <c r="AX788" s="14" t="s">
        <v>73</v>
      </c>
      <c r="AY788" s="250" t="s">
        <v>124</v>
      </c>
    </row>
    <row r="789" s="14" customFormat="1">
      <c r="A789" s="14"/>
      <c r="B789" s="240"/>
      <c r="C789" s="241"/>
      <c r="D789" s="223" t="s">
        <v>137</v>
      </c>
      <c r="E789" s="242" t="s">
        <v>1</v>
      </c>
      <c r="F789" s="243" t="s">
        <v>938</v>
      </c>
      <c r="G789" s="241"/>
      <c r="H789" s="244">
        <v>11.4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8"/>
      <c r="U789" s="249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0" t="s">
        <v>137</v>
      </c>
      <c r="AU789" s="250" t="s">
        <v>80</v>
      </c>
      <c r="AV789" s="14" t="s">
        <v>80</v>
      </c>
      <c r="AW789" s="14" t="s">
        <v>30</v>
      </c>
      <c r="AX789" s="14" t="s">
        <v>73</v>
      </c>
      <c r="AY789" s="250" t="s">
        <v>124</v>
      </c>
    </row>
    <row r="790" s="15" customFormat="1">
      <c r="A790" s="15"/>
      <c r="B790" s="251"/>
      <c r="C790" s="252"/>
      <c r="D790" s="223" t="s">
        <v>137</v>
      </c>
      <c r="E790" s="253" t="s">
        <v>1</v>
      </c>
      <c r="F790" s="254" t="s">
        <v>140</v>
      </c>
      <c r="G790" s="252"/>
      <c r="H790" s="255">
        <v>60.560000000000002</v>
      </c>
      <c r="I790" s="256"/>
      <c r="J790" s="252"/>
      <c r="K790" s="252"/>
      <c r="L790" s="257"/>
      <c r="M790" s="258"/>
      <c r="N790" s="259"/>
      <c r="O790" s="259"/>
      <c r="P790" s="259"/>
      <c r="Q790" s="259"/>
      <c r="R790" s="259"/>
      <c r="S790" s="259"/>
      <c r="T790" s="259"/>
      <c r="U790" s="260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61" t="s">
        <v>137</v>
      </c>
      <c r="AU790" s="261" t="s">
        <v>80</v>
      </c>
      <c r="AV790" s="15" t="s">
        <v>131</v>
      </c>
      <c r="AW790" s="15" t="s">
        <v>30</v>
      </c>
      <c r="AX790" s="15" t="s">
        <v>78</v>
      </c>
      <c r="AY790" s="261" t="s">
        <v>124</v>
      </c>
    </row>
    <row r="791" s="2" customFormat="1" ht="16.5" customHeight="1">
      <c r="A791" s="38"/>
      <c r="B791" s="39"/>
      <c r="C791" s="210" t="s">
        <v>939</v>
      </c>
      <c r="D791" s="210" t="s">
        <v>126</v>
      </c>
      <c r="E791" s="211" t="s">
        <v>940</v>
      </c>
      <c r="F791" s="212" t="s">
        <v>941</v>
      </c>
      <c r="G791" s="213" t="s">
        <v>206</v>
      </c>
      <c r="H791" s="214">
        <v>61</v>
      </c>
      <c r="I791" s="215"/>
      <c r="J791" s="216">
        <f>ROUND(I791*H791,2)</f>
        <v>0</v>
      </c>
      <c r="K791" s="212" t="s">
        <v>322</v>
      </c>
      <c r="L791" s="44"/>
      <c r="M791" s="217" t="s">
        <v>1</v>
      </c>
      <c r="N791" s="218" t="s">
        <v>38</v>
      </c>
      <c r="O791" s="91"/>
      <c r="P791" s="219">
        <f>O791*H791</f>
        <v>0</v>
      </c>
      <c r="Q791" s="219">
        <v>0</v>
      </c>
      <c r="R791" s="219">
        <f>Q791*H791</f>
        <v>0</v>
      </c>
      <c r="S791" s="219">
        <v>0.0094000000000000004</v>
      </c>
      <c r="T791" s="219">
        <f>S791*H791</f>
        <v>0.57340000000000002</v>
      </c>
      <c r="U791" s="220" t="s">
        <v>1</v>
      </c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221" t="s">
        <v>240</v>
      </c>
      <c r="AT791" s="221" t="s">
        <v>126</v>
      </c>
      <c r="AU791" s="221" t="s">
        <v>80</v>
      </c>
      <c r="AY791" s="17" t="s">
        <v>124</v>
      </c>
      <c r="BE791" s="222">
        <f>IF(N791="základní",J791,0)</f>
        <v>0</v>
      </c>
      <c r="BF791" s="222">
        <f>IF(N791="snížená",J791,0)</f>
        <v>0</v>
      </c>
      <c r="BG791" s="222">
        <f>IF(N791="zákl. přenesená",J791,0)</f>
        <v>0</v>
      </c>
      <c r="BH791" s="222">
        <f>IF(N791="sníž. přenesená",J791,0)</f>
        <v>0</v>
      </c>
      <c r="BI791" s="222">
        <f>IF(N791="nulová",J791,0)</f>
        <v>0</v>
      </c>
      <c r="BJ791" s="17" t="s">
        <v>78</v>
      </c>
      <c r="BK791" s="222">
        <f>ROUND(I791*H791,2)</f>
        <v>0</v>
      </c>
      <c r="BL791" s="17" t="s">
        <v>240</v>
      </c>
      <c r="BM791" s="221" t="s">
        <v>942</v>
      </c>
    </row>
    <row r="792" s="2" customFormat="1">
      <c r="A792" s="38"/>
      <c r="B792" s="39"/>
      <c r="C792" s="40"/>
      <c r="D792" s="223" t="s">
        <v>133</v>
      </c>
      <c r="E792" s="40"/>
      <c r="F792" s="224" t="s">
        <v>943</v>
      </c>
      <c r="G792" s="40"/>
      <c r="H792" s="40"/>
      <c r="I792" s="225"/>
      <c r="J792" s="40"/>
      <c r="K792" s="40"/>
      <c r="L792" s="44"/>
      <c r="M792" s="226"/>
      <c r="N792" s="227"/>
      <c r="O792" s="91"/>
      <c r="P792" s="91"/>
      <c r="Q792" s="91"/>
      <c r="R792" s="91"/>
      <c r="S792" s="91"/>
      <c r="T792" s="91"/>
      <c r="U792" s="92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7" t="s">
        <v>133</v>
      </c>
      <c r="AU792" s="17" t="s">
        <v>80</v>
      </c>
    </row>
    <row r="793" s="2" customFormat="1">
      <c r="A793" s="38"/>
      <c r="B793" s="39"/>
      <c r="C793" s="40"/>
      <c r="D793" s="228" t="s">
        <v>135</v>
      </c>
      <c r="E793" s="40"/>
      <c r="F793" s="229" t="s">
        <v>944</v>
      </c>
      <c r="G793" s="40"/>
      <c r="H793" s="40"/>
      <c r="I793" s="225"/>
      <c r="J793" s="40"/>
      <c r="K793" s="40"/>
      <c r="L793" s="44"/>
      <c r="M793" s="226"/>
      <c r="N793" s="227"/>
      <c r="O793" s="91"/>
      <c r="P793" s="91"/>
      <c r="Q793" s="91"/>
      <c r="R793" s="91"/>
      <c r="S793" s="91"/>
      <c r="T793" s="91"/>
      <c r="U793" s="92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17" t="s">
        <v>135</v>
      </c>
      <c r="AU793" s="17" t="s">
        <v>80</v>
      </c>
    </row>
    <row r="794" s="14" customFormat="1">
      <c r="A794" s="14"/>
      <c r="B794" s="240"/>
      <c r="C794" s="241"/>
      <c r="D794" s="223" t="s">
        <v>137</v>
      </c>
      <c r="E794" s="242" t="s">
        <v>1</v>
      </c>
      <c r="F794" s="243" t="s">
        <v>945</v>
      </c>
      <c r="G794" s="241"/>
      <c r="H794" s="244">
        <v>61</v>
      </c>
      <c r="I794" s="245"/>
      <c r="J794" s="241"/>
      <c r="K794" s="241"/>
      <c r="L794" s="246"/>
      <c r="M794" s="247"/>
      <c r="N794" s="248"/>
      <c r="O794" s="248"/>
      <c r="P794" s="248"/>
      <c r="Q794" s="248"/>
      <c r="R794" s="248"/>
      <c r="S794" s="248"/>
      <c r="T794" s="248"/>
      <c r="U794" s="249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0" t="s">
        <v>137</v>
      </c>
      <c r="AU794" s="250" t="s">
        <v>80</v>
      </c>
      <c r="AV794" s="14" t="s">
        <v>80</v>
      </c>
      <c r="AW794" s="14" t="s">
        <v>30</v>
      </c>
      <c r="AX794" s="14" t="s">
        <v>73</v>
      </c>
      <c r="AY794" s="250" t="s">
        <v>124</v>
      </c>
    </row>
    <row r="795" s="15" customFormat="1">
      <c r="A795" s="15"/>
      <c r="B795" s="251"/>
      <c r="C795" s="252"/>
      <c r="D795" s="223" t="s">
        <v>137</v>
      </c>
      <c r="E795" s="253" t="s">
        <v>1</v>
      </c>
      <c r="F795" s="254" t="s">
        <v>140</v>
      </c>
      <c r="G795" s="252"/>
      <c r="H795" s="255">
        <v>61</v>
      </c>
      <c r="I795" s="256"/>
      <c r="J795" s="252"/>
      <c r="K795" s="252"/>
      <c r="L795" s="257"/>
      <c r="M795" s="258"/>
      <c r="N795" s="259"/>
      <c r="O795" s="259"/>
      <c r="P795" s="259"/>
      <c r="Q795" s="259"/>
      <c r="R795" s="259"/>
      <c r="S795" s="259"/>
      <c r="T795" s="259"/>
      <c r="U795" s="260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1" t="s">
        <v>137</v>
      </c>
      <c r="AU795" s="261" t="s">
        <v>80</v>
      </c>
      <c r="AV795" s="15" t="s">
        <v>131</v>
      </c>
      <c r="AW795" s="15" t="s">
        <v>30</v>
      </c>
      <c r="AX795" s="15" t="s">
        <v>78</v>
      </c>
      <c r="AY795" s="261" t="s">
        <v>124</v>
      </c>
    </row>
    <row r="796" s="2" customFormat="1" ht="16.5" customHeight="1">
      <c r="A796" s="38"/>
      <c r="B796" s="39"/>
      <c r="C796" s="210" t="s">
        <v>946</v>
      </c>
      <c r="D796" s="210" t="s">
        <v>126</v>
      </c>
      <c r="E796" s="211" t="s">
        <v>947</v>
      </c>
      <c r="F796" s="212" t="s">
        <v>948</v>
      </c>
      <c r="G796" s="213" t="s">
        <v>198</v>
      </c>
      <c r="H796" s="214">
        <v>40</v>
      </c>
      <c r="I796" s="215"/>
      <c r="J796" s="216">
        <f>ROUND(I796*H796,2)</f>
        <v>0</v>
      </c>
      <c r="K796" s="212" t="s">
        <v>322</v>
      </c>
      <c r="L796" s="44"/>
      <c r="M796" s="217" t="s">
        <v>1</v>
      </c>
      <c r="N796" s="218" t="s">
        <v>38</v>
      </c>
      <c r="O796" s="91"/>
      <c r="P796" s="219">
        <f>O796*H796</f>
        <v>0</v>
      </c>
      <c r="Q796" s="219">
        <v>0</v>
      </c>
      <c r="R796" s="219">
        <f>Q796*H796</f>
        <v>0</v>
      </c>
      <c r="S796" s="219">
        <v>0.0039399999999999999</v>
      </c>
      <c r="T796" s="219">
        <f>S796*H796</f>
        <v>0.15759999999999999</v>
      </c>
      <c r="U796" s="220" t="s">
        <v>1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1" t="s">
        <v>240</v>
      </c>
      <c r="AT796" s="221" t="s">
        <v>126</v>
      </c>
      <c r="AU796" s="221" t="s">
        <v>80</v>
      </c>
      <c r="AY796" s="17" t="s">
        <v>124</v>
      </c>
      <c r="BE796" s="222">
        <f>IF(N796="základní",J796,0)</f>
        <v>0</v>
      </c>
      <c r="BF796" s="222">
        <f>IF(N796="snížená",J796,0)</f>
        <v>0</v>
      </c>
      <c r="BG796" s="222">
        <f>IF(N796="zákl. přenesená",J796,0)</f>
        <v>0</v>
      </c>
      <c r="BH796" s="222">
        <f>IF(N796="sníž. přenesená",J796,0)</f>
        <v>0</v>
      </c>
      <c r="BI796" s="222">
        <f>IF(N796="nulová",J796,0)</f>
        <v>0</v>
      </c>
      <c r="BJ796" s="17" t="s">
        <v>78</v>
      </c>
      <c r="BK796" s="222">
        <f>ROUND(I796*H796,2)</f>
        <v>0</v>
      </c>
      <c r="BL796" s="17" t="s">
        <v>240</v>
      </c>
      <c r="BM796" s="221" t="s">
        <v>949</v>
      </c>
    </row>
    <row r="797" s="2" customFormat="1">
      <c r="A797" s="38"/>
      <c r="B797" s="39"/>
      <c r="C797" s="40"/>
      <c r="D797" s="223" t="s">
        <v>133</v>
      </c>
      <c r="E797" s="40"/>
      <c r="F797" s="224" t="s">
        <v>950</v>
      </c>
      <c r="G797" s="40"/>
      <c r="H797" s="40"/>
      <c r="I797" s="225"/>
      <c r="J797" s="40"/>
      <c r="K797" s="40"/>
      <c r="L797" s="44"/>
      <c r="M797" s="226"/>
      <c r="N797" s="227"/>
      <c r="O797" s="91"/>
      <c r="P797" s="91"/>
      <c r="Q797" s="91"/>
      <c r="R797" s="91"/>
      <c r="S797" s="91"/>
      <c r="T797" s="91"/>
      <c r="U797" s="92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133</v>
      </c>
      <c r="AU797" s="17" t="s">
        <v>80</v>
      </c>
    </row>
    <row r="798" s="2" customFormat="1">
      <c r="A798" s="38"/>
      <c r="B798" s="39"/>
      <c r="C798" s="40"/>
      <c r="D798" s="228" t="s">
        <v>135</v>
      </c>
      <c r="E798" s="40"/>
      <c r="F798" s="229" t="s">
        <v>951</v>
      </c>
      <c r="G798" s="40"/>
      <c r="H798" s="40"/>
      <c r="I798" s="225"/>
      <c r="J798" s="40"/>
      <c r="K798" s="40"/>
      <c r="L798" s="44"/>
      <c r="M798" s="226"/>
      <c r="N798" s="227"/>
      <c r="O798" s="91"/>
      <c r="P798" s="91"/>
      <c r="Q798" s="91"/>
      <c r="R798" s="91"/>
      <c r="S798" s="91"/>
      <c r="T798" s="91"/>
      <c r="U798" s="92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135</v>
      </c>
      <c r="AU798" s="17" t="s">
        <v>80</v>
      </c>
    </row>
    <row r="799" s="14" customFormat="1">
      <c r="A799" s="14"/>
      <c r="B799" s="240"/>
      <c r="C799" s="241"/>
      <c r="D799" s="223" t="s">
        <v>137</v>
      </c>
      <c r="E799" s="242" t="s">
        <v>1</v>
      </c>
      <c r="F799" s="243" t="s">
        <v>952</v>
      </c>
      <c r="G799" s="241"/>
      <c r="H799" s="244">
        <v>40</v>
      </c>
      <c r="I799" s="245"/>
      <c r="J799" s="241"/>
      <c r="K799" s="241"/>
      <c r="L799" s="246"/>
      <c r="M799" s="247"/>
      <c r="N799" s="248"/>
      <c r="O799" s="248"/>
      <c r="P799" s="248"/>
      <c r="Q799" s="248"/>
      <c r="R799" s="248"/>
      <c r="S799" s="248"/>
      <c r="T799" s="248"/>
      <c r="U799" s="249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0" t="s">
        <v>137</v>
      </c>
      <c r="AU799" s="250" t="s">
        <v>80</v>
      </c>
      <c r="AV799" s="14" t="s">
        <v>80</v>
      </c>
      <c r="AW799" s="14" t="s">
        <v>30</v>
      </c>
      <c r="AX799" s="14" t="s">
        <v>73</v>
      </c>
      <c r="AY799" s="250" t="s">
        <v>124</v>
      </c>
    </row>
    <row r="800" s="15" customFormat="1">
      <c r="A800" s="15"/>
      <c r="B800" s="251"/>
      <c r="C800" s="252"/>
      <c r="D800" s="223" t="s">
        <v>137</v>
      </c>
      <c r="E800" s="253" t="s">
        <v>1</v>
      </c>
      <c r="F800" s="254" t="s">
        <v>140</v>
      </c>
      <c r="G800" s="252"/>
      <c r="H800" s="255">
        <v>40</v>
      </c>
      <c r="I800" s="256"/>
      <c r="J800" s="252"/>
      <c r="K800" s="252"/>
      <c r="L800" s="257"/>
      <c r="M800" s="258"/>
      <c r="N800" s="259"/>
      <c r="O800" s="259"/>
      <c r="P800" s="259"/>
      <c r="Q800" s="259"/>
      <c r="R800" s="259"/>
      <c r="S800" s="259"/>
      <c r="T800" s="259"/>
      <c r="U800" s="260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61" t="s">
        <v>137</v>
      </c>
      <c r="AU800" s="261" t="s">
        <v>80</v>
      </c>
      <c r="AV800" s="15" t="s">
        <v>131</v>
      </c>
      <c r="AW800" s="15" t="s">
        <v>30</v>
      </c>
      <c r="AX800" s="15" t="s">
        <v>78</v>
      </c>
      <c r="AY800" s="261" t="s">
        <v>124</v>
      </c>
    </row>
    <row r="801" s="2" customFormat="1" ht="16.5" customHeight="1">
      <c r="A801" s="38"/>
      <c r="B801" s="39"/>
      <c r="C801" s="210" t="s">
        <v>953</v>
      </c>
      <c r="D801" s="210" t="s">
        <v>126</v>
      </c>
      <c r="E801" s="211" t="s">
        <v>954</v>
      </c>
      <c r="F801" s="212" t="s">
        <v>955</v>
      </c>
      <c r="G801" s="213" t="s">
        <v>206</v>
      </c>
      <c r="H801" s="214">
        <v>16</v>
      </c>
      <c r="I801" s="215"/>
      <c r="J801" s="216">
        <f>ROUND(I801*H801,2)</f>
        <v>0</v>
      </c>
      <c r="K801" s="212" t="s">
        <v>322</v>
      </c>
      <c r="L801" s="44"/>
      <c r="M801" s="217" t="s">
        <v>1</v>
      </c>
      <c r="N801" s="218" t="s">
        <v>38</v>
      </c>
      <c r="O801" s="91"/>
      <c r="P801" s="219">
        <f>O801*H801</f>
        <v>0</v>
      </c>
      <c r="Q801" s="219">
        <v>0</v>
      </c>
      <c r="R801" s="219">
        <f>Q801*H801</f>
        <v>0</v>
      </c>
      <c r="S801" s="219">
        <v>0</v>
      </c>
      <c r="T801" s="219">
        <f>S801*H801</f>
        <v>0</v>
      </c>
      <c r="U801" s="220" t="s">
        <v>1</v>
      </c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21" t="s">
        <v>240</v>
      </c>
      <c r="AT801" s="221" t="s">
        <v>126</v>
      </c>
      <c r="AU801" s="221" t="s">
        <v>80</v>
      </c>
      <c r="AY801" s="17" t="s">
        <v>124</v>
      </c>
      <c r="BE801" s="222">
        <f>IF(N801="základní",J801,0)</f>
        <v>0</v>
      </c>
      <c r="BF801" s="222">
        <f>IF(N801="snížená",J801,0)</f>
        <v>0</v>
      </c>
      <c r="BG801" s="222">
        <f>IF(N801="zákl. přenesená",J801,0)</f>
        <v>0</v>
      </c>
      <c r="BH801" s="222">
        <f>IF(N801="sníž. přenesená",J801,0)</f>
        <v>0</v>
      </c>
      <c r="BI801" s="222">
        <f>IF(N801="nulová",J801,0)</f>
        <v>0</v>
      </c>
      <c r="BJ801" s="17" t="s">
        <v>78</v>
      </c>
      <c r="BK801" s="222">
        <f>ROUND(I801*H801,2)</f>
        <v>0</v>
      </c>
      <c r="BL801" s="17" t="s">
        <v>240</v>
      </c>
      <c r="BM801" s="221" t="s">
        <v>956</v>
      </c>
    </row>
    <row r="802" s="2" customFormat="1">
      <c r="A802" s="38"/>
      <c r="B802" s="39"/>
      <c r="C802" s="40"/>
      <c r="D802" s="223" t="s">
        <v>133</v>
      </c>
      <c r="E802" s="40"/>
      <c r="F802" s="224" t="s">
        <v>957</v>
      </c>
      <c r="G802" s="40"/>
      <c r="H802" s="40"/>
      <c r="I802" s="225"/>
      <c r="J802" s="40"/>
      <c r="K802" s="40"/>
      <c r="L802" s="44"/>
      <c r="M802" s="226"/>
      <c r="N802" s="227"/>
      <c r="O802" s="91"/>
      <c r="P802" s="91"/>
      <c r="Q802" s="91"/>
      <c r="R802" s="91"/>
      <c r="S802" s="91"/>
      <c r="T802" s="91"/>
      <c r="U802" s="92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T802" s="17" t="s">
        <v>133</v>
      </c>
      <c r="AU802" s="17" t="s">
        <v>80</v>
      </c>
    </row>
    <row r="803" s="2" customFormat="1">
      <c r="A803" s="38"/>
      <c r="B803" s="39"/>
      <c r="C803" s="40"/>
      <c r="D803" s="228" t="s">
        <v>135</v>
      </c>
      <c r="E803" s="40"/>
      <c r="F803" s="229" t="s">
        <v>958</v>
      </c>
      <c r="G803" s="40"/>
      <c r="H803" s="40"/>
      <c r="I803" s="225"/>
      <c r="J803" s="40"/>
      <c r="K803" s="40"/>
      <c r="L803" s="44"/>
      <c r="M803" s="226"/>
      <c r="N803" s="227"/>
      <c r="O803" s="91"/>
      <c r="P803" s="91"/>
      <c r="Q803" s="91"/>
      <c r="R803" s="91"/>
      <c r="S803" s="91"/>
      <c r="T803" s="91"/>
      <c r="U803" s="92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7" t="s">
        <v>135</v>
      </c>
      <c r="AU803" s="17" t="s">
        <v>80</v>
      </c>
    </row>
    <row r="804" s="14" customFormat="1">
      <c r="A804" s="14"/>
      <c r="B804" s="240"/>
      <c r="C804" s="241"/>
      <c r="D804" s="223" t="s">
        <v>137</v>
      </c>
      <c r="E804" s="242" t="s">
        <v>1</v>
      </c>
      <c r="F804" s="243" t="s">
        <v>959</v>
      </c>
      <c r="G804" s="241"/>
      <c r="H804" s="244">
        <v>16</v>
      </c>
      <c r="I804" s="245"/>
      <c r="J804" s="241"/>
      <c r="K804" s="241"/>
      <c r="L804" s="246"/>
      <c r="M804" s="247"/>
      <c r="N804" s="248"/>
      <c r="O804" s="248"/>
      <c r="P804" s="248"/>
      <c r="Q804" s="248"/>
      <c r="R804" s="248"/>
      <c r="S804" s="248"/>
      <c r="T804" s="248"/>
      <c r="U804" s="249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0" t="s">
        <v>137</v>
      </c>
      <c r="AU804" s="250" t="s">
        <v>80</v>
      </c>
      <c r="AV804" s="14" t="s">
        <v>80</v>
      </c>
      <c r="AW804" s="14" t="s">
        <v>30</v>
      </c>
      <c r="AX804" s="14" t="s">
        <v>73</v>
      </c>
      <c r="AY804" s="250" t="s">
        <v>124</v>
      </c>
    </row>
    <row r="805" s="15" customFormat="1">
      <c r="A805" s="15"/>
      <c r="B805" s="251"/>
      <c r="C805" s="252"/>
      <c r="D805" s="223" t="s">
        <v>137</v>
      </c>
      <c r="E805" s="253" t="s">
        <v>1</v>
      </c>
      <c r="F805" s="254" t="s">
        <v>140</v>
      </c>
      <c r="G805" s="252"/>
      <c r="H805" s="255">
        <v>16</v>
      </c>
      <c r="I805" s="256"/>
      <c r="J805" s="252"/>
      <c r="K805" s="252"/>
      <c r="L805" s="257"/>
      <c r="M805" s="258"/>
      <c r="N805" s="259"/>
      <c r="O805" s="259"/>
      <c r="P805" s="259"/>
      <c r="Q805" s="259"/>
      <c r="R805" s="259"/>
      <c r="S805" s="259"/>
      <c r="T805" s="259"/>
      <c r="U805" s="260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1" t="s">
        <v>137</v>
      </c>
      <c r="AU805" s="261" t="s">
        <v>80</v>
      </c>
      <c r="AV805" s="15" t="s">
        <v>131</v>
      </c>
      <c r="AW805" s="15" t="s">
        <v>30</v>
      </c>
      <c r="AX805" s="15" t="s">
        <v>78</v>
      </c>
      <c r="AY805" s="261" t="s">
        <v>124</v>
      </c>
    </row>
    <row r="806" s="2" customFormat="1" ht="24.15" customHeight="1">
      <c r="A806" s="38"/>
      <c r="B806" s="39"/>
      <c r="C806" s="210" t="s">
        <v>960</v>
      </c>
      <c r="D806" s="210" t="s">
        <v>126</v>
      </c>
      <c r="E806" s="211" t="s">
        <v>961</v>
      </c>
      <c r="F806" s="212" t="s">
        <v>962</v>
      </c>
      <c r="G806" s="213" t="s">
        <v>189</v>
      </c>
      <c r="H806" s="214">
        <v>9.8339999999999996</v>
      </c>
      <c r="I806" s="215"/>
      <c r="J806" s="216">
        <f>ROUND(I806*H806,2)</f>
        <v>0</v>
      </c>
      <c r="K806" s="212" t="s">
        <v>322</v>
      </c>
      <c r="L806" s="44"/>
      <c r="M806" s="217" t="s">
        <v>1</v>
      </c>
      <c r="N806" s="218" t="s">
        <v>38</v>
      </c>
      <c r="O806" s="91"/>
      <c r="P806" s="219">
        <f>O806*H806</f>
        <v>0</v>
      </c>
      <c r="Q806" s="219">
        <v>0.0060299999999999998</v>
      </c>
      <c r="R806" s="219">
        <f>Q806*H806</f>
        <v>0.059299019999999994</v>
      </c>
      <c r="S806" s="219">
        <v>0</v>
      </c>
      <c r="T806" s="219">
        <f>S806*H806</f>
        <v>0</v>
      </c>
      <c r="U806" s="220" t="s">
        <v>1</v>
      </c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1" t="s">
        <v>240</v>
      </c>
      <c r="AT806" s="221" t="s">
        <v>126</v>
      </c>
      <c r="AU806" s="221" t="s">
        <v>80</v>
      </c>
      <c r="AY806" s="17" t="s">
        <v>124</v>
      </c>
      <c r="BE806" s="222">
        <f>IF(N806="základní",J806,0)</f>
        <v>0</v>
      </c>
      <c r="BF806" s="222">
        <f>IF(N806="snížená",J806,0)</f>
        <v>0</v>
      </c>
      <c r="BG806" s="222">
        <f>IF(N806="zákl. přenesená",J806,0)</f>
        <v>0</v>
      </c>
      <c r="BH806" s="222">
        <f>IF(N806="sníž. přenesená",J806,0)</f>
        <v>0</v>
      </c>
      <c r="BI806" s="222">
        <f>IF(N806="nulová",J806,0)</f>
        <v>0</v>
      </c>
      <c r="BJ806" s="17" t="s">
        <v>78</v>
      </c>
      <c r="BK806" s="222">
        <f>ROUND(I806*H806,2)</f>
        <v>0</v>
      </c>
      <c r="BL806" s="17" t="s">
        <v>240</v>
      </c>
      <c r="BM806" s="221" t="s">
        <v>963</v>
      </c>
    </row>
    <row r="807" s="2" customFormat="1">
      <c r="A807" s="38"/>
      <c r="B807" s="39"/>
      <c r="C807" s="40"/>
      <c r="D807" s="223" t="s">
        <v>133</v>
      </c>
      <c r="E807" s="40"/>
      <c r="F807" s="224" t="s">
        <v>964</v>
      </c>
      <c r="G807" s="40"/>
      <c r="H807" s="40"/>
      <c r="I807" s="225"/>
      <c r="J807" s="40"/>
      <c r="K807" s="40"/>
      <c r="L807" s="44"/>
      <c r="M807" s="226"/>
      <c r="N807" s="227"/>
      <c r="O807" s="91"/>
      <c r="P807" s="91"/>
      <c r="Q807" s="91"/>
      <c r="R807" s="91"/>
      <c r="S807" s="91"/>
      <c r="T807" s="91"/>
      <c r="U807" s="92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7" t="s">
        <v>133</v>
      </c>
      <c r="AU807" s="17" t="s">
        <v>80</v>
      </c>
    </row>
    <row r="808" s="2" customFormat="1">
      <c r="A808" s="38"/>
      <c r="B808" s="39"/>
      <c r="C808" s="40"/>
      <c r="D808" s="228" t="s">
        <v>135</v>
      </c>
      <c r="E808" s="40"/>
      <c r="F808" s="229" t="s">
        <v>965</v>
      </c>
      <c r="G808" s="40"/>
      <c r="H808" s="40"/>
      <c r="I808" s="225"/>
      <c r="J808" s="40"/>
      <c r="K808" s="40"/>
      <c r="L808" s="44"/>
      <c r="M808" s="226"/>
      <c r="N808" s="227"/>
      <c r="O808" s="91"/>
      <c r="P808" s="91"/>
      <c r="Q808" s="91"/>
      <c r="R808" s="91"/>
      <c r="S808" s="91"/>
      <c r="T808" s="91"/>
      <c r="U808" s="92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135</v>
      </c>
      <c r="AU808" s="17" t="s">
        <v>80</v>
      </c>
    </row>
    <row r="809" s="13" customFormat="1">
      <c r="A809" s="13"/>
      <c r="B809" s="230"/>
      <c r="C809" s="231"/>
      <c r="D809" s="223" t="s">
        <v>137</v>
      </c>
      <c r="E809" s="232" t="s">
        <v>1</v>
      </c>
      <c r="F809" s="233" t="s">
        <v>809</v>
      </c>
      <c r="G809" s="231"/>
      <c r="H809" s="232" t="s">
        <v>1</v>
      </c>
      <c r="I809" s="234"/>
      <c r="J809" s="231"/>
      <c r="K809" s="231"/>
      <c r="L809" s="235"/>
      <c r="M809" s="236"/>
      <c r="N809" s="237"/>
      <c r="O809" s="237"/>
      <c r="P809" s="237"/>
      <c r="Q809" s="237"/>
      <c r="R809" s="237"/>
      <c r="S809" s="237"/>
      <c r="T809" s="237"/>
      <c r="U809" s="238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9" t="s">
        <v>137</v>
      </c>
      <c r="AU809" s="239" t="s">
        <v>80</v>
      </c>
      <c r="AV809" s="13" t="s">
        <v>78</v>
      </c>
      <c r="AW809" s="13" t="s">
        <v>30</v>
      </c>
      <c r="AX809" s="13" t="s">
        <v>73</v>
      </c>
      <c r="AY809" s="239" t="s">
        <v>124</v>
      </c>
    </row>
    <row r="810" s="14" customFormat="1">
      <c r="A810" s="14"/>
      <c r="B810" s="240"/>
      <c r="C810" s="241"/>
      <c r="D810" s="223" t="s">
        <v>137</v>
      </c>
      <c r="E810" s="242" t="s">
        <v>1</v>
      </c>
      <c r="F810" s="243" t="s">
        <v>810</v>
      </c>
      <c r="G810" s="241"/>
      <c r="H810" s="244">
        <v>9.8343733422969297</v>
      </c>
      <c r="I810" s="245"/>
      <c r="J810" s="241"/>
      <c r="K810" s="241"/>
      <c r="L810" s="246"/>
      <c r="M810" s="247"/>
      <c r="N810" s="248"/>
      <c r="O810" s="248"/>
      <c r="P810" s="248"/>
      <c r="Q810" s="248"/>
      <c r="R810" s="248"/>
      <c r="S810" s="248"/>
      <c r="T810" s="248"/>
      <c r="U810" s="249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0" t="s">
        <v>137</v>
      </c>
      <c r="AU810" s="250" t="s">
        <v>80</v>
      </c>
      <c r="AV810" s="14" t="s">
        <v>80</v>
      </c>
      <c r="AW810" s="14" t="s">
        <v>30</v>
      </c>
      <c r="AX810" s="14" t="s">
        <v>73</v>
      </c>
      <c r="AY810" s="250" t="s">
        <v>124</v>
      </c>
    </row>
    <row r="811" s="15" customFormat="1">
      <c r="A811" s="15"/>
      <c r="B811" s="251"/>
      <c r="C811" s="252"/>
      <c r="D811" s="223" t="s">
        <v>137</v>
      </c>
      <c r="E811" s="253" t="s">
        <v>1</v>
      </c>
      <c r="F811" s="254" t="s">
        <v>140</v>
      </c>
      <c r="G811" s="252"/>
      <c r="H811" s="255">
        <v>9.8343733422969297</v>
      </c>
      <c r="I811" s="256"/>
      <c r="J811" s="252"/>
      <c r="K811" s="252"/>
      <c r="L811" s="257"/>
      <c r="M811" s="258"/>
      <c r="N811" s="259"/>
      <c r="O811" s="259"/>
      <c r="P811" s="259"/>
      <c r="Q811" s="259"/>
      <c r="R811" s="259"/>
      <c r="S811" s="259"/>
      <c r="T811" s="259"/>
      <c r="U811" s="260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61" t="s">
        <v>137</v>
      </c>
      <c r="AU811" s="261" t="s">
        <v>80</v>
      </c>
      <c r="AV811" s="15" t="s">
        <v>131</v>
      </c>
      <c r="AW811" s="15" t="s">
        <v>30</v>
      </c>
      <c r="AX811" s="15" t="s">
        <v>78</v>
      </c>
      <c r="AY811" s="261" t="s">
        <v>124</v>
      </c>
    </row>
    <row r="812" s="2" customFormat="1" ht="33" customHeight="1">
      <c r="A812" s="38"/>
      <c r="B812" s="39"/>
      <c r="C812" s="210" t="s">
        <v>966</v>
      </c>
      <c r="D812" s="210" t="s">
        <v>126</v>
      </c>
      <c r="E812" s="211" t="s">
        <v>967</v>
      </c>
      <c r="F812" s="212" t="s">
        <v>968</v>
      </c>
      <c r="G812" s="213" t="s">
        <v>198</v>
      </c>
      <c r="H812" s="214">
        <v>25.600000000000001</v>
      </c>
      <c r="I812" s="215"/>
      <c r="J812" s="216">
        <f>ROUND(I812*H812,2)</f>
        <v>0</v>
      </c>
      <c r="K812" s="212" t="s">
        <v>322</v>
      </c>
      <c r="L812" s="44"/>
      <c r="M812" s="217" t="s">
        <v>1</v>
      </c>
      <c r="N812" s="218" t="s">
        <v>38</v>
      </c>
      <c r="O812" s="91"/>
      <c r="P812" s="219">
        <f>O812*H812</f>
        <v>0</v>
      </c>
      <c r="Q812" s="219">
        <v>0</v>
      </c>
      <c r="R812" s="219">
        <f>Q812*H812</f>
        <v>0</v>
      </c>
      <c r="S812" s="219">
        <v>0</v>
      </c>
      <c r="T812" s="219">
        <f>S812*H812</f>
        <v>0</v>
      </c>
      <c r="U812" s="220" t="s">
        <v>1</v>
      </c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221" t="s">
        <v>240</v>
      </c>
      <c r="AT812" s="221" t="s">
        <v>126</v>
      </c>
      <c r="AU812" s="221" t="s">
        <v>80</v>
      </c>
      <c r="AY812" s="17" t="s">
        <v>124</v>
      </c>
      <c r="BE812" s="222">
        <f>IF(N812="základní",J812,0)</f>
        <v>0</v>
      </c>
      <c r="BF812" s="222">
        <f>IF(N812="snížená",J812,0)</f>
        <v>0</v>
      </c>
      <c r="BG812" s="222">
        <f>IF(N812="zákl. přenesená",J812,0)</f>
        <v>0</v>
      </c>
      <c r="BH812" s="222">
        <f>IF(N812="sníž. přenesená",J812,0)</f>
        <v>0</v>
      </c>
      <c r="BI812" s="222">
        <f>IF(N812="nulová",J812,0)</f>
        <v>0</v>
      </c>
      <c r="BJ812" s="17" t="s">
        <v>78</v>
      </c>
      <c r="BK812" s="222">
        <f>ROUND(I812*H812,2)</f>
        <v>0</v>
      </c>
      <c r="BL812" s="17" t="s">
        <v>240</v>
      </c>
      <c r="BM812" s="221" t="s">
        <v>969</v>
      </c>
    </row>
    <row r="813" s="2" customFormat="1">
      <c r="A813" s="38"/>
      <c r="B813" s="39"/>
      <c r="C813" s="40"/>
      <c r="D813" s="223" t="s">
        <v>133</v>
      </c>
      <c r="E813" s="40"/>
      <c r="F813" s="224" t="s">
        <v>970</v>
      </c>
      <c r="G813" s="40"/>
      <c r="H813" s="40"/>
      <c r="I813" s="225"/>
      <c r="J813" s="40"/>
      <c r="K813" s="40"/>
      <c r="L813" s="44"/>
      <c r="M813" s="226"/>
      <c r="N813" s="227"/>
      <c r="O813" s="91"/>
      <c r="P813" s="91"/>
      <c r="Q813" s="91"/>
      <c r="R813" s="91"/>
      <c r="S813" s="91"/>
      <c r="T813" s="91"/>
      <c r="U813" s="92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T813" s="17" t="s">
        <v>133</v>
      </c>
      <c r="AU813" s="17" t="s">
        <v>80</v>
      </c>
    </row>
    <row r="814" s="2" customFormat="1">
      <c r="A814" s="38"/>
      <c r="B814" s="39"/>
      <c r="C814" s="40"/>
      <c r="D814" s="228" t="s">
        <v>135</v>
      </c>
      <c r="E814" s="40"/>
      <c r="F814" s="229" t="s">
        <v>971</v>
      </c>
      <c r="G814" s="40"/>
      <c r="H814" s="40"/>
      <c r="I814" s="225"/>
      <c r="J814" s="40"/>
      <c r="K814" s="40"/>
      <c r="L814" s="44"/>
      <c r="M814" s="226"/>
      <c r="N814" s="227"/>
      <c r="O814" s="91"/>
      <c r="P814" s="91"/>
      <c r="Q814" s="91"/>
      <c r="R814" s="91"/>
      <c r="S814" s="91"/>
      <c r="T814" s="91"/>
      <c r="U814" s="92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T814" s="17" t="s">
        <v>135</v>
      </c>
      <c r="AU814" s="17" t="s">
        <v>80</v>
      </c>
    </row>
    <row r="815" s="13" customFormat="1">
      <c r="A815" s="13"/>
      <c r="B815" s="230"/>
      <c r="C815" s="231"/>
      <c r="D815" s="223" t="s">
        <v>137</v>
      </c>
      <c r="E815" s="232" t="s">
        <v>1</v>
      </c>
      <c r="F815" s="233" t="s">
        <v>972</v>
      </c>
      <c r="G815" s="231"/>
      <c r="H815" s="232" t="s">
        <v>1</v>
      </c>
      <c r="I815" s="234"/>
      <c r="J815" s="231"/>
      <c r="K815" s="231"/>
      <c r="L815" s="235"/>
      <c r="M815" s="236"/>
      <c r="N815" s="237"/>
      <c r="O815" s="237"/>
      <c r="P815" s="237"/>
      <c r="Q815" s="237"/>
      <c r="R815" s="237"/>
      <c r="S815" s="237"/>
      <c r="T815" s="237"/>
      <c r="U815" s="238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9" t="s">
        <v>137</v>
      </c>
      <c r="AU815" s="239" t="s">
        <v>80</v>
      </c>
      <c r="AV815" s="13" t="s">
        <v>78</v>
      </c>
      <c r="AW815" s="13" t="s">
        <v>30</v>
      </c>
      <c r="AX815" s="13" t="s">
        <v>73</v>
      </c>
      <c r="AY815" s="239" t="s">
        <v>124</v>
      </c>
    </row>
    <row r="816" s="14" customFormat="1">
      <c r="A816" s="14"/>
      <c r="B816" s="240"/>
      <c r="C816" s="241"/>
      <c r="D816" s="223" t="s">
        <v>137</v>
      </c>
      <c r="E816" s="242" t="s">
        <v>1</v>
      </c>
      <c r="F816" s="243" t="s">
        <v>973</v>
      </c>
      <c r="G816" s="241"/>
      <c r="H816" s="244">
        <v>25.600000000000001</v>
      </c>
      <c r="I816" s="245"/>
      <c r="J816" s="241"/>
      <c r="K816" s="241"/>
      <c r="L816" s="246"/>
      <c r="M816" s="247"/>
      <c r="N816" s="248"/>
      <c r="O816" s="248"/>
      <c r="P816" s="248"/>
      <c r="Q816" s="248"/>
      <c r="R816" s="248"/>
      <c r="S816" s="248"/>
      <c r="T816" s="248"/>
      <c r="U816" s="249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0" t="s">
        <v>137</v>
      </c>
      <c r="AU816" s="250" t="s">
        <v>80</v>
      </c>
      <c r="AV816" s="14" t="s">
        <v>80</v>
      </c>
      <c r="AW816" s="14" t="s">
        <v>30</v>
      </c>
      <c r="AX816" s="14" t="s">
        <v>73</v>
      </c>
      <c r="AY816" s="250" t="s">
        <v>124</v>
      </c>
    </row>
    <row r="817" s="15" customFormat="1">
      <c r="A817" s="15"/>
      <c r="B817" s="251"/>
      <c r="C817" s="252"/>
      <c r="D817" s="223" t="s">
        <v>137</v>
      </c>
      <c r="E817" s="253" t="s">
        <v>1</v>
      </c>
      <c r="F817" s="254" t="s">
        <v>140</v>
      </c>
      <c r="G817" s="252"/>
      <c r="H817" s="255">
        <v>25.600000000000001</v>
      </c>
      <c r="I817" s="256"/>
      <c r="J817" s="252"/>
      <c r="K817" s="252"/>
      <c r="L817" s="257"/>
      <c r="M817" s="258"/>
      <c r="N817" s="259"/>
      <c r="O817" s="259"/>
      <c r="P817" s="259"/>
      <c r="Q817" s="259"/>
      <c r="R817" s="259"/>
      <c r="S817" s="259"/>
      <c r="T817" s="259"/>
      <c r="U817" s="260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61" t="s">
        <v>137</v>
      </c>
      <c r="AU817" s="261" t="s">
        <v>80</v>
      </c>
      <c r="AV817" s="15" t="s">
        <v>131</v>
      </c>
      <c r="AW817" s="15" t="s">
        <v>30</v>
      </c>
      <c r="AX817" s="15" t="s">
        <v>78</v>
      </c>
      <c r="AY817" s="261" t="s">
        <v>124</v>
      </c>
    </row>
    <row r="818" s="2" customFormat="1" ht="24.15" customHeight="1">
      <c r="A818" s="38"/>
      <c r="B818" s="39"/>
      <c r="C818" s="210" t="s">
        <v>974</v>
      </c>
      <c r="D818" s="210" t="s">
        <v>126</v>
      </c>
      <c r="E818" s="211" t="s">
        <v>975</v>
      </c>
      <c r="F818" s="212" t="s">
        <v>976</v>
      </c>
      <c r="G818" s="213" t="s">
        <v>198</v>
      </c>
      <c r="H818" s="214">
        <v>17.225000000000001</v>
      </c>
      <c r="I818" s="215"/>
      <c r="J818" s="216">
        <f>ROUND(I818*H818,2)</f>
        <v>0</v>
      </c>
      <c r="K818" s="212" t="s">
        <v>322</v>
      </c>
      <c r="L818" s="44"/>
      <c r="M818" s="217" t="s">
        <v>1</v>
      </c>
      <c r="N818" s="218" t="s">
        <v>38</v>
      </c>
      <c r="O818" s="91"/>
      <c r="P818" s="219">
        <f>O818*H818</f>
        <v>0</v>
      </c>
      <c r="Q818" s="219">
        <v>0.0059800000000000001</v>
      </c>
      <c r="R818" s="219">
        <f>Q818*H818</f>
        <v>0.10300550000000001</v>
      </c>
      <c r="S818" s="219">
        <v>0</v>
      </c>
      <c r="T818" s="219">
        <f>S818*H818</f>
        <v>0</v>
      </c>
      <c r="U818" s="220" t="s">
        <v>1</v>
      </c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221" t="s">
        <v>240</v>
      </c>
      <c r="AT818" s="221" t="s">
        <v>126</v>
      </c>
      <c r="AU818" s="221" t="s">
        <v>80</v>
      </c>
      <c r="AY818" s="17" t="s">
        <v>124</v>
      </c>
      <c r="BE818" s="222">
        <f>IF(N818="základní",J818,0)</f>
        <v>0</v>
      </c>
      <c r="BF818" s="222">
        <f>IF(N818="snížená",J818,0)</f>
        <v>0</v>
      </c>
      <c r="BG818" s="222">
        <f>IF(N818="zákl. přenesená",J818,0)</f>
        <v>0</v>
      </c>
      <c r="BH818" s="222">
        <f>IF(N818="sníž. přenesená",J818,0)</f>
        <v>0</v>
      </c>
      <c r="BI818" s="222">
        <f>IF(N818="nulová",J818,0)</f>
        <v>0</v>
      </c>
      <c r="BJ818" s="17" t="s">
        <v>78</v>
      </c>
      <c r="BK818" s="222">
        <f>ROUND(I818*H818,2)</f>
        <v>0</v>
      </c>
      <c r="BL818" s="17" t="s">
        <v>240</v>
      </c>
      <c r="BM818" s="221" t="s">
        <v>977</v>
      </c>
    </row>
    <row r="819" s="2" customFormat="1">
      <c r="A819" s="38"/>
      <c r="B819" s="39"/>
      <c r="C819" s="40"/>
      <c r="D819" s="223" t="s">
        <v>133</v>
      </c>
      <c r="E819" s="40"/>
      <c r="F819" s="224" t="s">
        <v>978</v>
      </c>
      <c r="G819" s="40"/>
      <c r="H819" s="40"/>
      <c r="I819" s="225"/>
      <c r="J819" s="40"/>
      <c r="K819" s="40"/>
      <c r="L819" s="44"/>
      <c r="M819" s="226"/>
      <c r="N819" s="227"/>
      <c r="O819" s="91"/>
      <c r="P819" s="91"/>
      <c r="Q819" s="91"/>
      <c r="R819" s="91"/>
      <c r="S819" s="91"/>
      <c r="T819" s="91"/>
      <c r="U819" s="92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T819" s="17" t="s">
        <v>133</v>
      </c>
      <c r="AU819" s="17" t="s">
        <v>80</v>
      </c>
    </row>
    <row r="820" s="2" customFormat="1">
      <c r="A820" s="38"/>
      <c r="B820" s="39"/>
      <c r="C820" s="40"/>
      <c r="D820" s="228" t="s">
        <v>135</v>
      </c>
      <c r="E820" s="40"/>
      <c r="F820" s="229" t="s">
        <v>979</v>
      </c>
      <c r="G820" s="40"/>
      <c r="H820" s="40"/>
      <c r="I820" s="225"/>
      <c r="J820" s="40"/>
      <c r="K820" s="40"/>
      <c r="L820" s="44"/>
      <c r="M820" s="226"/>
      <c r="N820" s="227"/>
      <c r="O820" s="91"/>
      <c r="P820" s="91"/>
      <c r="Q820" s="91"/>
      <c r="R820" s="91"/>
      <c r="S820" s="91"/>
      <c r="T820" s="91"/>
      <c r="U820" s="92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7" t="s">
        <v>135</v>
      </c>
      <c r="AU820" s="17" t="s">
        <v>80</v>
      </c>
    </row>
    <row r="821" s="14" customFormat="1">
      <c r="A821" s="14"/>
      <c r="B821" s="240"/>
      <c r="C821" s="241"/>
      <c r="D821" s="223" t="s">
        <v>137</v>
      </c>
      <c r="E821" s="242" t="s">
        <v>1</v>
      </c>
      <c r="F821" s="243" t="s">
        <v>908</v>
      </c>
      <c r="G821" s="241"/>
      <c r="H821" s="244">
        <v>17.2251689135345</v>
      </c>
      <c r="I821" s="245"/>
      <c r="J821" s="241"/>
      <c r="K821" s="241"/>
      <c r="L821" s="246"/>
      <c r="M821" s="247"/>
      <c r="N821" s="248"/>
      <c r="O821" s="248"/>
      <c r="P821" s="248"/>
      <c r="Q821" s="248"/>
      <c r="R821" s="248"/>
      <c r="S821" s="248"/>
      <c r="T821" s="248"/>
      <c r="U821" s="249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0" t="s">
        <v>137</v>
      </c>
      <c r="AU821" s="250" t="s">
        <v>80</v>
      </c>
      <c r="AV821" s="14" t="s">
        <v>80</v>
      </c>
      <c r="AW821" s="14" t="s">
        <v>30</v>
      </c>
      <c r="AX821" s="14" t="s">
        <v>73</v>
      </c>
      <c r="AY821" s="250" t="s">
        <v>124</v>
      </c>
    </row>
    <row r="822" s="15" customFormat="1">
      <c r="A822" s="15"/>
      <c r="B822" s="251"/>
      <c r="C822" s="252"/>
      <c r="D822" s="223" t="s">
        <v>137</v>
      </c>
      <c r="E822" s="253" t="s">
        <v>1</v>
      </c>
      <c r="F822" s="254" t="s">
        <v>140</v>
      </c>
      <c r="G822" s="252"/>
      <c r="H822" s="255">
        <v>17.2251689135345</v>
      </c>
      <c r="I822" s="256"/>
      <c r="J822" s="252"/>
      <c r="K822" s="252"/>
      <c r="L822" s="257"/>
      <c r="M822" s="258"/>
      <c r="N822" s="259"/>
      <c r="O822" s="259"/>
      <c r="P822" s="259"/>
      <c r="Q822" s="259"/>
      <c r="R822" s="259"/>
      <c r="S822" s="259"/>
      <c r="T822" s="259"/>
      <c r="U822" s="260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1" t="s">
        <v>137</v>
      </c>
      <c r="AU822" s="261" t="s">
        <v>80</v>
      </c>
      <c r="AV822" s="15" t="s">
        <v>131</v>
      </c>
      <c r="AW822" s="15" t="s">
        <v>30</v>
      </c>
      <c r="AX822" s="15" t="s">
        <v>78</v>
      </c>
      <c r="AY822" s="261" t="s">
        <v>124</v>
      </c>
    </row>
    <row r="823" s="2" customFormat="1" ht="24.15" customHeight="1">
      <c r="A823" s="38"/>
      <c r="B823" s="39"/>
      <c r="C823" s="210" t="s">
        <v>980</v>
      </c>
      <c r="D823" s="210" t="s">
        <v>126</v>
      </c>
      <c r="E823" s="211" t="s">
        <v>981</v>
      </c>
      <c r="F823" s="212" t="s">
        <v>982</v>
      </c>
      <c r="G823" s="213" t="s">
        <v>198</v>
      </c>
      <c r="H823" s="214">
        <v>8</v>
      </c>
      <c r="I823" s="215"/>
      <c r="J823" s="216">
        <f>ROUND(I823*H823,2)</f>
        <v>0</v>
      </c>
      <c r="K823" s="212" t="s">
        <v>322</v>
      </c>
      <c r="L823" s="44"/>
      <c r="M823" s="217" t="s">
        <v>1</v>
      </c>
      <c r="N823" s="218" t="s">
        <v>38</v>
      </c>
      <c r="O823" s="91"/>
      <c r="P823" s="219">
        <f>O823*H823</f>
        <v>0</v>
      </c>
      <c r="Q823" s="219">
        <v>0.0023700000000000001</v>
      </c>
      <c r="R823" s="219">
        <f>Q823*H823</f>
        <v>0.018960000000000001</v>
      </c>
      <c r="S823" s="219">
        <v>0</v>
      </c>
      <c r="T823" s="219">
        <f>S823*H823</f>
        <v>0</v>
      </c>
      <c r="U823" s="220" t="s">
        <v>1</v>
      </c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21" t="s">
        <v>240</v>
      </c>
      <c r="AT823" s="221" t="s">
        <v>126</v>
      </c>
      <c r="AU823" s="221" t="s">
        <v>80</v>
      </c>
      <c r="AY823" s="17" t="s">
        <v>124</v>
      </c>
      <c r="BE823" s="222">
        <f>IF(N823="základní",J823,0)</f>
        <v>0</v>
      </c>
      <c r="BF823" s="222">
        <f>IF(N823="snížená",J823,0)</f>
        <v>0</v>
      </c>
      <c r="BG823" s="222">
        <f>IF(N823="zákl. přenesená",J823,0)</f>
        <v>0</v>
      </c>
      <c r="BH823" s="222">
        <f>IF(N823="sníž. přenesená",J823,0)</f>
        <v>0</v>
      </c>
      <c r="BI823" s="222">
        <f>IF(N823="nulová",J823,0)</f>
        <v>0</v>
      </c>
      <c r="BJ823" s="17" t="s">
        <v>78</v>
      </c>
      <c r="BK823" s="222">
        <f>ROUND(I823*H823,2)</f>
        <v>0</v>
      </c>
      <c r="BL823" s="17" t="s">
        <v>240</v>
      </c>
      <c r="BM823" s="221" t="s">
        <v>983</v>
      </c>
    </row>
    <row r="824" s="2" customFormat="1">
      <c r="A824" s="38"/>
      <c r="B824" s="39"/>
      <c r="C824" s="40"/>
      <c r="D824" s="223" t="s">
        <v>133</v>
      </c>
      <c r="E824" s="40"/>
      <c r="F824" s="224" t="s">
        <v>984</v>
      </c>
      <c r="G824" s="40"/>
      <c r="H824" s="40"/>
      <c r="I824" s="225"/>
      <c r="J824" s="40"/>
      <c r="K824" s="40"/>
      <c r="L824" s="44"/>
      <c r="M824" s="226"/>
      <c r="N824" s="227"/>
      <c r="O824" s="91"/>
      <c r="P824" s="91"/>
      <c r="Q824" s="91"/>
      <c r="R824" s="91"/>
      <c r="S824" s="91"/>
      <c r="T824" s="91"/>
      <c r="U824" s="92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7" t="s">
        <v>133</v>
      </c>
      <c r="AU824" s="17" t="s">
        <v>80</v>
      </c>
    </row>
    <row r="825" s="2" customFormat="1">
      <c r="A825" s="38"/>
      <c r="B825" s="39"/>
      <c r="C825" s="40"/>
      <c r="D825" s="228" t="s">
        <v>135</v>
      </c>
      <c r="E825" s="40"/>
      <c r="F825" s="229" t="s">
        <v>985</v>
      </c>
      <c r="G825" s="40"/>
      <c r="H825" s="40"/>
      <c r="I825" s="225"/>
      <c r="J825" s="40"/>
      <c r="K825" s="40"/>
      <c r="L825" s="44"/>
      <c r="M825" s="226"/>
      <c r="N825" s="227"/>
      <c r="O825" s="91"/>
      <c r="P825" s="91"/>
      <c r="Q825" s="91"/>
      <c r="R825" s="91"/>
      <c r="S825" s="91"/>
      <c r="T825" s="91"/>
      <c r="U825" s="92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T825" s="17" t="s">
        <v>135</v>
      </c>
      <c r="AU825" s="17" t="s">
        <v>80</v>
      </c>
    </row>
    <row r="826" s="13" customFormat="1">
      <c r="A826" s="13"/>
      <c r="B826" s="230"/>
      <c r="C826" s="231"/>
      <c r="D826" s="223" t="s">
        <v>137</v>
      </c>
      <c r="E826" s="232" t="s">
        <v>1</v>
      </c>
      <c r="F826" s="233" t="s">
        <v>972</v>
      </c>
      <c r="G826" s="231"/>
      <c r="H826" s="232" t="s">
        <v>1</v>
      </c>
      <c r="I826" s="234"/>
      <c r="J826" s="231"/>
      <c r="K826" s="231"/>
      <c r="L826" s="235"/>
      <c r="M826" s="236"/>
      <c r="N826" s="237"/>
      <c r="O826" s="237"/>
      <c r="P826" s="237"/>
      <c r="Q826" s="237"/>
      <c r="R826" s="237"/>
      <c r="S826" s="237"/>
      <c r="T826" s="237"/>
      <c r="U826" s="238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9" t="s">
        <v>137</v>
      </c>
      <c r="AU826" s="239" t="s">
        <v>80</v>
      </c>
      <c r="AV826" s="13" t="s">
        <v>78</v>
      </c>
      <c r="AW826" s="13" t="s">
        <v>30</v>
      </c>
      <c r="AX826" s="13" t="s">
        <v>73</v>
      </c>
      <c r="AY826" s="239" t="s">
        <v>124</v>
      </c>
    </row>
    <row r="827" s="14" customFormat="1">
      <c r="A827" s="14"/>
      <c r="B827" s="240"/>
      <c r="C827" s="241"/>
      <c r="D827" s="223" t="s">
        <v>137</v>
      </c>
      <c r="E827" s="242" t="s">
        <v>1</v>
      </c>
      <c r="F827" s="243" t="s">
        <v>986</v>
      </c>
      <c r="G827" s="241"/>
      <c r="H827" s="244">
        <v>8</v>
      </c>
      <c r="I827" s="245"/>
      <c r="J827" s="241"/>
      <c r="K827" s="241"/>
      <c r="L827" s="246"/>
      <c r="M827" s="247"/>
      <c r="N827" s="248"/>
      <c r="O827" s="248"/>
      <c r="P827" s="248"/>
      <c r="Q827" s="248"/>
      <c r="R827" s="248"/>
      <c r="S827" s="248"/>
      <c r="T827" s="248"/>
      <c r="U827" s="249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0" t="s">
        <v>137</v>
      </c>
      <c r="AU827" s="250" t="s">
        <v>80</v>
      </c>
      <c r="AV827" s="14" t="s">
        <v>80</v>
      </c>
      <c r="AW827" s="14" t="s">
        <v>30</v>
      </c>
      <c r="AX827" s="14" t="s">
        <v>73</v>
      </c>
      <c r="AY827" s="250" t="s">
        <v>124</v>
      </c>
    </row>
    <row r="828" s="15" customFormat="1">
      <c r="A828" s="15"/>
      <c r="B828" s="251"/>
      <c r="C828" s="252"/>
      <c r="D828" s="223" t="s">
        <v>137</v>
      </c>
      <c r="E828" s="253" t="s">
        <v>1</v>
      </c>
      <c r="F828" s="254" t="s">
        <v>140</v>
      </c>
      <c r="G828" s="252"/>
      <c r="H828" s="255">
        <v>8</v>
      </c>
      <c r="I828" s="256"/>
      <c r="J828" s="252"/>
      <c r="K828" s="252"/>
      <c r="L828" s="257"/>
      <c r="M828" s="258"/>
      <c r="N828" s="259"/>
      <c r="O828" s="259"/>
      <c r="P828" s="259"/>
      <c r="Q828" s="259"/>
      <c r="R828" s="259"/>
      <c r="S828" s="259"/>
      <c r="T828" s="259"/>
      <c r="U828" s="260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61" t="s">
        <v>137</v>
      </c>
      <c r="AU828" s="261" t="s">
        <v>80</v>
      </c>
      <c r="AV828" s="15" t="s">
        <v>131</v>
      </c>
      <c r="AW828" s="15" t="s">
        <v>30</v>
      </c>
      <c r="AX828" s="15" t="s">
        <v>78</v>
      </c>
      <c r="AY828" s="261" t="s">
        <v>124</v>
      </c>
    </row>
    <row r="829" s="2" customFormat="1" ht="33" customHeight="1">
      <c r="A829" s="38"/>
      <c r="B829" s="39"/>
      <c r="C829" s="210" t="s">
        <v>987</v>
      </c>
      <c r="D829" s="210" t="s">
        <v>126</v>
      </c>
      <c r="E829" s="211" t="s">
        <v>988</v>
      </c>
      <c r="F829" s="212" t="s">
        <v>989</v>
      </c>
      <c r="G829" s="213" t="s">
        <v>198</v>
      </c>
      <c r="H829" s="214">
        <v>8</v>
      </c>
      <c r="I829" s="215"/>
      <c r="J829" s="216">
        <f>ROUND(I829*H829,2)</f>
        <v>0</v>
      </c>
      <c r="K829" s="212" t="s">
        <v>322</v>
      </c>
      <c r="L829" s="44"/>
      <c r="M829" s="217" t="s">
        <v>1</v>
      </c>
      <c r="N829" s="218" t="s">
        <v>38</v>
      </c>
      <c r="O829" s="91"/>
      <c r="P829" s="219">
        <f>O829*H829</f>
        <v>0</v>
      </c>
      <c r="Q829" s="219">
        <v>0.0035000000000000001</v>
      </c>
      <c r="R829" s="219">
        <f>Q829*H829</f>
        <v>0.028000000000000001</v>
      </c>
      <c r="S829" s="219">
        <v>0</v>
      </c>
      <c r="T829" s="219">
        <f>S829*H829</f>
        <v>0</v>
      </c>
      <c r="U829" s="220" t="s">
        <v>1</v>
      </c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21" t="s">
        <v>240</v>
      </c>
      <c r="AT829" s="221" t="s">
        <v>126</v>
      </c>
      <c r="AU829" s="221" t="s">
        <v>80</v>
      </c>
      <c r="AY829" s="17" t="s">
        <v>124</v>
      </c>
      <c r="BE829" s="222">
        <f>IF(N829="základní",J829,0)</f>
        <v>0</v>
      </c>
      <c r="BF829" s="222">
        <f>IF(N829="snížená",J829,0)</f>
        <v>0</v>
      </c>
      <c r="BG829" s="222">
        <f>IF(N829="zákl. přenesená",J829,0)</f>
        <v>0</v>
      </c>
      <c r="BH829" s="222">
        <f>IF(N829="sníž. přenesená",J829,0)</f>
        <v>0</v>
      </c>
      <c r="BI829" s="222">
        <f>IF(N829="nulová",J829,0)</f>
        <v>0</v>
      </c>
      <c r="BJ829" s="17" t="s">
        <v>78</v>
      </c>
      <c r="BK829" s="222">
        <f>ROUND(I829*H829,2)</f>
        <v>0</v>
      </c>
      <c r="BL829" s="17" t="s">
        <v>240</v>
      </c>
      <c r="BM829" s="221" t="s">
        <v>990</v>
      </c>
    </row>
    <row r="830" s="2" customFormat="1">
      <c r="A830" s="38"/>
      <c r="B830" s="39"/>
      <c r="C830" s="40"/>
      <c r="D830" s="223" t="s">
        <v>133</v>
      </c>
      <c r="E830" s="40"/>
      <c r="F830" s="224" t="s">
        <v>991</v>
      </c>
      <c r="G830" s="40"/>
      <c r="H830" s="40"/>
      <c r="I830" s="225"/>
      <c r="J830" s="40"/>
      <c r="K830" s="40"/>
      <c r="L830" s="44"/>
      <c r="M830" s="226"/>
      <c r="N830" s="227"/>
      <c r="O830" s="91"/>
      <c r="P830" s="91"/>
      <c r="Q830" s="91"/>
      <c r="R830" s="91"/>
      <c r="S830" s="91"/>
      <c r="T830" s="91"/>
      <c r="U830" s="92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T830" s="17" t="s">
        <v>133</v>
      </c>
      <c r="AU830" s="17" t="s">
        <v>80</v>
      </c>
    </row>
    <row r="831" s="2" customFormat="1">
      <c r="A831" s="38"/>
      <c r="B831" s="39"/>
      <c r="C831" s="40"/>
      <c r="D831" s="228" t="s">
        <v>135</v>
      </c>
      <c r="E831" s="40"/>
      <c r="F831" s="229" t="s">
        <v>992</v>
      </c>
      <c r="G831" s="40"/>
      <c r="H831" s="40"/>
      <c r="I831" s="225"/>
      <c r="J831" s="40"/>
      <c r="K831" s="40"/>
      <c r="L831" s="44"/>
      <c r="M831" s="226"/>
      <c r="N831" s="227"/>
      <c r="O831" s="91"/>
      <c r="P831" s="91"/>
      <c r="Q831" s="91"/>
      <c r="R831" s="91"/>
      <c r="S831" s="91"/>
      <c r="T831" s="91"/>
      <c r="U831" s="92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T831" s="17" t="s">
        <v>135</v>
      </c>
      <c r="AU831" s="17" t="s">
        <v>80</v>
      </c>
    </row>
    <row r="832" s="13" customFormat="1">
      <c r="A832" s="13"/>
      <c r="B832" s="230"/>
      <c r="C832" s="231"/>
      <c r="D832" s="223" t="s">
        <v>137</v>
      </c>
      <c r="E832" s="232" t="s">
        <v>1</v>
      </c>
      <c r="F832" s="233" t="s">
        <v>926</v>
      </c>
      <c r="G832" s="231"/>
      <c r="H832" s="232" t="s">
        <v>1</v>
      </c>
      <c r="I832" s="234"/>
      <c r="J832" s="231"/>
      <c r="K832" s="231"/>
      <c r="L832" s="235"/>
      <c r="M832" s="236"/>
      <c r="N832" s="237"/>
      <c r="O832" s="237"/>
      <c r="P832" s="237"/>
      <c r="Q832" s="237"/>
      <c r="R832" s="237"/>
      <c r="S832" s="237"/>
      <c r="T832" s="237"/>
      <c r="U832" s="238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9" t="s">
        <v>137</v>
      </c>
      <c r="AU832" s="239" t="s">
        <v>80</v>
      </c>
      <c r="AV832" s="13" t="s">
        <v>78</v>
      </c>
      <c r="AW832" s="13" t="s">
        <v>30</v>
      </c>
      <c r="AX832" s="13" t="s">
        <v>73</v>
      </c>
      <c r="AY832" s="239" t="s">
        <v>124</v>
      </c>
    </row>
    <row r="833" s="14" customFormat="1">
      <c r="A833" s="14"/>
      <c r="B833" s="240"/>
      <c r="C833" s="241"/>
      <c r="D833" s="223" t="s">
        <v>137</v>
      </c>
      <c r="E833" s="242" t="s">
        <v>1</v>
      </c>
      <c r="F833" s="243" t="s">
        <v>927</v>
      </c>
      <c r="G833" s="241"/>
      <c r="H833" s="244">
        <v>8</v>
      </c>
      <c r="I833" s="245"/>
      <c r="J833" s="241"/>
      <c r="K833" s="241"/>
      <c r="L833" s="246"/>
      <c r="M833" s="247"/>
      <c r="N833" s="248"/>
      <c r="O833" s="248"/>
      <c r="P833" s="248"/>
      <c r="Q833" s="248"/>
      <c r="R833" s="248"/>
      <c r="S833" s="248"/>
      <c r="T833" s="248"/>
      <c r="U833" s="249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0" t="s">
        <v>137</v>
      </c>
      <c r="AU833" s="250" t="s">
        <v>80</v>
      </c>
      <c r="AV833" s="14" t="s">
        <v>80</v>
      </c>
      <c r="AW833" s="14" t="s">
        <v>30</v>
      </c>
      <c r="AX833" s="14" t="s">
        <v>73</v>
      </c>
      <c r="AY833" s="250" t="s">
        <v>124</v>
      </c>
    </row>
    <row r="834" s="15" customFormat="1">
      <c r="A834" s="15"/>
      <c r="B834" s="251"/>
      <c r="C834" s="252"/>
      <c r="D834" s="223" t="s">
        <v>137</v>
      </c>
      <c r="E834" s="253" t="s">
        <v>1</v>
      </c>
      <c r="F834" s="254" t="s">
        <v>140</v>
      </c>
      <c r="G834" s="252"/>
      <c r="H834" s="255">
        <v>8</v>
      </c>
      <c r="I834" s="256"/>
      <c r="J834" s="252"/>
      <c r="K834" s="252"/>
      <c r="L834" s="257"/>
      <c r="M834" s="258"/>
      <c r="N834" s="259"/>
      <c r="O834" s="259"/>
      <c r="P834" s="259"/>
      <c r="Q834" s="259"/>
      <c r="R834" s="259"/>
      <c r="S834" s="259"/>
      <c r="T834" s="259"/>
      <c r="U834" s="260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1" t="s">
        <v>137</v>
      </c>
      <c r="AU834" s="261" t="s">
        <v>80</v>
      </c>
      <c r="AV834" s="15" t="s">
        <v>131</v>
      </c>
      <c r="AW834" s="15" t="s">
        <v>30</v>
      </c>
      <c r="AX834" s="15" t="s">
        <v>78</v>
      </c>
      <c r="AY834" s="261" t="s">
        <v>124</v>
      </c>
    </row>
    <row r="835" s="2" customFormat="1" ht="24.15" customHeight="1">
      <c r="A835" s="38"/>
      <c r="B835" s="39"/>
      <c r="C835" s="210" t="s">
        <v>993</v>
      </c>
      <c r="D835" s="210" t="s">
        <v>126</v>
      </c>
      <c r="E835" s="211" t="s">
        <v>994</v>
      </c>
      <c r="F835" s="212" t="s">
        <v>995</v>
      </c>
      <c r="G835" s="213" t="s">
        <v>198</v>
      </c>
      <c r="H835" s="214">
        <v>60.560000000000002</v>
      </c>
      <c r="I835" s="215"/>
      <c r="J835" s="216">
        <f>ROUND(I835*H835,2)</f>
        <v>0</v>
      </c>
      <c r="K835" s="212" t="s">
        <v>322</v>
      </c>
      <c r="L835" s="44"/>
      <c r="M835" s="217" t="s">
        <v>1</v>
      </c>
      <c r="N835" s="218" t="s">
        <v>38</v>
      </c>
      <c r="O835" s="91"/>
      <c r="P835" s="219">
        <f>O835*H835</f>
        <v>0</v>
      </c>
      <c r="Q835" s="219">
        <v>0.0027399999999999998</v>
      </c>
      <c r="R835" s="219">
        <f>Q835*H835</f>
        <v>0.16593439999999998</v>
      </c>
      <c r="S835" s="219">
        <v>0</v>
      </c>
      <c r="T835" s="219">
        <f>S835*H835</f>
        <v>0</v>
      </c>
      <c r="U835" s="220" t="s">
        <v>1</v>
      </c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R835" s="221" t="s">
        <v>240</v>
      </c>
      <c r="AT835" s="221" t="s">
        <v>126</v>
      </c>
      <c r="AU835" s="221" t="s">
        <v>80</v>
      </c>
      <c r="AY835" s="17" t="s">
        <v>124</v>
      </c>
      <c r="BE835" s="222">
        <f>IF(N835="základní",J835,0)</f>
        <v>0</v>
      </c>
      <c r="BF835" s="222">
        <f>IF(N835="snížená",J835,0)</f>
        <v>0</v>
      </c>
      <c r="BG835" s="222">
        <f>IF(N835="zákl. přenesená",J835,0)</f>
        <v>0</v>
      </c>
      <c r="BH835" s="222">
        <f>IF(N835="sníž. přenesená",J835,0)</f>
        <v>0</v>
      </c>
      <c r="BI835" s="222">
        <f>IF(N835="nulová",J835,0)</f>
        <v>0</v>
      </c>
      <c r="BJ835" s="17" t="s">
        <v>78</v>
      </c>
      <c r="BK835" s="222">
        <f>ROUND(I835*H835,2)</f>
        <v>0</v>
      </c>
      <c r="BL835" s="17" t="s">
        <v>240</v>
      </c>
      <c r="BM835" s="221" t="s">
        <v>996</v>
      </c>
    </row>
    <row r="836" s="2" customFormat="1">
      <c r="A836" s="38"/>
      <c r="B836" s="39"/>
      <c r="C836" s="40"/>
      <c r="D836" s="223" t="s">
        <v>133</v>
      </c>
      <c r="E836" s="40"/>
      <c r="F836" s="224" t="s">
        <v>997</v>
      </c>
      <c r="G836" s="40"/>
      <c r="H836" s="40"/>
      <c r="I836" s="225"/>
      <c r="J836" s="40"/>
      <c r="K836" s="40"/>
      <c r="L836" s="44"/>
      <c r="M836" s="226"/>
      <c r="N836" s="227"/>
      <c r="O836" s="91"/>
      <c r="P836" s="91"/>
      <c r="Q836" s="91"/>
      <c r="R836" s="91"/>
      <c r="S836" s="91"/>
      <c r="T836" s="91"/>
      <c r="U836" s="92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T836" s="17" t="s">
        <v>133</v>
      </c>
      <c r="AU836" s="17" t="s">
        <v>80</v>
      </c>
    </row>
    <row r="837" s="2" customFormat="1">
      <c r="A837" s="38"/>
      <c r="B837" s="39"/>
      <c r="C837" s="40"/>
      <c r="D837" s="228" t="s">
        <v>135</v>
      </c>
      <c r="E837" s="40"/>
      <c r="F837" s="229" t="s">
        <v>998</v>
      </c>
      <c r="G837" s="40"/>
      <c r="H837" s="40"/>
      <c r="I837" s="225"/>
      <c r="J837" s="40"/>
      <c r="K837" s="40"/>
      <c r="L837" s="44"/>
      <c r="M837" s="226"/>
      <c r="N837" s="227"/>
      <c r="O837" s="91"/>
      <c r="P837" s="91"/>
      <c r="Q837" s="91"/>
      <c r="R837" s="91"/>
      <c r="S837" s="91"/>
      <c r="T837" s="91"/>
      <c r="U837" s="92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17" t="s">
        <v>135</v>
      </c>
      <c r="AU837" s="17" t="s">
        <v>80</v>
      </c>
    </row>
    <row r="838" s="14" customFormat="1">
      <c r="A838" s="14"/>
      <c r="B838" s="240"/>
      <c r="C838" s="241"/>
      <c r="D838" s="223" t="s">
        <v>137</v>
      </c>
      <c r="E838" s="242" t="s">
        <v>1</v>
      </c>
      <c r="F838" s="243" t="s">
        <v>934</v>
      </c>
      <c r="G838" s="241"/>
      <c r="H838" s="244">
        <v>25.359999999999999</v>
      </c>
      <c r="I838" s="245"/>
      <c r="J838" s="241"/>
      <c r="K838" s="241"/>
      <c r="L838" s="246"/>
      <c r="M838" s="247"/>
      <c r="N838" s="248"/>
      <c r="O838" s="248"/>
      <c r="P838" s="248"/>
      <c r="Q838" s="248"/>
      <c r="R838" s="248"/>
      <c r="S838" s="248"/>
      <c r="T838" s="248"/>
      <c r="U838" s="249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0" t="s">
        <v>137</v>
      </c>
      <c r="AU838" s="250" t="s">
        <v>80</v>
      </c>
      <c r="AV838" s="14" t="s">
        <v>80</v>
      </c>
      <c r="AW838" s="14" t="s">
        <v>30</v>
      </c>
      <c r="AX838" s="14" t="s">
        <v>73</v>
      </c>
      <c r="AY838" s="250" t="s">
        <v>124</v>
      </c>
    </row>
    <row r="839" s="14" customFormat="1">
      <c r="A839" s="14"/>
      <c r="B839" s="240"/>
      <c r="C839" s="241"/>
      <c r="D839" s="223" t="s">
        <v>137</v>
      </c>
      <c r="E839" s="242" t="s">
        <v>1</v>
      </c>
      <c r="F839" s="243" t="s">
        <v>935</v>
      </c>
      <c r="G839" s="241"/>
      <c r="H839" s="244">
        <v>11.800000000000001</v>
      </c>
      <c r="I839" s="245"/>
      <c r="J839" s="241"/>
      <c r="K839" s="241"/>
      <c r="L839" s="246"/>
      <c r="M839" s="247"/>
      <c r="N839" s="248"/>
      <c r="O839" s="248"/>
      <c r="P839" s="248"/>
      <c r="Q839" s="248"/>
      <c r="R839" s="248"/>
      <c r="S839" s="248"/>
      <c r="T839" s="248"/>
      <c r="U839" s="249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0" t="s">
        <v>137</v>
      </c>
      <c r="AU839" s="250" t="s">
        <v>80</v>
      </c>
      <c r="AV839" s="14" t="s">
        <v>80</v>
      </c>
      <c r="AW839" s="14" t="s">
        <v>30</v>
      </c>
      <c r="AX839" s="14" t="s">
        <v>73</v>
      </c>
      <c r="AY839" s="250" t="s">
        <v>124</v>
      </c>
    </row>
    <row r="840" s="14" customFormat="1">
      <c r="A840" s="14"/>
      <c r="B840" s="240"/>
      <c r="C840" s="241"/>
      <c r="D840" s="223" t="s">
        <v>137</v>
      </c>
      <c r="E840" s="242" t="s">
        <v>1</v>
      </c>
      <c r="F840" s="243" t="s">
        <v>936</v>
      </c>
      <c r="G840" s="241"/>
      <c r="H840" s="244">
        <v>3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8"/>
      <c r="U840" s="249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0" t="s">
        <v>137</v>
      </c>
      <c r="AU840" s="250" t="s">
        <v>80</v>
      </c>
      <c r="AV840" s="14" t="s">
        <v>80</v>
      </c>
      <c r="AW840" s="14" t="s">
        <v>30</v>
      </c>
      <c r="AX840" s="14" t="s">
        <v>73</v>
      </c>
      <c r="AY840" s="250" t="s">
        <v>124</v>
      </c>
    </row>
    <row r="841" s="14" customFormat="1">
      <c r="A841" s="14"/>
      <c r="B841" s="240"/>
      <c r="C841" s="241"/>
      <c r="D841" s="223" t="s">
        <v>137</v>
      </c>
      <c r="E841" s="242" t="s">
        <v>1</v>
      </c>
      <c r="F841" s="243" t="s">
        <v>937</v>
      </c>
      <c r="G841" s="241"/>
      <c r="H841" s="244">
        <v>9</v>
      </c>
      <c r="I841" s="245"/>
      <c r="J841" s="241"/>
      <c r="K841" s="241"/>
      <c r="L841" s="246"/>
      <c r="M841" s="247"/>
      <c r="N841" s="248"/>
      <c r="O841" s="248"/>
      <c r="P841" s="248"/>
      <c r="Q841" s="248"/>
      <c r="R841" s="248"/>
      <c r="S841" s="248"/>
      <c r="T841" s="248"/>
      <c r="U841" s="249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0" t="s">
        <v>137</v>
      </c>
      <c r="AU841" s="250" t="s">
        <v>80</v>
      </c>
      <c r="AV841" s="14" t="s">
        <v>80</v>
      </c>
      <c r="AW841" s="14" t="s">
        <v>30</v>
      </c>
      <c r="AX841" s="14" t="s">
        <v>73</v>
      </c>
      <c r="AY841" s="250" t="s">
        <v>124</v>
      </c>
    </row>
    <row r="842" s="14" customFormat="1">
      <c r="A842" s="14"/>
      <c r="B842" s="240"/>
      <c r="C842" s="241"/>
      <c r="D842" s="223" t="s">
        <v>137</v>
      </c>
      <c r="E842" s="242" t="s">
        <v>1</v>
      </c>
      <c r="F842" s="243" t="s">
        <v>938</v>
      </c>
      <c r="G842" s="241"/>
      <c r="H842" s="244">
        <v>11.4</v>
      </c>
      <c r="I842" s="245"/>
      <c r="J842" s="241"/>
      <c r="K842" s="241"/>
      <c r="L842" s="246"/>
      <c r="M842" s="247"/>
      <c r="N842" s="248"/>
      <c r="O842" s="248"/>
      <c r="P842" s="248"/>
      <c r="Q842" s="248"/>
      <c r="R842" s="248"/>
      <c r="S842" s="248"/>
      <c r="T842" s="248"/>
      <c r="U842" s="249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0" t="s">
        <v>137</v>
      </c>
      <c r="AU842" s="250" t="s">
        <v>80</v>
      </c>
      <c r="AV842" s="14" t="s">
        <v>80</v>
      </c>
      <c r="AW842" s="14" t="s">
        <v>30</v>
      </c>
      <c r="AX842" s="14" t="s">
        <v>73</v>
      </c>
      <c r="AY842" s="250" t="s">
        <v>124</v>
      </c>
    </row>
    <row r="843" s="15" customFormat="1">
      <c r="A843" s="15"/>
      <c r="B843" s="251"/>
      <c r="C843" s="252"/>
      <c r="D843" s="223" t="s">
        <v>137</v>
      </c>
      <c r="E843" s="253" t="s">
        <v>1</v>
      </c>
      <c r="F843" s="254" t="s">
        <v>140</v>
      </c>
      <c r="G843" s="252"/>
      <c r="H843" s="255">
        <v>60.560000000000002</v>
      </c>
      <c r="I843" s="256"/>
      <c r="J843" s="252"/>
      <c r="K843" s="252"/>
      <c r="L843" s="257"/>
      <c r="M843" s="258"/>
      <c r="N843" s="259"/>
      <c r="O843" s="259"/>
      <c r="P843" s="259"/>
      <c r="Q843" s="259"/>
      <c r="R843" s="259"/>
      <c r="S843" s="259"/>
      <c r="T843" s="259"/>
      <c r="U843" s="260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61" t="s">
        <v>137</v>
      </c>
      <c r="AU843" s="261" t="s">
        <v>80</v>
      </c>
      <c r="AV843" s="15" t="s">
        <v>131</v>
      </c>
      <c r="AW843" s="15" t="s">
        <v>30</v>
      </c>
      <c r="AX843" s="15" t="s">
        <v>78</v>
      </c>
      <c r="AY843" s="261" t="s">
        <v>124</v>
      </c>
    </row>
    <row r="844" s="2" customFormat="1" ht="24.15" customHeight="1">
      <c r="A844" s="38"/>
      <c r="B844" s="39"/>
      <c r="C844" s="210" t="s">
        <v>999</v>
      </c>
      <c r="D844" s="210" t="s">
        <v>126</v>
      </c>
      <c r="E844" s="211" t="s">
        <v>1000</v>
      </c>
      <c r="F844" s="212" t="s">
        <v>1001</v>
      </c>
      <c r="G844" s="213" t="s">
        <v>206</v>
      </c>
      <c r="H844" s="214">
        <v>10</v>
      </c>
      <c r="I844" s="215"/>
      <c r="J844" s="216">
        <f>ROUND(I844*H844,2)</f>
        <v>0</v>
      </c>
      <c r="K844" s="212" t="s">
        <v>322</v>
      </c>
      <c r="L844" s="44"/>
      <c r="M844" s="217" t="s">
        <v>1</v>
      </c>
      <c r="N844" s="218" t="s">
        <v>38</v>
      </c>
      <c r="O844" s="91"/>
      <c r="P844" s="219">
        <f>O844*H844</f>
        <v>0</v>
      </c>
      <c r="Q844" s="219">
        <v>0.00080999999999999996</v>
      </c>
      <c r="R844" s="219">
        <f>Q844*H844</f>
        <v>0.0080999999999999996</v>
      </c>
      <c r="S844" s="219">
        <v>0</v>
      </c>
      <c r="T844" s="219">
        <f>S844*H844</f>
        <v>0</v>
      </c>
      <c r="U844" s="220" t="s">
        <v>1</v>
      </c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21" t="s">
        <v>240</v>
      </c>
      <c r="AT844" s="221" t="s">
        <v>126</v>
      </c>
      <c r="AU844" s="221" t="s">
        <v>80</v>
      </c>
      <c r="AY844" s="17" t="s">
        <v>124</v>
      </c>
      <c r="BE844" s="222">
        <f>IF(N844="základní",J844,0)</f>
        <v>0</v>
      </c>
      <c r="BF844" s="222">
        <f>IF(N844="snížená",J844,0)</f>
        <v>0</v>
      </c>
      <c r="BG844" s="222">
        <f>IF(N844="zákl. přenesená",J844,0)</f>
        <v>0</v>
      </c>
      <c r="BH844" s="222">
        <f>IF(N844="sníž. přenesená",J844,0)</f>
        <v>0</v>
      </c>
      <c r="BI844" s="222">
        <f>IF(N844="nulová",J844,0)</f>
        <v>0</v>
      </c>
      <c r="BJ844" s="17" t="s">
        <v>78</v>
      </c>
      <c r="BK844" s="222">
        <f>ROUND(I844*H844,2)</f>
        <v>0</v>
      </c>
      <c r="BL844" s="17" t="s">
        <v>240</v>
      </c>
      <c r="BM844" s="221" t="s">
        <v>1002</v>
      </c>
    </row>
    <row r="845" s="2" customFormat="1">
      <c r="A845" s="38"/>
      <c r="B845" s="39"/>
      <c r="C845" s="40"/>
      <c r="D845" s="223" t="s">
        <v>133</v>
      </c>
      <c r="E845" s="40"/>
      <c r="F845" s="224" t="s">
        <v>1003</v>
      </c>
      <c r="G845" s="40"/>
      <c r="H845" s="40"/>
      <c r="I845" s="225"/>
      <c r="J845" s="40"/>
      <c r="K845" s="40"/>
      <c r="L845" s="44"/>
      <c r="M845" s="226"/>
      <c r="N845" s="227"/>
      <c r="O845" s="91"/>
      <c r="P845" s="91"/>
      <c r="Q845" s="91"/>
      <c r="R845" s="91"/>
      <c r="S845" s="91"/>
      <c r="T845" s="91"/>
      <c r="U845" s="92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T845" s="17" t="s">
        <v>133</v>
      </c>
      <c r="AU845" s="17" t="s">
        <v>80</v>
      </c>
    </row>
    <row r="846" s="2" customFormat="1">
      <c r="A846" s="38"/>
      <c r="B846" s="39"/>
      <c r="C846" s="40"/>
      <c r="D846" s="228" t="s">
        <v>135</v>
      </c>
      <c r="E846" s="40"/>
      <c r="F846" s="229" t="s">
        <v>1004</v>
      </c>
      <c r="G846" s="40"/>
      <c r="H846" s="40"/>
      <c r="I846" s="225"/>
      <c r="J846" s="40"/>
      <c r="K846" s="40"/>
      <c r="L846" s="44"/>
      <c r="M846" s="226"/>
      <c r="N846" s="227"/>
      <c r="O846" s="91"/>
      <c r="P846" s="91"/>
      <c r="Q846" s="91"/>
      <c r="R846" s="91"/>
      <c r="S846" s="91"/>
      <c r="T846" s="91"/>
      <c r="U846" s="92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T846" s="17" t="s">
        <v>135</v>
      </c>
      <c r="AU846" s="17" t="s">
        <v>80</v>
      </c>
    </row>
    <row r="847" s="14" customFormat="1">
      <c r="A847" s="14"/>
      <c r="B847" s="240"/>
      <c r="C847" s="241"/>
      <c r="D847" s="223" t="s">
        <v>137</v>
      </c>
      <c r="E847" s="242" t="s">
        <v>1</v>
      </c>
      <c r="F847" s="243" t="s">
        <v>195</v>
      </c>
      <c r="G847" s="241"/>
      <c r="H847" s="244">
        <v>10</v>
      </c>
      <c r="I847" s="245"/>
      <c r="J847" s="241"/>
      <c r="K847" s="241"/>
      <c r="L847" s="246"/>
      <c r="M847" s="247"/>
      <c r="N847" s="248"/>
      <c r="O847" s="248"/>
      <c r="P847" s="248"/>
      <c r="Q847" s="248"/>
      <c r="R847" s="248"/>
      <c r="S847" s="248"/>
      <c r="T847" s="248"/>
      <c r="U847" s="249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0" t="s">
        <v>137</v>
      </c>
      <c r="AU847" s="250" t="s">
        <v>80</v>
      </c>
      <c r="AV847" s="14" t="s">
        <v>80</v>
      </c>
      <c r="AW847" s="14" t="s">
        <v>30</v>
      </c>
      <c r="AX847" s="14" t="s">
        <v>73</v>
      </c>
      <c r="AY847" s="250" t="s">
        <v>124</v>
      </c>
    </row>
    <row r="848" s="15" customFormat="1">
      <c r="A848" s="15"/>
      <c r="B848" s="251"/>
      <c r="C848" s="252"/>
      <c r="D848" s="223" t="s">
        <v>137</v>
      </c>
      <c r="E848" s="253" t="s">
        <v>1</v>
      </c>
      <c r="F848" s="254" t="s">
        <v>140</v>
      </c>
      <c r="G848" s="252"/>
      <c r="H848" s="255">
        <v>10</v>
      </c>
      <c r="I848" s="256"/>
      <c r="J848" s="252"/>
      <c r="K848" s="252"/>
      <c r="L848" s="257"/>
      <c r="M848" s="258"/>
      <c r="N848" s="259"/>
      <c r="O848" s="259"/>
      <c r="P848" s="259"/>
      <c r="Q848" s="259"/>
      <c r="R848" s="259"/>
      <c r="S848" s="259"/>
      <c r="T848" s="259"/>
      <c r="U848" s="260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61" t="s">
        <v>137</v>
      </c>
      <c r="AU848" s="261" t="s">
        <v>80</v>
      </c>
      <c r="AV848" s="15" t="s">
        <v>131</v>
      </c>
      <c r="AW848" s="15" t="s">
        <v>30</v>
      </c>
      <c r="AX848" s="15" t="s">
        <v>78</v>
      </c>
      <c r="AY848" s="261" t="s">
        <v>124</v>
      </c>
    </row>
    <row r="849" s="2" customFormat="1" ht="24.15" customHeight="1">
      <c r="A849" s="38"/>
      <c r="B849" s="39"/>
      <c r="C849" s="210" t="s">
        <v>1005</v>
      </c>
      <c r="D849" s="210" t="s">
        <v>126</v>
      </c>
      <c r="E849" s="211" t="s">
        <v>1006</v>
      </c>
      <c r="F849" s="212" t="s">
        <v>1007</v>
      </c>
      <c r="G849" s="213" t="s">
        <v>206</v>
      </c>
      <c r="H849" s="214">
        <v>4</v>
      </c>
      <c r="I849" s="215"/>
      <c r="J849" s="216">
        <f>ROUND(I849*H849,2)</f>
        <v>0</v>
      </c>
      <c r="K849" s="212" t="s">
        <v>322</v>
      </c>
      <c r="L849" s="44"/>
      <c r="M849" s="217" t="s">
        <v>1</v>
      </c>
      <c r="N849" s="218" t="s">
        <v>38</v>
      </c>
      <c r="O849" s="91"/>
      <c r="P849" s="219">
        <f>O849*H849</f>
        <v>0</v>
      </c>
      <c r="Q849" s="219">
        <v>0.00044000000000000002</v>
      </c>
      <c r="R849" s="219">
        <f>Q849*H849</f>
        <v>0.0017600000000000001</v>
      </c>
      <c r="S849" s="219">
        <v>0</v>
      </c>
      <c r="T849" s="219">
        <f>S849*H849</f>
        <v>0</v>
      </c>
      <c r="U849" s="220" t="s">
        <v>1</v>
      </c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R849" s="221" t="s">
        <v>240</v>
      </c>
      <c r="AT849" s="221" t="s">
        <v>126</v>
      </c>
      <c r="AU849" s="221" t="s">
        <v>80</v>
      </c>
      <c r="AY849" s="17" t="s">
        <v>124</v>
      </c>
      <c r="BE849" s="222">
        <f>IF(N849="základní",J849,0)</f>
        <v>0</v>
      </c>
      <c r="BF849" s="222">
        <f>IF(N849="snížená",J849,0)</f>
        <v>0</v>
      </c>
      <c r="BG849" s="222">
        <f>IF(N849="zákl. přenesená",J849,0)</f>
        <v>0</v>
      </c>
      <c r="BH849" s="222">
        <f>IF(N849="sníž. přenesená",J849,0)</f>
        <v>0</v>
      </c>
      <c r="BI849" s="222">
        <f>IF(N849="nulová",J849,0)</f>
        <v>0</v>
      </c>
      <c r="BJ849" s="17" t="s">
        <v>78</v>
      </c>
      <c r="BK849" s="222">
        <f>ROUND(I849*H849,2)</f>
        <v>0</v>
      </c>
      <c r="BL849" s="17" t="s">
        <v>240</v>
      </c>
      <c r="BM849" s="221" t="s">
        <v>1008</v>
      </c>
    </row>
    <row r="850" s="2" customFormat="1">
      <c r="A850" s="38"/>
      <c r="B850" s="39"/>
      <c r="C850" s="40"/>
      <c r="D850" s="223" t="s">
        <v>133</v>
      </c>
      <c r="E850" s="40"/>
      <c r="F850" s="224" t="s">
        <v>1009</v>
      </c>
      <c r="G850" s="40"/>
      <c r="H850" s="40"/>
      <c r="I850" s="225"/>
      <c r="J850" s="40"/>
      <c r="K850" s="40"/>
      <c r="L850" s="44"/>
      <c r="M850" s="226"/>
      <c r="N850" s="227"/>
      <c r="O850" s="91"/>
      <c r="P850" s="91"/>
      <c r="Q850" s="91"/>
      <c r="R850" s="91"/>
      <c r="S850" s="91"/>
      <c r="T850" s="91"/>
      <c r="U850" s="92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T850" s="17" t="s">
        <v>133</v>
      </c>
      <c r="AU850" s="17" t="s">
        <v>80</v>
      </c>
    </row>
    <row r="851" s="2" customFormat="1">
      <c r="A851" s="38"/>
      <c r="B851" s="39"/>
      <c r="C851" s="40"/>
      <c r="D851" s="228" t="s">
        <v>135</v>
      </c>
      <c r="E851" s="40"/>
      <c r="F851" s="229" t="s">
        <v>1010</v>
      </c>
      <c r="G851" s="40"/>
      <c r="H851" s="40"/>
      <c r="I851" s="225"/>
      <c r="J851" s="40"/>
      <c r="K851" s="40"/>
      <c r="L851" s="44"/>
      <c r="M851" s="226"/>
      <c r="N851" s="227"/>
      <c r="O851" s="91"/>
      <c r="P851" s="91"/>
      <c r="Q851" s="91"/>
      <c r="R851" s="91"/>
      <c r="S851" s="91"/>
      <c r="T851" s="91"/>
      <c r="U851" s="92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17" t="s">
        <v>135</v>
      </c>
      <c r="AU851" s="17" t="s">
        <v>80</v>
      </c>
    </row>
    <row r="852" s="2" customFormat="1" ht="24.15" customHeight="1">
      <c r="A852" s="38"/>
      <c r="B852" s="39"/>
      <c r="C852" s="210" t="s">
        <v>1011</v>
      </c>
      <c r="D852" s="210" t="s">
        <v>126</v>
      </c>
      <c r="E852" s="211" t="s">
        <v>1012</v>
      </c>
      <c r="F852" s="212" t="s">
        <v>1013</v>
      </c>
      <c r="G852" s="213" t="s">
        <v>198</v>
      </c>
      <c r="H852" s="214">
        <v>40</v>
      </c>
      <c r="I852" s="215"/>
      <c r="J852" s="216">
        <f>ROUND(I852*H852,2)</f>
        <v>0</v>
      </c>
      <c r="K852" s="212" t="s">
        <v>322</v>
      </c>
      <c r="L852" s="44"/>
      <c r="M852" s="217" t="s">
        <v>1</v>
      </c>
      <c r="N852" s="218" t="s">
        <v>38</v>
      </c>
      <c r="O852" s="91"/>
      <c r="P852" s="219">
        <f>O852*H852</f>
        <v>0</v>
      </c>
      <c r="Q852" s="219">
        <v>0.0020600000000000002</v>
      </c>
      <c r="R852" s="219">
        <f>Q852*H852</f>
        <v>0.082400000000000001</v>
      </c>
      <c r="S852" s="219">
        <v>0</v>
      </c>
      <c r="T852" s="219">
        <f>S852*H852</f>
        <v>0</v>
      </c>
      <c r="U852" s="220" t="s">
        <v>1</v>
      </c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R852" s="221" t="s">
        <v>240</v>
      </c>
      <c r="AT852" s="221" t="s">
        <v>126</v>
      </c>
      <c r="AU852" s="221" t="s">
        <v>80</v>
      </c>
      <c r="AY852" s="17" t="s">
        <v>124</v>
      </c>
      <c r="BE852" s="222">
        <f>IF(N852="základní",J852,0)</f>
        <v>0</v>
      </c>
      <c r="BF852" s="222">
        <f>IF(N852="snížená",J852,0)</f>
        <v>0</v>
      </c>
      <c r="BG852" s="222">
        <f>IF(N852="zákl. přenesená",J852,0)</f>
        <v>0</v>
      </c>
      <c r="BH852" s="222">
        <f>IF(N852="sníž. přenesená",J852,0)</f>
        <v>0</v>
      </c>
      <c r="BI852" s="222">
        <f>IF(N852="nulová",J852,0)</f>
        <v>0</v>
      </c>
      <c r="BJ852" s="17" t="s">
        <v>78</v>
      </c>
      <c r="BK852" s="222">
        <f>ROUND(I852*H852,2)</f>
        <v>0</v>
      </c>
      <c r="BL852" s="17" t="s">
        <v>240</v>
      </c>
      <c r="BM852" s="221" t="s">
        <v>1014</v>
      </c>
    </row>
    <row r="853" s="2" customFormat="1">
      <c r="A853" s="38"/>
      <c r="B853" s="39"/>
      <c r="C853" s="40"/>
      <c r="D853" s="223" t="s">
        <v>133</v>
      </c>
      <c r="E853" s="40"/>
      <c r="F853" s="224" t="s">
        <v>1015</v>
      </c>
      <c r="G853" s="40"/>
      <c r="H853" s="40"/>
      <c r="I853" s="225"/>
      <c r="J853" s="40"/>
      <c r="K853" s="40"/>
      <c r="L853" s="44"/>
      <c r="M853" s="226"/>
      <c r="N853" s="227"/>
      <c r="O853" s="91"/>
      <c r="P853" s="91"/>
      <c r="Q853" s="91"/>
      <c r="R853" s="91"/>
      <c r="S853" s="91"/>
      <c r="T853" s="91"/>
      <c r="U853" s="92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T853" s="17" t="s">
        <v>133</v>
      </c>
      <c r="AU853" s="17" t="s">
        <v>80</v>
      </c>
    </row>
    <row r="854" s="2" customFormat="1">
      <c r="A854" s="38"/>
      <c r="B854" s="39"/>
      <c r="C854" s="40"/>
      <c r="D854" s="228" t="s">
        <v>135</v>
      </c>
      <c r="E854" s="40"/>
      <c r="F854" s="229" t="s">
        <v>1016</v>
      </c>
      <c r="G854" s="40"/>
      <c r="H854" s="40"/>
      <c r="I854" s="225"/>
      <c r="J854" s="40"/>
      <c r="K854" s="40"/>
      <c r="L854" s="44"/>
      <c r="M854" s="226"/>
      <c r="N854" s="227"/>
      <c r="O854" s="91"/>
      <c r="P854" s="91"/>
      <c r="Q854" s="91"/>
      <c r="R854" s="91"/>
      <c r="S854" s="91"/>
      <c r="T854" s="91"/>
      <c r="U854" s="92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T854" s="17" t="s">
        <v>135</v>
      </c>
      <c r="AU854" s="17" t="s">
        <v>80</v>
      </c>
    </row>
    <row r="855" s="14" customFormat="1">
      <c r="A855" s="14"/>
      <c r="B855" s="240"/>
      <c r="C855" s="241"/>
      <c r="D855" s="223" t="s">
        <v>137</v>
      </c>
      <c r="E855" s="242" t="s">
        <v>1</v>
      </c>
      <c r="F855" s="243" t="s">
        <v>952</v>
      </c>
      <c r="G855" s="241"/>
      <c r="H855" s="244">
        <v>40</v>
      </c>
      <c r="I855" s="245"/>
      <c r="J855" s="241"/>
      <c r="K855" s="241"/>
      <c r="L855" s="246"/>
      <c r="M855" s="247"/>
      <c r="N855" s="248"/>
      <c r="O855" s="248"/>
      <c r="P855" s="248"/>
      <c r="Q855" s="248"/>
      <c r="R855" s="248"/>
      <c r="S855" s="248"/>
      <c r="T855" s="248"/>
      <c r="U855" s="249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0" t="s">
        <v>137</v>
      </c>
      <c r="AU855" s="250" t="s">
        <v>80</v>
      </c>
      <c r="AV855" s="14" t="s">
        <v>80</v>
      </c>
      <c r="AW855" s="14" t="s">
        <v>30</v>
      </c>
      <c r="AX855" s="14" t="s">
        <v>73</v>
      </c>
      <c r="AY855" s="250" t="s">
        <v>124</v>
      </c>
    </row>
    <row r="856" s="15" customFormat="1">
      <c r="A856" s="15"/>
      <c r="B856" s="251"/>
      <c r="C856" s="252"/>
      <c r="D856" s="223" t="s">
        <v>137</v>
      </c>
      <c r="E856" s="253" t="s">
        <v>1</v>
      </c>
      <c r="F856" s="254" t="s">
        <v>140</v>
      </c>
      <c r="G856" s="252"/>
      <c r="H856" s="255">
        <v>40</v>
      </c>
      <c r="I856" s="256"/>
      <c r="J856" s="252"/>
      <c r="K856" s="252"/>
      <c r="L856" s="257"/>
      <c r="M856" s="258"/>
      <c r="N856" s="259"/>
      <c r="O856" s="259"/>
      <c r="P856" s="259"/>
      <c r="Q856" s="259"/>
      <c r="R856" s="259"/>
      <c r="S856" s="259"/>
      <c r="T856" s="259"/>
      <c r="U856" s="260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61" t="s">
        <v>137</v>
      </c>
      <c r="AU856" s="261" t="s">
        <v>80</v>
      </c>
      <c r="AV856" s="15" t="s">
        <v>131</v>
      </c>
      <c r="AW856" s="15" t="s">
        <v>30</v>
      </c>
      <c r="AX856" s="15" t="s">
        <v>78</v>
      </c>
      <c r="AY856" s="261" t="s">
        <v>124</v>
      </c>
    </row>
    <row r="857" s="2" customFormat="1" ht="24.15" customHeight="1">
      <c r="A857" s="38"/>
      <c r="B857" s="39"/>
      <c r="C857" s="210" t="s">
        <v>1017</v>
      </c>
      <c r="D857" s="210" t="s">
        <v>126</v>
      </c>
      <c r="E857" s="211" t="s">
        <v>1018</v>
      </c>
      <c r="F857" s="212" t="s">
        <v>1019</v>
      </c>
      <c r="G857" s="213" t="s">
        <v>168</v>
      </c>
      <c r="H857" s="214">
        <v>0.47299999999999998</v>
      </c>
      <c r="I857" s="215"/>
      <c r="J857" s="216">
        <f>ROUND(I857*H857,2)</f>
        <v>0</v>
      </c>
      <c r="K857" s="212" t="s">
        <v>322</v>
      </c>
      <c r="L857" s="44"/>
      <c r="M857" s="217" t="s">
        <v>1</v>
      </c>
      <c r="N857" s="218" t="s">
        <v>38</v>
      </c>
      <c r="O857" s="91"/>
      <c r="P857" s="219">
        <f>O857*H857</f>
        <v>0</v>
      </c>
      <c r="Q857" s="219">
        <v>0</v>
      </c>
      <c r="R857" s="219">
        <f>Q857*H857</f>
        <v>0</v>
      </c>
      <c r="S857" s="219">
        <v>0</v>
      </c>
      <c r="T857" s="219">
        <f>S857*H857</f>
        <v>0</v>
      </c>
      <c r="U857" s="220" t="s">
        <v>1</v>
      </c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R857" s="221" t="s">
        <v>240</v>
      </c>
      <c r="AT857" s="221" t="s">
        <v>126</v>
      </c>
      <c r="AU857" s="221" t="s">
        <v>80</v>
      </c>
      <c r="AY857" s="17" t="s">
        <v>124</v>
      </c>
      <c r="BE857" s="222">
        <f>IF(N857="základní",J857,0)</f>
        <v>0</v>
      </c>
      <c r="BF857" s="222">
        <f>IF(N857="snížená",J857,0)</f>
        <v>0</v>
      </c>
      <c r="BG857" s="222">
        <f>IF(N857="zákl. přenesená",J857,0)</f>
        <v>0</v>
      </c>
      <c r="BH857" s="222">
        <f>IF(N857="sníž. přenesená",J857,0)</f>
        <v>0</v>
      </c>
      <c r="BI857" s="222">
        <f>IF(N857="nulová",J857,0)</f>
        <v>0</v>
      </c>
      <c r="BJ857" s="17" t="s">
        <v>78</v>
      </c>
      <c r="BK857" s="222">
        <f>ROUND(I857*H857,2)</f>
        <v>0</v>
      </c>
      <c r="BL857" s="17" t="s">
        <v>240</v>
      </c>
      <c r="BM857" s="221" t="s">
        <v>1020</v>
      </c>
    </row>
    <row r="858" s="2" customFormat="1">
      <c r="A858" s="38"/>
      <c r="B858" s="39"/>
      <c r="C858" s="40"/>
      <c r="D858" s="223" t="s">
        <v>133</v>
      </c>
      <c r="E858" s="40"/>
      <c r="F858" s="224" t="s">
        <v>1021</v>
      </c>
      <c r="G858" s="40"/>
      <c r="H858" s="40"/>
      <c r="I858" s="225"/>
      <c r="J858" s="40"/>
      <c r="K858" s="40"/>
      <c r="L858" s="44"/>
      <c r="M858" s="226"/>
      <c r="N858" s="227"/>
      <c r="O858" s="91"/>
      <c r="P858" s="91"/>
      <c r="Q858" s="91"/>
      <c r="R858" s="91"/>
      <c r="S858" s="91"/>
      <c r="T858" s="91"/>
      <c r="U858" s="92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T858" s="17" t="s">
        <v>133</v>
      </c>
      <c r="AU858" s="17" t="s">
        <v>80</v>
      </c>
    </row>
    <row r="859" s="2" customFormat="1">
      <c r="A859" s="38"/>
      <c r="B859" s="39"/>
      <c r="C859" s="40"/>
      <c r="D859" s="228" t="s">
        <v>135</v>
      </c>
      <c r="E859" s="40"/>
      <c r="F859" s="229" t="s">
        <v>1022</v>
      </c>
      <c r="G859" s="40"/>
      <c r="H859" s="40"/>
      <c r="I859" s="225"/>
      <c r="J859" s="40"/>
      <c r="K859" s="40"/>
      <c r="L859" s="44"/>
      <c r="M859" s="226"/>
      <c r="N859" s="227"/>
      <c r="O859" s="91"/>
      <c r="P859" s="91"/>
      <c r="Q859" s="91"/>
      <c r="R859" s="91"/>
      <c r="S859" s="91"/>
      <c r="T859" s="91"/>
      <c r="U859" s="92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T859" s="17" t="s">
        <v>135</v>
      </c>
      <c r="AU859" s="17" t="s">
        <v>80</v>
      </c>
    </row>
    <row r="860" s="12" customFormat="1" ht="22.8" customHeight="1">
      <c r="A860" s="12"/>
      <c r="B860" s="194"/>
      <c r="C860" s="195"/>
      <c r="D860" s="196" t="s">
        <v>72</v>
      </c>
      <c r="E860" s="208" t="s">
        <v>1023</v>
      </c>
      <c r="F860" s="208" t="s">
        <v>1024</v>
      </c>
      <c r="G860" s="195"/>
      <c r="H860" s="195"/>
      <c r="I860" s="198"/>
      <c r="J860" s="209">
        <f>BK860</f>
        <v>0</v>
      </c>
      <c r="K860" s="195"/>
      <c r="L860" s="200"/>
      <c r="M860" s="201"/>
      <c r="N860" s="202"/>
      <c r="O860" s="202"/>
      <c r="P860" s="203">
        <f>SUM(P861:P944)</f>
        <v>0</v>
      </c>
      <c r="Q860" s="202"/>
      <c r="R860" s="203">
        <f>SUM(R861:R944)</f>
        <v>20.849856979999998</v>
      </c>
      <c r="S860" s="202"/>
      <c r="T860" s="203">
        <f>SUM(T861:T944)</f>
        <v>20.701825450000001</v>
      </c>
      <c r="U860" s="204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05" t="s">
        <v>80</v>
      </c>
      <c r="AT860" s="206" t="s">
        <v>72</v>
      </c>
      <c r="AU860" s="206" t="s">
        <v>78</v>
      </c>
      <c r="AY860" s="205" t="s">
        <v>124</v>
      </c>
      <c r="BK860" s="207">
        <f>SUM(BK861:BK944)</f>
        <v>0</v>
      </c>
    </row>
    <row r="861" s="2" customFormat="1" ht="24.15" customHeight="1">
      <c r="A861" s="38"/>
      <c r="B861" s="39"/>
      <c r="C861" s="210" t="s">
        <v>1025</v>
      </c>
      <c r="D861" s="210" t="s">
        <v>126</v>
      </c>
      <c r="E861" s="211" t="s">
        <v>1026</v>
      </c>
      <c r="F861" s="212" t="s">
        <v>1027</v>
      </c>
      <c r="G861" s="213" t="s">
        <v>189</v>
      </c>
      <c r="H861" s="214">
        <v>258.00299999999999</v>
      </c>
      <c r="I861" s="215"/>
      <c r="J861" s="216">
        <f>ROUND(I861*H861,2)</f>
        <v>0</v>
      </c>
      <c r="K861" s="212" t="s">
        <v>322</v>
      </c>
      <c r="L861" s="44"/>
      <c r="M861" s="217" t="s">
        <v>1</v>
      </c>
      <c r="N861" s="218" t="s">
        <v>38</v>
      </c>
      <c r="O861" s="91"/>
      <c r="P861" s="219">
        <f>O861*H861</f>
        <v>0</v>
      </c>
      <c r="Q861" s="219">
        <v>0</v>
      </c>
      <c r="R861" s="219">
        <f>Q861*H861</f>
        <v>0</v>
      </c>
      <c r="S861" s="219">
        <v>0.075190000000000007</v>
      </c>
      <c r="T861" s="219">
        <f>S861*H861</f>
        <v>19.399245570000001</v>
      </c>
      <c r="U861" s="220" t="s">
        <v>1</v>
      </c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221" t="s">
        <v>240</v>
      </c>
      <c r="AT861" s="221" t="s">
        <v>126</v>
      </c>
      <c r="AU861" s="221" t="s">
        <v>80</v>
      </c>
      <c r="AY861" s="17" t="s">
        <v>124</v>
      </c>
      <c r="BE861" s="222">
        <f>IF(N861="základní",J861,0)</f>
        <v>0</v>
      </c>
      <c r="BF861" s="222">
        <f>IF(N861="snížená",J861,0)</f>
        <v>0</v>
      </c>
      <c r="BG861" s="222">
        <f>IF(N861="zákl. přenesená",J861,0)</f>
        <v>0</v>
      </c>
      <c r="BH861" s="222">
        <f>IF(N861="sníž. přenesená",J861,0)</f>
        <v>0</v>
      </c>
      <c r="BI861" s="222">
        <f>IF(N861="nulová",J861,0)</f>
        <v>0</v>
      </c>
      <c r="BJ861" s="17" t="s">
        <v>78</v>
      </c>
      <c r="BK861" s="222">
        <f>ROUND(I861*H861,2)</f>
        <v>0</v>
      </c>
      <c r="BL861" s="17" t="s">
        <v>240</v>
      </c>
      <c r="BM861" s="221" t="s">
        <v>1028</v>
      </c>
    </row>
    <row r="862" s="2" customFormat="1">
      <c r="A862" s="38"/>
      <c r="B862" s="39"/>
      <c r="C862" s="40"/>
      <c r="D862" s="223" t="s">
        <v>133</v>
      </c>
      <c r="E862" s="40"/>
      <c r="F862" s="224" t="s">
        <v>1029</v>
      </c>
      <c r="G862" s="40"/>
      <c r="H862" s="40"/>
      <c r="I862" s="225"/>
      <c r="J862" s="40"/>
      <c r="K862" s="40"/>
      <c r="L862" s="44"/>
      <c r="M862" s="226"/>
      <c r="N862" s="227"/>
      <c r="O862" s="91"/>
      <c r="P862" s="91"/>
      <c r="Q862" s="91"/>
      <c r="R862" s="91"/>
      <c r="S862" s="91"/>
      <c r="T862" s="91"/>
      <c r="U862" s="92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T862" s="17" t="s">
        <v>133</v>
      </c>
      <c r="AU862" s="17" t="s">
        <v>80</v>
      </c>
    </row>
    <row r="863" s="2" customFormat="1">
      <c r="A863" s="38"/>
      <c r="B863" s="39"/>
      <c r="C863" s="40"/>
      <c r="D863" s="228" t="s">
        <v>135</v>
      </c>
      <c r="E863" s="40"/>
      <c r="F863" s="229" t="s">
        <v>1030</v>
      </c>
      <c r="G863" s="40"/>
      <c r="H863" s="40"/>
      <c r="I863" s="225"/>
      <c r="J863" s="40"/>
      <c r="K863" s="40"/>
      <c r="L863" s="44"/>
      <c r="M863" s="226"/>
      <c r="N863" s="227"/>
      <c r="O863" s="91"/>
      <c r="P863" s="91"/>
      <c r="Q863" s="91"/>
      <c r="R863" s="91"/>
      <c r="S863" s="91"/>
      <c r="T863" s="91"/>
      <c r="U863" s="92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T863" s="17" t="s">
        <v>135</v>
      </c>
      <c r="AU863" s="17" t="s">
        <v>80</v>
      </c>
    </row>
    <row r="864" s="13" customFormat="1">
      <c r="A864" s="13"/>
      <c r="B864" s="230"/>
      <c r="C864" s="231"/>
      <c r="D864" s="223" t="s">
        <v>137</v>
      </c>
      <c r="E864" s="232" t="s">
        <v>1</v>
      </c>
      <c r="F864" s="233" t="s">
        <v>828</v>
      </c>
      <c r="G864" s="231"/>
      <c r="H864" s="232" t="s">
        <v>1</v>
      </c>
      <c r="I864" s="234"/>
      <c r="J864" s="231"/>
      <c r="K864" s="231"/>
      <c r="L864" s="235"/>
      <c r="M864" s="236"/>
      <c r="N864" s="237"/>
      <c r="O864" s="237"/>
      <c r="P864" s="237"/>
      <c r="Q864" s="237"/>
      <c r="R864" s="237"/>
      <c r="S864" s="237"/>
      <c r="T864" s="237"/>
      <c r="U864" s="238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9" t="s">
        <v>137</v>
      </c>
      <c r="AU864" s="239" t="s">
        <v>80</v>
      </c>
      <c r="AV864" s="13" t="s">
        <v>78</v>
      </c>
      <c r="AW864" s="13" t="s">
        <v>30</v>
      </c>
      <c r="AX864" s="13" t="s">
        <v>73</v>
      </c>
      <c r="AY864" s="239" t="s">
        <v>124</v>
      </c>
    </row>
    <row r="865" s="14" customFormat="1">
      <c r="A865" s="14"/>
      <c r="B865" s="240"/>
      <c r="C865" s="241"/>
      <c r="D865" s="223" t="s">
        <v>137</v>
      </c>
      <c r="E865" s="242" t="s">
        <v>1</v>
      </c>
      <c r="F865" s="243" t="s">
        <v>829</v>
      </c>
      <c r="G865" s="241"/>
      <c r="H865" s="244">
        <v>99.375974501160798</v>
      </c>
      <c r="I865" s="245"/>
      <c r="J865" s="241"/>
      <c r="K865" s="241"/>
      <c r="L865" s="246"/>
      <c r="M865" s="247"/>
      <c r="N865" s="248"/>
      <c r="O865" s="248"/>
      <c r="P865" s="248"/>
      <c r="Q865" s="248"/>
      <c r="R865" s="248"/>
      <c r="S865" s="248"/>
      <c r="T865" s="248"/>
      <c r="U865" s="249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0" t="s">
        <v>137</v>
      </c>
      <c r="AU865" s="250" t="s">
        <v>80</v>
      </c>
      <c r="AV865" s="14" t="s">
        <v>80</v>
      </c>
      <c r="AW865" s="14" t="s">
        <v>30</v>
      </c>
      <c r="AX865" s="14" t="s">
        <v>73</v>
      </c>
      <c r="AY865" s="250" t="s">
        <v>124</v>
      </c>
    </row>
    <row r="866" s="13" customFormat="1">
      <c r="A866" s="13"/>
      <c r="B866" s="230"/>
      <c r="C866" s="231"/>
      <c r="D866" s="223" t="s">
        <v>137</v>
      </c>
      <c r="E866" s="232" t="s">
        <v>1</v>
      </c>
      <c r="F866" s="233" t="s">
        <v>830</v>
      </c>
      <c r="G866" s="231"/>
      <c r="H866" s="232" t="s">
        <v>1</v>
      </c>
      <c r="I866" s="234"/>
      <c r="J866" s="231"/>
      <c r="K866" s="231"/>
      <c r="L866" s="235"/>
      <c r="M866" s="236"/>
      <c r="N866" s="237"/>
      <c r="O866" s="237"/>
      <c r="P866" s="237"/>
      <c r="Q866" s="237"/>
      <c r="R866" s="237"/>
      <c r="S866" s="237"/>
      <c r="T866" s="237"/>
      <c r="U866" s="238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9" t="s">
        <v>137</v>
      </c>
      <c r="AU866" s="239" t="s">
        <v>80</v>
      </c>
      <c r="AV866" s="13" t="s">
        <v>78</v>
      </c>
      <c r="AW866" s="13" t="s">
        <v>30</v>
      </c>
      <c r="AX866" s="13" t="s">
        <v>73</v>
      </c>
      <c r="AY866" s="239" t="s">
        <v>124</v>
      </c>
    </row>
    <row r="867" s="14" customFormat="1">
      <c r="A867" s="14"/>
      <c r="B867" s="240"/>
      <c r="C867" s="241"/>
      <c r="D867" s="223" t="s">
        <v>137</v>
      </c>
      <c r="E867" s="242" t="s">
        <v>1</v>
      </c>
      <c r="F867" s="243" t="s">
        <v>831</v>
      </c>
      <c r="G867" s="241"/>
      <c r="H867" s="244">
        <v>158.62727688407199</v>
      </c>
      <c r="I867" s="245"/>
      <c r="J867" s="241"/>
      <c r="K867" s="241"/>
      <c r="L867" s="246"/>
      <c r="M867" s="247"/>
      <c r="N867" s="248"/>
      <c r="O867" s="248"/>
      <c r="P867" s="248"/>
      <c r="Q867" s="248"/>
      <c r="R867" s="248"/>
      <c r="S867" s="248"/>
      <c r="T867" s="248"/>
      <c r="U867" s="249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0" t="s">
        <v>137</v>
      </c>
      <c r="AU867" s="250" t="s">
        <v>80</v>
      </c>
      <c r="AV867" s="14" t="s">
        <v>80</v>
      </c>
      <c r="AW867" s="14" t="s">
        <v>30</v>
      </c>
      <c r="AX867" s="14" t="s">
        <v>73</v>
      </c>
      <c r="AY867" s="250" t="s">
        <v>124</v>
      </c>
    </row>
    <row r="868" s="15" customFormat="1">
      <c r="A868" s="15"/>
      <c r="B868" s="251"/>
      <c r="C868" s="252"/>
      <c r="D868" s="223" t="s">
        <v>137</v>
      </c>
      <c r="E868" s="253" t="s">
        <v>1</v>
      </c>
      <c r="F868" s="254" t="s">
        <v>140</v>
      </c>
      <c r="G868" s="252"/>
      <c r="H868" s="255">
        <v>258.003251385233</v>
      </c>
      <c r="I868" s="256"/>
      <c r="J868" s="252"/>
      <c r="K868" s="252"/>
      <c r="L868" s="257"/>
      <c r="M868" s="258"/>
      <c r="N868" s="259"/>
      <c r="O868" s="259"/>
      <c r="P868" s="259"/>
      <c r="Q868" s="259"/>
      <c r="R868" s="259"/>
      <c r="S868" s="259"/>
      <c r="T868" s="259"/>
      <c r="U868" s="260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1" t="s">
        <v>137</v>
      </c>
      <c r="AU868" s="261" t="s">
        <v>80</v>
      </c>
      <c r="AV868" s="15" t="s">
        <v>131</v>
      </c>
      <c r="AW868" s="15" t="s">
        <v>30</v>
      </c>
      <c r="AX868" s="15" t="s">
        <v>78</v>
      </c>
      <c r="AY868" s="261" t="s">
        <v>124</v>
      </c>
    </row>
    <row r="869" s="2" customFormat="1" ht="24.15" customHeight="1">
      <c r="A869" s="38"/>
      <c r="B869" s="39"/>
      <c r="C869" s="210" t="s">
        <v>1031</v>
      </c>
      <c r="D869" s="210" t="s">
        <v>126</v>
      </c>
      <c r="E869" s="211" t="s">
        <v>1032</v>
      </c>
      <c r="F869" s="212" t="s">
        <v>1033</v>
      </c>
      <c r="G869" s="213" t="s">
        <v>189</v>
      </c>
      <c r="H869" s="214">
        <v>258.00299999999999</v>
      </c>
      <c r="I869" s="215"/>
      <c r="J869" s="216">
        <f>ROUND(I869*H869,2)</f>
        <v>0</v>
      </c>
      <c r="K869" s="212" t="s">
        <v>322</v>
      </c>
      <c r="L869" s="44"/>
      <c r="M869" s="217" t="s">
        <v>1</v>
      </c>
      <c r="N869" s="218" t="s">
        <v>38</v>
      </c>
      <c r="O869" s="91"/>
      <c r="P869" s="219">
        <f>O869*H869</f>
        <v>0</v>
      </c>
      <c r="Q869" s="219">
        <v>0</v>
      </c>
      <c r="R869" s="219">
        <f>Q869*H869</f>
        <v>0</v>
      </c>
      <c r="S869" s="219">
        <v>0</v>
      </c>
      <c r="T869" s="219">
        <f>S869*H869</f>
        <v>0</v>
      </c>
      <c r="U869" s="220" t="s">
        <v>1</v>
      </c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221" t="s">
        <v>240</v>
      </c>
      <c r="AT869" s="221" t="s">
        <v>126</v>
      </c>
      <c r="AU869" s="221" t="s">
        <v>80</v>
      </c>
      <c r="AY869" s="17" t="s">
        <v>124</v>
      </c>
      <c r="BE869" s="222">
        <f>IF(N869="základní",J869,0)</f>
        <v>0</v>
      </c>
      <c r="BF869" s="222">
        <f>IF(N869="snížená",J869,0)</f>
        <v>0</v>
      </c>
      <c r="BG869" s="222">
        <f>IF(N869="zákl. přenesená",J869,0)</f>
        <v>0</v>
      </c>
      <c r="BH869" s="222">
        <f>IF(N869="sníž. přenesená",J869,0)</f>
        <v>0</v>
      </c>
      <c r="BI869" s="222">
        <f>IF(N869="nulová",J869,0)</f>
        <v>0</v>
      </c>
      <c r="BJ869" s="17" t="s">
        <v>78</v>
      </c>
      <c r="BK869" s="222">
        <f>ROUND(I869*H869,2)</f>
        <v>0</v>
      </c>
      <c r="BL869" s="17" t="s">
        <v>240</v>
      </c>
      <c r="BM869" s="221" t="s">
        <v>1034</v>
      </c>
    </row>
    <row r="870" s="2" customFormat="1">
      <c r="A870" s="38"/>
      <c r="B870" s="39"/>
      <c r="C870" s="40"/>
      <c r="D870" s="223" t="s">
        <v>133</v>
      </c>
      <c r="E870" s="40"/>
      <c r="F870" s="224" t="s">
        <v>1035</v>
      </c>
      <c r="G870" s="40"/>
      <c r="H870" s="40"/>
      <c r="I870" s="225"/>
      <c r="J870" s="40"/>
      <c r="K870" s="40"/>
      <c r="L870" s="44"/>
      <c r="M870" s="226"/>
      <c r="N870" s="227"/>
      <c r="O870" s="91"/>
      <c r="P870" s="91"/>
      <c r="Q870" s="91"/>
      <c r="R870" s="91"/>
      <c r="S870" s="91"/>
      <c r="T870" s="91"/>
      <c r="U870" s="92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T870" s="17" t="s">
        <v>133</v>
      </c>
      <c r="AU870" s="17" t="s">
        <v>80</v>
      </c>
    </row>
    <row r="871" s="2" customFormat="1">
      <c r="A871" s="38"/>
      <c r="B871" s="39"/>
      <c r="C871" s="40"/>
      <c r="D871" s="228" t="s">
        <v>135</v>
      </c>
      <c r="E871" s="40"/>
      <c r="F871" s="229" t="s">
        <v>1036</v>
      </c>
      <c r="G871" s="40"/>
      <c r="H871" s="40"/>
      <c r="I871" s="225"/>
      <c r="J871" s="40"/>
      <c r="K871" s="40"/>
      <c r="L871" s="44"/>
      <c r="M871" s="226"/>
      <c r="N871" s="227"/>
      <c r="O871" s="91"/>
      <c r="P871" s="91"/>
      <c r="Q871" s="91"/>
      <c r="R871" s="91"/>
      <c r="S871" s="91"/>
      <c r="T871" s="91"/>
      <c r="U871" s="92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T871" s="17" t="s">
        <v>135</v>
      </c>
      <c r="AU871" s="17" t="s">
        <v>80</v>
      </c>
    </row>
    <row r="872" s="13" customFormat="1">
      <c r="A872" s="13"/>
      <c r="B872" s="230"/>
      <c r="C872" s="231"/>
      <c r="D872" s="223" t="s">
        <v>137</v>
      </c>
      <c r="E872" s="232" t="s">
        <v>1</v>
      </c>
      <c r="F872" s="233" t="s">
        <v>828</v>
      </c>
      <c r="G872" s="231"/>
      <c r="H872" s="232" t="s">
        <v>1</v>
      </c>
      <c r="I872" s="234"/>
      <c r="J872" s="231"/>
      <c r="K872" s="231"/>
      <c r="L872" s="235"/>
      <c r="M872" s="236"/>
      <c r="N872" s="237"/>
      <c r="O872" s="237"/>
      <c r="P872" s="237"/>
      <c r="Q872" s="237"/>
      <c r="R872" s="237"/>
      <c r="S872" s="237"/>
      <c r="T872" s="237"/>
      <c r="U872" s="238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9" t="s">
        <v>137</v>
      </c>
      <c r="AU872" s="239" t="s">
        <v>80</v>
      </c>
      <c r="AV872" s="13" t="s">
        <v>78</v>
      </c>
      <c r="AW872" s="13" t="s">
        <v>30</v>
      </c>
      <c r="AX872" s="13" t="s">
        <v>73</v>
      </c>
      <c r="AY872" s="239" t="s">
        <v>124</v>
      </c>
    </row>
    <row r="873" s="14" customFormat="1">
      <c r="A873" s="14"/>
      <c r="B873" s="240"/>
      <c r="C873" s="241"/>
      <c r="D873" s="223" t="s">
        <v>137</v>
      </c>
      <c r="E873" s="242" t="s">
        <v>1</v>
      </c>
      <c r="F873" s="243" t="s">
        <v>829</v>
      </c>
      <c r="G873" s="241"/>
      <c r="H873" s="244">
        <v>99.375974501160798</v>
      </c>
      <c r="I873" s="245"/>
      <c r="J873" s="241"/>
      <c r="K873" s="241"/>
      <c r="L873" s="246"/>
      <c r="M873" s="247"/>
      <c r="N873" s="248"/>
      <c r="O873" s="248"/>
      <c r="P873" s="248"/>
      <c r="Q873" s="248"/>
      <c r="R873" s="248"/>
      <c r="S873" s="248"/>
      <c r="T873" s="248"/>
      <c r="U873" s="249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0" t="s">
        <v>137</v>
      </c>
      <c r="AU873" s="250" t="s">
        <v>80</v>
      </c>
      <c r="AV873" s="14" t="s">
        <v>80</v>
      </c>
      <c r="AW873" s="14" t="s">
        <v>30</v>
      </c>
      <c r="AX873" s="14" t="s">
        <v>73</v>
      </c>
      <c r="AY873" s="250" t="s">
        <v>124</v>
      </c>
    </row>
    <row r="874" s="13" customFormat="1">
      <c r="A874" s="13"/>
      <c r="B874" s="230"/>
      <c r="C874" s="231"/>
      <c r="D874" s="223" t="s">
        <v>137</v>
      </c>
      <c r="E874" s="232" t="s">
        <v>1</v>
      </c>
      <c r="F874" s="233" t="s">
        <v>830</v>
      </c>
      <c r="G874" s="231"/>
      <c r="H874" s="232" t="s">
        <v>1</v>
      </c>
      <c r="I874" s="234"/>
      <c r="J874" s="231"/>
      <c r="K874" s="231"/>
      <c r="L874" s="235"/>
      <c r="M874" s="236"/>
      <c r="N874" s="237"/>
      <c r="O874" s="237"/>
      <c r="P874" s="237"/>
      <c r="Q874" s="237"/>
      <c r="R874" s="237"/>
      <c r="S874" s="237"/>
      <c r="T874" s="237"/>
      <c r="U874" s="238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9" t="s">
        <v>137</v>
      </c>
      <c r="AU874" s="239" t="s">
        <v>80</v>
      </c>
      <c r="AV874" s="13" t="s">
        <v>78</v>
      </c>
      <c r="AW874" s="13" t="s">
        <v>30</v>
      </c>
      <c r="AX874" s="13" t="s">
        <v>73</v>
      </c>
      <c r="AY874" s="239" t="s">
        <v>124</v>
      </c>
    </row>
    <row r="875" s="14" customFormat="1">
      <c r="A875" s="14"/>
      <c r="B875" s="240"/>
      <c r="C875" s="241"/>
      <c r="D875" s="223" t="s">
        <v>137</v>
      </c>
      <c r="E875" s="242" t="s">
        <v>1</v>
      </c>
      <c r="F875" s="243" t="s">
        <v>831</v>
      </c>
      <c r="G875" s="241"/>
      <c r="H875" s="244">
        <v>158.62727688407199</v>
      </c>
      <c r="I875" s="245"/>
      <c r="J875" s="241"/>
      <c r="K875" s="241"/>
      <c r="L875" s="246"/>
      <c r="M875" s="247"/>
      <c r="N875" s="248"/>
      <c r="O875" s="248"/>
      <c r="P875" s="248"/>
      <c r="Q875" s="248"/>
      <c r="R875" s="248"/>
      <c r="S875" s="248"/>
      <c r="T875" s="248"/>
      <c r="U875" s="249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0" t="s">
        <v>137</v>
      </c>
      <c r="AU875" s="250" t="s">
        <v>80</v>
      </c>
      <c r="AV875" s="14" t="s">
        <v>80</v>
      </c>
      <c r="AW875" s="14" t="s">
        <v>30</v>
      </c>
      <c r="AX875" s="14" t="s">
        <v>73</v>
      </c>
      <c r="AY875" s="250" t="s">
        <v>124</v>
      </c>
    </row>
    <row r="876" s="15" customFormat="1">
      <c r="A876" s="15"/>
      <c r="B876" s="251"/>
      <c r="C876" s="252"/>
      <c r="D876" s="223" t="s">
        <v>137</v>
      </c>
      <c r="E876" s="253" t="s">
        <v>1</v>
      </c>
      <c r="F876" s="254" t="s">
        <v>140</v>
      </c>
      <c r="G876" s="252"/>
      <c r="H876" s="255">
        <v>258.003251385233</v>
      </c>
      <c r="I876" s="256"/>
      <c r="J876" s="252"/>
      <c r="K876" s="252"/>
      <c r="L876" s="257"/>
      <c r="M876" s="258"/>
      <c r="N876" s="259"/>
      <c r="O876" s="259"/>
      <c r="P876" s="259"/>
      <c r="Q876" s="259"/>
      <c r="R876" s="259"/>
      <c r="S876" s="259"/>
      <c r="T876" s="259"/>
      <c r="U876" s="260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61" t="s">
        <v>137</v>
      </c>
      <c r="AU876" s="261" t="s">
        <v>80</v>
      </c>
      <c r="AV876" s="15" t="s">
        <v>131</v>
      </c>
      <c r="AW876" s="15" t="s">
        <v>30</v>
      </c>
      <c r="AX876" s="15" t="s">
        <v>78</v>
      </c>
      <c r="AY876" s="261" t="s">
        <v>124</v>
      </c>
    </row>
    <row r="877" s="2" customFormat="1" ht="24.15" customHeight="1">
      <c r="A877" s="38"/>
      <c r="B877" s="39"/>
      <c r="C877" s="210" t="s">
        <v>1037</v>
      </c>
      <c r="D877" s="210" t="s">
        <v>126</v>
      </c>
      <c r="E877" s="211" t="s">
        <v>1038</v>
      </c>
      <c r="F877" s="212" t="s">
        <v>1039</v>
      </c>
      <c r="G877" s="213" t="s">
        <v>198</v>
      </c>
      <c r="H877" s="214">
        <v>68.123000000000005</v>
      </c>
      <c r="I877" s="215"/>
      <c r="J877" s="216">
        <f>ROUND(I877*H877,2)</f>
        <v>0</v>
      </c>
      <c r="K877" s="212" t="s">
        <v>322</v>
      </c>
      <c r="L877" s="44"/>
      <c r="M877" s="217" t="s">
        <v>1</v>
      </c>
      <c r="N877" s="218" t="s">
        <v>38</v>
      </c>
      <c r="O877" s="91"/>
      <c r="P877" s="219">
        <f>O877*H877</f>
        <v>0</v>
      </c>
      <c r="Q877" s="219">
        <v>0</v>
      </c>
      <c r="R877" s="219">
        <f>Q877*H877</f>
        <v>0</v>
      </c>
      <c r="S877" s="219">
        <v>0.018079999999999999</v>
      </c>
      <c r="T877" s="219">
        <f>S877*H877</f>
        <v>1.23166384</v>
      </c>
      <c r="U877" s="220" t="s">
        <v>1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1" t="s">
        <v>240</v>
      </c>
      <c r="AT877" s="221" t="s">
        <v>126</v>
      </c>
      <c r="AU877" s="221" t="s">
        <v>80</v>
      </c>
      <c r="AY877" s="17" t="s">
        <v>124</v>
      </c>
      <c r="BE877" s="222">
        <f>IF(N877="základní",J877,0)</f>
        <v>0</v>
      </c>
      <c r="BF877" s="222">
        <f>IF(N877="snížená",J877,0)</f>
        <v>0</v>
      </c>
      <c r="BG877" s="222">
        <f>IF(N877="zákl. přenesená",J877,0)</f>
        <v>0</v>
      </c>
      <c r="BH877" s="222">
        <f>IF(N877="sníž. přenesená",J877,0)</f>
        <v>0</v>
      </c>
      <c r="BI877" s="222">
        <f>IF(N877="nulová",J877,0)</f>
        <v>0</v>
      </c>
      <c r="BJ877" s="17" t="s">
        <v>78</v>
      </c>
      <c r="BK877" s="222">
        <f>ROUND(I877*H877,2)</f>
        <v>0</v>
      </c>
      <c r="BL877" s="17" t="s">
        <v>240</v>
      </c>
      <c r="BM877" s="221" t="s">
        <v>1040</v>
      </c>
    </row>
    <row r="878" s="2" customFormat="1">
      <c r="A878" s="38"/>
      <c r="B878" s="39"/>
      <c r="C878" s="40"/>
      <c r="D878" s="223" t="s">
        <v>133</v>
      </c>
      <c r="E878" s="40"/>
      <c r="F878" s="224" t="s">
        <v>1041</v>
      </c>
      <c r="G878" s="40"/>
      <c r="H878" s="40"/>
      <c r="I878" s="225"/>
      <c r="J878" s="40"/>
      <c r="K878" s="40"/>
      <c r="L878" s="44"/>
      <c r="M878" s="226"/>
      <c r="N878" s="227"/>
      <c r="O878" s="91"/>
      <c r="P878" s="91"/>
      <c r="Q878" s="91"/>
      <c r="R878" s="91"/>
      <c r="S878" s="91"/>
      <c r="T878" s="91"/>
      <c r="U878" s="92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133</v>
      </c>
      <c r="AU878" s="17" t="s">
        <v>80</v>
      </c>
    </row>
    <row r="879" s="2" customFormat="1">
      <c r="A879" s="38"/>
      <c r="B879" s="39"/>
      <c r="C879" s="40"/>
      <c r="D879" s="228" t="s">
        <v>135</v>
      </c>
      <c r="E879" s="40"/>
      <c r="F879" s="229" t="s">
        <v>1042</v>
      </c>
      <c r="G879" s="40"/>
      <c r="H879" s="40"/>
      <c r="I879" s="225"/>
      <c r="J879" s="40"/>
      <c r="K879" s="40"/>
      <c r="L879" s="44"/>
      <c r="M879" s="226"/>
      <c r="N879" s="227"/>
      <c r="O879" s="91"/>
      <c r="P879" s="91"/>
      <c r="Q879" s="91"/>
      <c r="R879" s="91"/>
      <c r="S879" s="91"/>
      <c r="T879" s="91"/>
      <c r="U879" s="92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135</v>
      </c>
      <c r="AU879" s="17" t="s">
        <v>80</v>
      </c>
    </row>
    <row r="880" s="13" customFormat="1">
      <c r="A880" s="13"/>
      <c r="B880" s="230"/>
      <c r="C880" s="231"/>
      <c r="D880" s="223" t="s">
        <v>137</v>
      </c>
      <c r="E880" s="232" t="s">
        <v>1</v>
      </c>
      <c r="F880" s="233" t="s">
        <v>1043</v>
      </c>
      <c r="G880" s="231"/>
      <c r="H880" s="232" t="s">
        <v>1</v>
      </c>
      <c r="I880" s="234"/>
      <c r="J880" s="231"/>
      <c r="K880" s="231"/>
      <c r="L880" s="235"/>
      <c r="M880" s="236"/>
      <c r="N880" s="237"/>
      <c r="O880" s="237"/>
      <c r="P880" s="237"/>
      <c r="Q880" s="237"/>
      <c r="R880" s="237"/>
      <c r="S880" s="237"/>
      <c r="T880" s="237"/>
      <c r="U880" s="238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9" t="s">
        <v>137</v>
      </c>
      <c r="AU880" s="239" t="s">
        <v>80</v>
      </c>
      <c r="AV880" s="13" t="s">
        <v>78</v>
      </c>
      <c r="AW880" s="13" t="s">
        <v>30</v>
      </c>
      <c r="AX880" s="13" t="s">
        <v>73</v>
      </c>
      <c r="AY880" s="239" t="s">
        <v>124</v>
      </c>
    </row>
    <row r="881" s="14" customFormat="1">
      <c r="A881" s="14"/>
      <c r="B881" s="240"/>
      <c r="C881" s="241"/>
      <c r="D881" s="223" t="s">
        <v>137</v>
      </c>
      <c r="E881" s="242" t="s">
        <v>1</v>
      </c>
      <c r="F881" s="243" t="s">
        <v>1044</v>
      </c>
      <c r="G881" s="241"/>
      <c r="H881" s="244">
        <v>22.260218288259999</v>
      </c>
      <c r="I881" s="245"/>
      <c r="J881" s="241"/>
      <c r="K881" s="241"/>
      <c r="L881" s="246"/>
      <c r="M881" s="247"/>
      <c r="N881" s="248"/>
      <c r="O881" s="248"/>
      <c r="P881" s="248"/>
      <c r="Q881" s="248"/>
      <c r="R881" s="248"/>
      <c r="S881" s="248"/>
      <c r="T881" s="248"/>
      <c r="U881" s="249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0" t="s">
        <v>137</v>
      </c>
      <c r="AU881" s="250" t="s">
        <v>80</v>
      </c>
      <c r="AV881" s="14" t="s">
        <v>80</v>
      </c>
      <c r="AW881" s="14" t="s">
        <v>30</v>
      </c>
      <c r="AX881" s="14" t="s">
        <v>73</v>
      </c>
      <c r="AY881" s="250" t="s">
        <v>124</v>
      </c>
    </row>
    <row r="882" s="14" customFormat="1">
      <c r="A882" s="14"/>
      <c r="B882" s="240"/>
      <c r="C882" s="241"/>
      <c r="D882" s="223" t="s">
        <v>137</v>
      </c>
      <c r="E882" s="242" t="s">
        <v>1</v>
      </c>
      <c r="F882" s="243" t="s">
        <v>1045</v>
      </c>
      <c r="G882" s="241"/>
      <c r="H882" s="244">
        <v>37.562939166148297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8"/>
      <c r="U882" s="249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0" t="s">
        <v>137</v>
      </c>
      <c r="AU882" s="250" t="s">
        <v>80</v>
      </c>
      <c r="AV882" s="14" t="s">
        <v>80</v>
      </c>
      <c r="AW882" s="14" t="s">
        <v>30</v>
      </c>
      <c r="AX882" s="14" t="s">
        <v>73</v>
      </c>
      <c r="AY882" s="250" t="s">
        <v>124</v>
      </c>
    </row>
    <row r="883" s="13" customFormat="1">
      <c r="A883" s="13"/>
      <c r="B883" s="230"/>
      <c r="C883" s="231"/>
      <c r="D883" s="223" t="s">
        <v>137</v>
      </c>
      <c r="E883" s="232" t="s">
        <v>1</v>
      </c>
      <c r="F883" s="233" t="s">
        <v>1046</v>
      </c>
      <c r="G883" s="231"/>
      <c r="H883" s="232" t="s">
        <v>1</v>
      </c>
      <c r="I883" s="234"/>
      <c r="J883" s="231"/>
      <c r="K883" s="231"/>
      <c r="L883" s="235"/>
      <c r="M883" s="236"/>
      <c r="N883" s="237"/>
      <c r="O883" s="237"/>
      <c r="P883" s="237"/>
      <c r="Q883" s="237"/>
      <c r="R883" s="237"/>
      <c r="S883" s="237"/>
      <c r="T883" s="237"/>
      <c r="U883" s="238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9" t="s">
        <v>137</v>
      </c>
      <c r="AU883" s="239" t="s">
        <v>80</v>
      </c>
      <c r="AV883" s="13" t="s">
        <v>78</v>
      </c>
      <c r="AW883" s="13" t="s">
        <v>30</v>
      </c>
      <c r="AX883" s="13" t="s">
        <v>73</v>
      </c>
      <c r="AY883" s="239" t="s">
        <v>124</v>
      </c>
    </row>
    <row r="884" s="14" customFormat="1">
      <c r="A884" s="14"/>
      <c r="B884" s="240"/>
      <c r="C884" s="241"/>
      <c r="D884" s="223" t="s">
        <v>137</v>
      </c>
      <c r="E884" s="242" t="s">
        <v>1</v>
      </c>
      <c r="F884" s="243" t="s">
        <v>1047</v>
      </c>
      <c r="G884" s="241"/>
      <c r="H884" s="244">
        <v>8.3000000000000007</v>
      </c>
      <c r="I884" s="245"/>
      <c r="J884" s="241"/>
      <c r="K884" s="241"/>
      <c r="L884" s="246"/>
      <c r="M884" s="247"/>
      <c r="N884" s="248"/>
      <c r="O884" s="248"/>
      <c r="P884" s="248"/>
      <c r="Q884" s="248"/>
      <c r="R884" s="248"/>
      <c r="S884" s="248"/>
      <c r="T884" s="248"/>
      <c r="U884" s="249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0" t="s">
        <v>137</v>
      </c>
      <c r="AU884" s="250" t="s">
        <v>80</v>
      </c>
      <c r="AV884" s="14" t="s">
        <v>80</v>
      </c>
      <c r="AW884" s="14" t="s">
        <v>30</v>
      </c>
      <c r="AX884" s="14" t="s">
        <v>73</v>
      </c>
      <c r="AY884" s="250" t="s">
        <v>124</v>
      </c>
    </row>
    <row r="885" s="15" customFormat="1">
      <c r="A885" s="15"/>
      <c r="B885" s="251"/>
      <c r="C885" s="252"/>
      <c r="D885" s="223" t="s">
        <v>137</v>
      </c>
      <c r="E885" s="253" t="s">
        <v>1</v>
      </c>
      <c r="F885" s="254" t="s">
        <v>140</v>
      </c>
      <c r="G885" s="252"/>
      <c r="H885" s="255">
        <v>68.1231574544083</v>
      </c>
      <c r="I885" s="256"/>
      <c r="J885" s="252"/>
      <c r="K885" s="252"/>
      <c r="L885" s="257"/>
      <c r="M885" s="258"/>
      <c r="N885" s="259"/>
      <c r="O885" s="259"/>
      <c r="P885" s="259"/>
      <c r="Q885" s="259"/>
      <c r="R885" s="259"/>
      <c r="S885" s="259"/>
      <c r="T885" s="259"/>
      <c r="U885" s="260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61" t="s">
        <v>137</v>
      </c>
      <c r="AU885" s="261" t="s">
        <v>80</v>
      </c>
      <c r="AV885" s="15" t="s">
        <v>131</v>
      </c>
      <c r="AW885" s="15" t="s">
        <v>30</v>
      </c>
      <c r="AX885" s="15" t="s">
        <v>78</v>
      </c>
      <c r="AY885" s="261" t="s">
        <v>124</v>
      </c>
    </row>
    <row r="886" s="2" customFormat="1" ht="24.15" customHeight="1">
      <c r="A886" s="38"/>
      <c r="B886" s="39"/>
      <c r="C886" s="210" t="s">
        <v>1048</v>
      </c>
      <c r="D886" s="210" t="s">
        <v>126</v>
      </c>
      <c r="E886" s="211" t="s">
        <v>1049</v>
      </c>
      <c r="F886" s="212" t="s">
        <v>1050</v>
      </c>
      <c r="G886" s="213" t="s">
        <v>198</v>
      </c>
      <c r="H886" s="214">
        <v>68.123000000000005</v>
      </c>
      <c r="I886" s="215"/>
      <c r="J886" s="216">
        <f>ROUND(I886*H886,2)</f>
        <v>0</v>
      </c>
      <c r="K886" s="212" t="s">
        <v>322</v>
      </c>
      <c r="L886" s="44"/>
      <c r="M886" s="217" t="s">
        <v>1</v>
      </c>
      <c r="N886" s="218" t="s">
        <v>38</v>
      </c>
      <c r="O886" s="91"/>
      <c r="P886" s="219">
        <f>O886*H886</f>
        <v>0</v>
      </c>
      <c r="Q886" s="219">
        <v>0</v>
      </c>
      <c r="R886" s="219">
        <f>Q886*H886</f>
        <v>0</v>
      </c>
      <c r="S886" s="219">
        <v>0</v>
      </c>
      <c r="T886" s="219">
        <f>S886*H886</f>
        <v>0</v>
      </c>
      <c r="U886" s="220" t="s">
        <v>1</v>
      </c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21" t="s">
        <v>240</v>
      </c>
      <c r="AT886" s="221" t="s">
        <v>126</v>
      </c>
      <c r="AU886" s="221" t="s">
        <v>80</v>
      </c>
      <c r="AY886" s="17" t="s">
        <v>124</v>
      </c>
      <c r="BE886" s="222">
        <f>IF(N886="základní",J886,0)</f>
        <v>0</v>
      </c>
      <c r="BF886" s="222">
        <f>IF(N886="snížená",J886,0)</f>
        <v>0</v>
      </c>
      <c r="BG886" s="222">
        <f>IF(N886="zákl. přenesená",J886,0)</f>
        <v>0</v>
      </c>
      <c r="BH886" s="222">
        <f>IF(N886="sníž. přenesená",J886,0)</f>
        <v>0</v>
      </c>
      <c r="BI886" s="222">
        <f>IF(N886="nulová",J886,0)</f>
        <v>0</v>
      </c>
      <c r="BJ886" s="17" t="s">
        <v>78</v>
      </c>
      <c r="BK886" s="222">
        <f>ROUND(I886*H886,2)</f>
        <v>0</v>
      </c>
      <c r="BL886" s="17" t="s">
        <v>240</v>
      </c>
      <c r="BM886" s="221" t="s">
        <v>1051</v>
      </c>
    </row>
    <row r="887" s="2" customFormat="1">
      <c r="A887" s="38"/>
      <c r="B887" s="39"/>
      <c r="C887" s="40"/>
      <c r="D887" s="223" t="s">
        <v>133</v>
      </c>
      <c r="E887" s="40"/>
      <c r="F887" s="224" t="s">
        <v>1035</v>
      </c>
      <c r="G887" s="40"/>
      <c r="H887" s="40"/>
      <c r="I887" s="225"/>
      <c r="J887" s="40"/>
      <c r="K887" s="40"/>
      <c r="L887" s="44"/>
      <c r="M887" s="226"/>
      <c r="N887" s="227"/>
      <c r="O887" s="91"/>
      <c r="P887" s="91"/>
      <c r="Q887" s="91"/>
      <c r="R887" s="91"/>
      <c r="S887" s="91"/>
      <c r="T887" s="91"/>
      <c r="U887" s="92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7" t="s">
        <v>133</v>
      </c>
      <c r="AU887" s="17" t="s">
        <v>80</v>
      </c>
    </row>
    <row r="888" s="2" customFormat="1">
      <c r="A888" s="38"/>
      <c r="B888" s="39"/>
      <c r="C888" s="40"/>
      <c r="D888" s="228" t="s">
        <v>135</v>
      </c>
      <c r="E888" s="40"/>
      <c r="F888" s="229" t="s">
        <v>1052</v>
      </c>
      <c r="G888" s="40"/>
      <c r="H888" s="40"/>
      <c r="I888" s="225"/>
      <c r="J888" s="40"/>
      <c r="K888" s="40"/>
      <c r="L888" s="44"/>
      <c r="M888" s="226"/>
      <c r="N888" s="227"/>
      <c r="O888" s="91"/>
      <c r="P888" s="91"/>
      <c r="Q888" s="91"/>
      <c r="R888" s="91"/>
      <c r="S888" s="91"/>
      <c r="T888" s="91"/>
      <c r="U888" s="92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T888" s="17" t="s">
        <v>135</v>
      </c>
      <c r="AU888" s="17" t="s">
        <v>80</v>
      </c>
    </row>
    <row r="889" s="13" customFormat="1">
      <c r="A889" s="13"/>
      <c r="B889" s="230"/>
      <c r="C889" s="231"/>
      <c r="D889" s="223" t="s">
        <v>137</v>
      </c>
      <c r="E889" s="232" t="s">
        <v>1</v>
      </c>
      <c r="F889" s="233" t="s">
        <v>1043</v>
      </c>
      <c r="G889" s="231"/>
      <c r="H889" s="232" t="s">
        <v>1</v>
      </c>
      <c r="I889" s="234"/>
      <c r="J889" s="231"/>
      <c r="K889" s="231"/>
      <c r="L889" s="235"/>
      <c r="M889" s="236"/>
      <c r="N889" s="237"/>
      <c r="O889" s="237"/>
      <c r="P889" s="237"/>
      <c r="Q889" s="237"/>
      <c r="R889" s="237"/>
      <c r="S889" s="237"/>
      <c r="T889" s="237"/>
      <c r="U889" s="238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9" t="s">
        <v>137</v>
      </c>
      <c r="AU889" s="239" t="s">
        <v>80</v>
      </c>
      <c r="AV889" s="13" t="s">
        <v>78</v>
      </c>
      <c r="AW889" s="13" t="s">
        <v>30</v>
      </c>
      <c r="AX889" s="13" t="s">
        <v>73</v>
      </c>
      <c r="AY889" s="239" t="s">
        <v>124</v>
      </c>
    </row>
    <row r="890" s="14" customFormat="1">
      <c r="A890" s="14"/>
      <c r="B890" s="240"/>
      <c r="C890" s="241"/>
      <c r="D890" s="223" t="s">
        <v>137</v>
      </c>
      <c r="E890" s="242" t="s">
        <v>1</v>
      </c>
      <c r="F890" s="243" t="s">
        <v>1044</v>
      </c>
      <c r="G890" s="241"/>
      <c r="H890" s="244">
        <v>22.260218288259999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8"/>
      <c r="U890" s="249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0" t="s">
        <v>137</v>
      </c>
      <c r="AU890" s="250" t="s">
        <v>80</v>
      </c>
      <c r="AV890" s="14" t="s">
        <v>80</v>
      </c>
      <c r="AW890" s="14" t="s">
        <v>30</v>
      </c>
      <c r="AX890" s="14" t="s">
        <v>73</v>
      </c>
      <c r="AY890" s="250" t="s">
        <v>124</v>
      </c>
    </row>
    <row r="891" s="14" customFormat="1">
      <c r="A891" s="14"/>
      <c r="B891" s="240"/>
      <c r="C891" s="241"/>
      <c r="D891" s="223" t="s">
        <v>137</v>
      </c>
      <c r="E891" s="242" t="s">
        <v>1</v>
      </c>
      <c r="F891" s="243" t="s">
        <v>1045</v>
      </c>
      <c r="G891" s="241"/>
      <c r="H891" s="244">
        <v>37.562939166148297</v>
      </c>
      <c r="I891" s="245"/>
      <c r="J891" s="241"/>
      <c r="K891" s="241"/>
      <c r="L891" s="246"/>
      <c r="M891" s="247"/>
      <c r="N891" s="248"/>
      <c r="O891" s="248"/>
      <c r="P891" s="248"/>
      <c r="Q891" s="248"/>
      <c r="R891" s="248"/>
      <c r="S891" s="248"/>
      <c r="T891" s="248"/>
      <c r="U891" s="249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0" t="s">
        <v>137</v>
      </c>
      <c r="AU891" s="250" t="s">
        <v>80</v>
      </c>
      <c r="AV891" s="14" t="s">
        <v>80</v>
      </c>
      <c r="AW891" s="14" t="s">
        <v>30</v>
      </c>
      <c r="AX891" s="14" t="s">
        <v>73</v>
      </c>
      <c r="AY891" s="250" t="s">
        <v>124</v>
      </c>
    </row>
    <row r="892" s="13" customFormat="1">
      <c r="A892" s="13"/>
      <c r="B892" s="230"/>
      <c r="C892" s="231"/>
      <c r="D892" s="223" t="s">
        <v>137</v>
      </c>
      <c r="E892" s="232" t="s">
        <v>1</v>
      </c>
      <c r="F892" s="233" t="s">
        <v>1046</v>
      </c>
      <c r="G892" s="231"/>
      <c r="H892" s="232" t="s">
        <v>1</v>
      </c>
      <c r="I892" s="234"/>
      <c r="J892" s="231"/>
      <c r="K892" s="231"/>
      <c r="L892" s="235"/>
      <c r="M892" s="236"/>
      <c r="N892" s="237"/>
      <c r="O892" s="237"/>
      <c r="P892" s="237"/>
      <c r="Q892" s="237"/>
      <c r="R892" s="237"/>
      <c r="S892" s="237"/>
      <c r="T892" s="237"/>
      <c r="U892" s="238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9" t="s">
        <v>137</v>
      </c>
      <c r="AU892" s="239" t="s">
        <v>80</v>
      </c>
      <c r="AV892" s="13" t="s">
        <v>78</v>
      </c>
      <c r="AW892" s="13" t="s">
        <v>30</v>
      </c>
      <c r="AX892" s="13" t="s">
        <v>73</v>
      </c>
      <c r="AY892" s="239" t="s">
        <v>124</v>
      </c>
    </row>
    <row r="893" s="14" customFormat="1">
      <c r="A893" s="14"/>
      <c r="B893" s="240"/>
      <c r="C893" s="241"/>
      <c r="D893" s="223" t="s">
        <v>137</v>
      </c>
      <c r="E893" s="242" t="s">
        <v>1</v>
      </c>
      <c r="F893" s="243" t="s">
        <v>1047</v>
      </c>
      <c r="G893" s="241"/>
      <c r="H893" s="244">
        <v>8.3000000000000007</v>
      </c>
      <c r="I893" s="245"/>
      <c r="J893" s="241"/>
      <c r="K893" s="241"/>
      <c r="L893" s="246"/>
      <c r="M893" s="247"/>
      <c r="N893" s="248"/>
      <c r="O893" s="248"/>
      <c r="P893" s="248"/>
      <c r="Q893" s="248"/>
      <c r="R893" s="248"/>
      <c r="S893" s="248"/>
      <c r="T893" s="248"/>
      <c r="U893" s="249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0" t="s">
        <v>137</v>
      </c>
      <c r="AU893" s="250" t="s">
        <v>80</v>
      </c>
      <c r="AV893" s="14" t="s">
        <v>80</v>
      </c>
      <c r="AW893" s="14" t="s">
        <v>30</v>
      </c>
      <c r="AX893" s="14" t="s">
        <v>73</v>
      </c>
      <c r="AY893" s="250" t="s">
        <v>124</v>
      </c>
    </row>
    <row r="894" s="15" customFormat="1">
      <c r="A894" s="15"/>
      <c r="B894" s="251"/>
      <c r="C894" s="252"/>
      <c r="D894" s="223" t="s">
        <v>137</v>
      </c>
      <c r="E894" s="253" t="s">
        <v>1</v>
      </c>
      <c r="F894" s="254" t="s">
        <v>140</v>
      </c>
      <c r="G894" s="252"/>
      <c r="H894" s="255">
        <v>68.1231574544083</v>
      </c>
      <c r="I894" s="256"/>
      <c r="J894" s="252"/>
      <c r="K894" s="252"/>
      <c r="L894" s="257"/>
      <c r="M894" s="258"/>
      <c r="N894" s="259"/>
      <c r="O894" s="259"/>
      <c r="P894" s="259"/>
      <c r="Q894" s="259"/>
      <c r="R894" s="259"/>
      <c r="S894" s="259"/>
      <c r="T894" s="259"/>
      <c r="U894" s="260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1" t="s">
        <v>137</v>
      </c>
      <c r="AU894" s="261" t="s">
        <v>80</v>
      </c>
      <c r="AV894" s="15" t="s">
        <v>131</v>
      </c>
      <c r="AW894" s="15" t="s">
        <v>30</v>
      </c>
      <c r="AX894" s="15" t="s">
        <v>78</v>
      </c>
      <c r="AY894" s="261" t="s">
        <v>124</v>
      </c>
    </row>
    <row r="895" s="2" customFormat="1" ht="24.15" customHeight="1">
      <c r="A895" s="38"/>
      <c r="B895" s="39"/>
      <c r="C895" s="210" t="s">
        <v>1053</v>
      </c>
      <c r="D895" s="210" t="s">
        <v>126</v>
      </c>
      <c r="E895" s="211" t="s">
        <v>1054</v>
      </c>
      <c r="F895" s="212" t="s">
        <v>1055</v>
      </c>
      <c r="G895" s="213" t="s">
        <v>189</v>
      </c>
      <c r="H895" s="214">
        <v>258.00299999999999</v>
      </c>
      <c r="I895" s="215"/>
      <c r="J895" s="216">
        <f>ROUND(I895*H895,2)</f>
        <v>0</v>
      </c>
      <c r="K895" s="212" t="s">
        <v>322</v>
      </c>
      <c r="L895" s="44"/>
      <c r="M895" s="217" t="s">
        <v>1</v>
      </c>
      <c r="N895" s="218" t="s">
        <v>38</v>
      </c>
      <c r="O895" s="91"/>
      <c r="P895" s="219">
        <f>O895*H895</f>
        <v>0</v>
      </c>
      <c r="Q895" s="219">
        <v>0.07671</v>
      </c>
      <c r="R895" s="219">
        <f>Q895*H895</f>
        <v>19.791410129999999</v>
      </c>
      <c r="S895" s="219">
        <v>0</v>
      </c>
      <c r="T895" s="219">
        <f>S895*H895</f>
        <v>0</v>
      </c>
      <c r="U895" s="220" t="s">
        <v>1</v>
      </c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221" t="s">
        <v>240</v>
      </c>
      <c r="AT895" s="221" t="s">
        <v>126</v>
      </c>
      <c r="AU895" s="221" t="s">
        <v>80</v>
      </c>
      <c r="AY895" s="17" t="s">
        <v>124</v>
      </c>
      <c r="BE895" s="222">
        <f>IF(N895="základní",J895,0)</f>
        <v>0</v>
      </c>
      <c r="BF895" s="222">
        <f>IF(N895="snížená",J895,0)</f>
        <v>0</v>
      </c>
      <c r="BG895" s="222">
        <f>IF(N895="zákl. přenesená",J895,0)</f>
        <v>0</v>
      </c>
      <c r="BH895" s="222">
        <f>IF(N895="sníž. přenesená",J895,0)</f>
        <v>0</v>
      </c>
      <c r="BI895" s="222">
        <f>IF(N895="nulová",J895,0)</f>
        <v>0</v>
      </c>
      <c r="BJ895" s="17" t="s">
        <v>78</v>
      </c>
      <c r="BK895" s="222">
        <f>ROUND(I895*H895,2)</f>
        <v>0</v>
      </c>
      <c r="BL895" s="17" t="s">
        <v>240</v>
      </c>
      <c r="BM895" s="221" t="s">
        <v>1056</v>
      </c>
    </row>
    <row r="896" s="2" customFormat="1">
      <c r="A896" s="38"/>
      <c r="B896" s="39"/>
      <c r="C896" s="40"/>
      <c r="D896" s="223" t="s">
        <v>133</v>
      </c>
      <c r="E896" s="40"/>
      <c r="F896" s="224" t="s">
        <v>1057</v>
      </c>
      <c r="G896" s="40"/>
      <c r="H896" s="40"/>
      <c r="I896" s="225"/>
      <c r="J896" s="40"/>
      <c r="K896" s="40"/>
      <c r="L896" s="44"/>
      <c r="M896" s="226"/>
      <c r="N896" s="227"/>
      <c r="O896" s="91"/>
      <c r="P896" s="91"/>
      <c r="Q896" s="91"/>
      <c r="R896" s="91"/>
      <c r="S896" s="91"/>
      <c r="T896" s="91"/>
      <c r="U896" s="92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T896" s="17" t="s">
        <v>133</v>
      </c>
      <c r="AU896" s="17" t="s">
        <v>80</v>
      </c>
    </row>
    <row r="897" s="2" customFormat="1">
      <c r="A897" s="38"/>
      <c r="B897" s="39"/>
      <c r="C897" s="40"/>
      <c r="D897" s="228" t="s">
        <v>135</v>
      </c>
      <c r="E897" s="40"/>
      <c r="F897" s="229" t="s">
        <v>1058</v>
      </c>
      <c r="G897" s="40"/>
      <c r="H897" s="40"/>
      <c r="I897" s="225"/>
      <c r="J897" s="40"/>
      <c r="K897" s="40"/>
      <c r="L897" s="44"/>
      <c r="M897" s="226"/>
      <c r="N897" s="227"/>
      <c r="O897" s="91"/>
      <c r="P897" s="91"/>
      <c r="Q897" s="91"/>
      <c r="R897" s="91"/>
      <c r="S897" s="91"/>
      <c r="T897" s="91"/>
      <c r="U897" s="92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T897" s="17" t="s">
        <v>135</v>
      </c>
      <c r="AU897" s="17" t="s">
        <v>80</v>
      </c>
    </row>
    <row r="898" s="13" customFormat="1">
      <c r="A898" s="13"/>
      <c r="B898" s="230"/>
      <c r="C898" s="231"/>
      <c r="D898" s="223" t="s">
        <v>137</v>
      </c>
      <c r="E898" s="232" t="s">
        <v>1</v>
      </c>
      <c r="F898" s="233" t="s">
        <v>828</v>
      </c>
      <c r="G898" s="231"/>
      <c r="H898" s="232" t="s">
        <v>1</v>
      </c>
      <c r="I898" s="234"/>
      <c r="J898" s="231"/>
      <c r="K898" s="231"/>
      <c r="L898" s="235"/>
      <c r="M898" s="236"/>
      <c r="N898" s="237"/>
      <c r="O898" s="237"/>
      <c r="P898" s="237"/>
      <c r="Q898" s="237"/>
      <c r="R898" s="237"/>
      <c r="S898" s="237"/>
      <c r="T898" s="237"/>
      <c r="U898" s="238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9" t="s">
        <v>137</v>
      </c>
      <c r="AU898" s="239" t="s">
        <v>80</v>
      </c>
      <c r="AV898" s="13" t="s">
        <v>78</v>
      </c>
      <c r="AW898" s="13" t="s">
        <v>30</v>
      </c>
      <c r="AX898" s="13" t="s">
        <v>73</v>
      </c>
      <c r="AY898" s="239" t="s">
        <v>124</v>
      </c>
    </row>
    <row r="899" s="14" customFormat="1">
      <c r="A899" s="14"/>
      <c r="B899" s="240"/>
      <c r="C899" s="241"/>
      <c r="D899" s="223" t="s">
        <v>137</v>
      </c>
      <c r="E899" s="242" t="s">
        <v>1</v>
      </c>
      <c r="F899" s="243" t="s">
        <v>829</v>
      </c>
      <c r="G899" s="241"/>
      <c r="H899" s="244">
        <v>99.375974501160798</v>
      </c>
      <c r="I899" s="245"/>
      <c r="J899" s="241"/>
      <c r="K899" s="241"/>
      <c r="L899" s="246"/>
      <c r="M899" s="247"/>
      <c r="N899" s="248"/>
      <c r="O899" s="248"/>
      <c r="P899" s="248"/>
      <c r="Q899" s="248"/>
      <c r="R899" s="248"/>
      <c r="S899" s="248"/>
      <c r="T899" s="248"/>
      <c r="U899" s="249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0" t="s">
        <v>137</v>
      </c>
      <c r="AU899" s="250" t="s">
        <v>80</v>
      </c>
      <c r="AV899" s="14" t="s">
        <v>80</v>
      </c>
      <c r="AW899" s="14" t="s">
        <v>30</v>
      </c>
      <c r="AX899" s="14" t="s">
        <v>73</v>
      </c>
      <c r="AY899" s="250" t="s">
        <v>124</v>
      </c>
    </row>
    <row r="900" s="13" customFormat="1">
      <c r="A900" s="13"/>
      <c r="B900" s="230"/>
      <c r="C900" s="231"/>
      <c r="D900" s="223" t="s">
        <v>137</v>
      </c>
      <c r="E900" s="232" t="s">
        <v>1</v>
      </c>
      <c r="F900" s="233" t="s">
        <v>830</v>
      </c>
      <c r="G900" s="231"/>
      <c r="H900" s="232" t="s">
        <v>1</v>
      </c>
      <c r="I900" s="234"/>
      <c r="J900" s="231"/>
      <c r="K900" s="231"/>
      <c r="L900" s="235"/>
      <c r="M900" s="236"/>
      <c r="N900" s="237"/>
      <c r="O900" s="237"/>
      <c r="P900" s="237"/>
      <c r="Q900" s="237"/>
      <c r="R900" s="237"/>
      <c r="S900" s="237"/>
      <c r="T900" s="237"/>
      <c r="U900" s="238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9" t="s">
        <v>137</v>
      </c>
      <c r="AU900" s="239" t="s">
        <v>80</v>
      </c>
      <c r="AV900" s="13" t="s">
        <v>78</v>
      </c>
      <c r="AW900" s="13" t="s">
        <v>30</v>
      </c>
      <c r="AX900" s="13" t="s">
        <v>73</v>
      </c>
      <c r="AY900" s="239" t="s">
        <v>124</v>
      </c>
    </row>
    <row r="901" s="14" customFormat="1">
      <c r="A901" s="14"/>
      <c r="B901" s="240"/>
      <c r="C901" s="241"/>
      <c r="D901" s="223" t="s">
        <v>137</v>
      </c>
      <c r="E901" s="242" t="s">
        <v>1</v>
      </c>
      <c r="F901" s="243" t="s">
        <v>831</v>
      </c>
      <c r="G901" s="241"/>
      <c r="H901" s="244">
        <v>158.62727688407199</v>
      </c>
      <c r="I901" s="245"/>
      <c r="J901" s="241"/>
      <c r="K901" s="241"/>
      <c r="L901" s="246"/>
      <c r="M901" s="247"/>
      <c r="N901" s="248"/>
      <c r="O901" s="248"/>
      <c r="P901" s="248"/>
      <c r="Q901" s="248"/>
      <c r="R901" s="248"/>
      <c r="S901" s="248"/>
      <c r="T901" s="248"/>
      <c r="U901" s="249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0" t="s">
        <v>137</v>
      </c>
      <c r="AU901" s="250" t="s">
        <v>80</v>
      </c>
      <c r="AV901" s="14" t="s">
        <v>80</v>
      </c>
      <c r="AW901" s="14" t="s">
        <v>30</v>
      </c>
      <c r="AX901" s="14" t="s">
        <v>73</v>
      </c>
      <c r="AY901" s="250" t="s">
        <v>124</v>
      </c>
    </row>
    <row r="902" s="15" customFormat="1">
      <c r="A902" s="15"/>
      <c r="B902" s="251"/>
      <c r="C902" s="252"/>
      <c r="D902" s="223" t="s">
        <v>137</v>
      </c>
      <c r="E902" s="253" t="s">
        <v>1</v>
      </c>
      <c r="F902" s="254" t="s">
        <v>140</v>
      </c>
      <c r="G902" s="252"/>
      <c r="H902" s="255">
        <v>258.003251385233</v>
      </c>
      <c r="I902" s="256"/>
      <c r="J902" s="252"/>
      <c r="K902" s="252"/>
      <c r="L902" s="257"/>
      <c r="M902" s="258"/>
      <c r="N902" s="259"/>
      <c r="O902" s="259"/>
      <c r="P902" s="259"/>
      <c r="Q902" s="259"/>
      <c r="R902" s="259"/>
      <c r="S902" s="259"/>
      <c r="T902" s="259"/>
      <c r="U902" s="260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61" t="s">
        <v>137</v>
      </c>
      <c r="AU902" s="261" t="s">
        <v>80</v>
      </c>
      <c r="AV902" s="15" t="s">
        <v>131</v>
      </c>
      <c r="AW902" s="15" t="s">
        <v>30</v>
      </c>
      <c r="AX902" s="15" t="s">
        <v>78</v>
      </c>
      <c r="AY902" s="261" t="s">
        <v>124</v>
      </c>
    </row>
    <row r="903" s="2" customFormat="1" ht="24.15" customHeight="1">
      <c r="A903" s="38"/>
      <c r="B903" s="39"/>
      <c r="C903" s="210" t="s">
        <v>1059</v>
      </c>
      <c r="D903" s="210" t="s">
        <v>126</v>
      </c>
      <c r="E903" s="211" t="s">
        <v>1060</v>
      </c>
      <c r="F903" s="212" t="s">
        <v>1061</v>
      </c>
      <c r="G903" s="213" t="s">
        <v>198</v>
      </c>
      <c r="H903" s="214">
        <v>59.823</v>
      </c>
      <c r="I903" s="215"/>
      <c r="J903" s="216">
        <f>ROUND(I903*H903,2)</f>
        <v>0</v>
      </c>
      <c r="K903" s="212" t="s">
        <v>322</v>
      </c>
      <c r="L903" s="44"/>
      <c r="M903" s="217" t="s">
        <v>1</v>
      </c>
      <c r="N903" s="218" t="s">
        <v>38</v>
      </c>
      <c r="O903" s="91"/>
      <c r="P903" s="219">
        <f>O903*H903</f>
        <v>0</v>
      </c>
      <c r="Q903" s="219">
        <v>0.01451</v>
      </c>
      <c r="R903" s="219">
        <f>Q903*H903</f>
        <v>0.86803173</v>
      </c>
      <c r="S903" s="219">
        <v>0</v>
      </c>
      <c r="T903" s="219">
        <f>S903*H903</f>
        <v>0</v>
      </c>
      <c r="U903" s="220" t="s">
        <v>1</v>
      </c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221" t="s">
        <v>240</v>
      </c>
      <c r="AT903" s="221" t="s">
        <v>126</v>
      </c>
      <c r="AU903" s="221" t="s">
        <v>80</v>
      </c>
      <c r="AY903" s="17" t="s">
        <v>124</v>
      </c>
      <c r="BE903" s="222">
        <f>IF(N903="základní",J903,0)</f>
        <v>0</v>
      </c>
      <c r="BF903" s="222">
        <f>IF(N903="snížená",J903,0)</f>
        <v>0</v>
      </c>
      <c r="BG903" s="222">
        <f>IF(N903="zákl. přenesená",J903,0)</f>
        <v>0</v>
      </c>
      <c r="BH903" s="222">
        <f>IF(N903="sníž. přenesená",J903,0)</f>
        <v>0</v>
      </c>
      <c r="BI903" s="222">
        <f>IF(N903="nulová",J903,0)</f>
        <v>0</v>
      </c>
      <c r="BJ903" s="17" t="s">
        <v>78</v>
      </c>
      <c r="BK903" s="222">
        <f>ROUND(I903*H903,2)</f>
        <v>0</v>
      </c>
      <c r="BL903" s="17" t="s">
        <v>240</v>
      </c>
      <c r="BM903" s="221" t="s">
        <v>1062</v>
      </c>
    </row>
    <row r="904" s="2" customFormat="1">
      <c r="A904" s="38"/>
      <c r="B904" s="39"/>
      <c r="C904" s="40"/>
      <c r="D904" s="223" t="s">
        <v>133</v>
      </c>
      <c r="E904" s="40"/>
      <c r="F904" s="224" t="s">
        <v>1063</v>
      </c>
      <c r="G904" s="40"/>
      <c r="H904" s="40"/>
      <c r="I904" s="225"/>
      <c r="J904" s="40"/>
      <c r="K904" s="40"/>
      <c r="L904" s="44"/>
      <c r="M904" s="226"/>
      <c r="N904" s="227"/>
      <c r="O904" s="91"/>
      <c r="P904" s="91"/>
      <c r="Q904" s="91"/>
      <c r="R904" s="91"/>
      <c r="S904" s="91"/>
      <c r="T904" s="91"/>
      <c r="U904" s="92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T904" s="17" t="s">
        <v>133</v>
      </c>
      <c r="AU904" s="17" t="s">
        <v>80</v>
      </c>
    </row>
    <row r="905" s="2" customFormat="1">
      <c r="A905" s="38"/>
      <c r="B905" s="39"/>
      <c r="C905" s="40"/>
      <c r="D905" s="228" t="s">
        <v>135</v>
      </c>
      <c r="E905" s="40"/>
      <c r="F905" s="229" t="s">
        <v>1064</v>
      </c>
      <c r="G905" s="40"/>
      <c r="H905" s="40"/>
      <c r="I905" s="225"/>
      <c r="J905" s="40"/>
      <c r="K905" s="40"/>
      <c r="L905" s="44"/>
      <c r="M905" s="226"/>
      <c r="N905" s="227"/>
      <c r="O905" s="91"/>
      <c r="P905" s="91"/>
      <c r="Q905" s="91"/>
      <c r="R905" s="91"/>
      <c r="S905" s="91"/>
      <c r="T905" s="91"/>
      <c r="U905" s="92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T905" s="17" t="s">
        <v>135</v>
      </c>
      <c r="AU905" s="17" t="s">
        <v>80</v>
      </c>
    </row>
    <row r="906" s="13" customFormat="1">
      <c r="A906" s="13"/>
      <c r="B906" s="230"/>
      <c r="C906" s="231"/>
      <c r="D906" s="223" t="s">
        <v>137</v>
      </c>
      <c r="E906" s="232" t="s">
        <v>1</v>
      </c>
      <c r="F906" s="233" t="s">
        <v>1043</v>
      </c>
      <c r="G906" s="231"/>
      <c r="H906" s="232" t="s">
        <v>1</v>
      </c>
      <c r="I906" s="234"/>
      <c r="J906" s="231"/>
      <c r="K906" s="231"/>
      <c r="L906" s="235"/>
      <c r="M906" s="236"/>
      <c r="N906" s="237"/>
      <c r="O906" s="237"/>
      <c r="P906" s="237"/>
      <c r="Q906" s="237"/>
      <c r="R906" s="237"/>
      <c r="S906" s="237"/>
      <c r="T906" s="237"/>
      <c r="U906" s="238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9" t="s">
        <v>137</v>
      </c>
      <c r="AU906" s="239" t="s">
        <v>80</v>
      </c>
      <c r="AV906" s="13" t="s">
        <v>78</v>
      </c>
      <c r="AW906" s="13" t="s">
        <v>30</v>
      </c>
      <c r="AX906" s="13" t="s">
        <v>73</v>
      </c>
      <c r="AY906" s="239" t="s">
        <v>124</v>
      </c>
    </row>
    <row r="907" s="14" customFormat="1">
      <c r="A907" s="14"/>
      <c r="B907" s="240"/>
      <c r="C907" s="241"/>
      <c r="D907" s="223" t="s">
        <v>137</v>
      </c>
      <c r="E907" s="242" t="s">
        <v>1</v>
      </c>
      <c r="F907" s="243" t="s">
        <v>1044</v>
      </c>
      <c r="G907" s="241"/>
      <c r="H907" s="244">
        <v>22.260218288259999</v>
      </c>
      <c r="I907" s="245"/>
      <c r="J907" s="241"/>
      <c r="K907" s="241"/>
      <c r="L907" s="246"/>
      <c r="M907" s="247"/>
      <c r="N907" s="248"/>
      <c r="O907" s="248"/>
      <c r="P907" s="248"/>
      <c r="Q907" s="248"/>
      <c r="R907" s="248"/>
      <c r="S907" s="248"/>
      <c r="T907" s="248"/>
      <c r="U907" s="249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0" t="s">
        <v>137</v>
      </c>
      <c r="AU907" s="250" t="s">
        <v>80</v>
      </c>
      <c r="AV907" s="14" t="s">
        <v>80</v>
      </c>
      <c r="AW907" s="14" t="s">
        <v>30</v>
      </c>
      <c r="AX907" s="14" t="s">
        <v>73</v>
      </c>
      <c r="AY907" s="250" t="s">
        <v>124</v>
      </c>
    </row>
    <row r="908" s="14" customFormat="1">
      <c r="A908" s="14"/>
      <c r="B908" s="240"/>
      <c r="C908" s="241"/>
      <c r="D908" s="223" t="s">
        <v>137</v>
      </c>
      <c r="E908" s="242" t="s">
        <v>1</v>
      </c>
      <c r="F908" s="243" t="s">
        <v>1045</v>
      </c>
      <c r="G908" s="241"/>
      <c r="H908" s="244">
        <v>37.562939166148297</v>
      </c>
      <c r="I908" s="245"/>
      <c r="J908" s="241"/>
      <c r="K908" s="241"/>
      <c r="L908" s="246"/>
      <c r="M908" s="247"/>
      <c r="N908" s="248"/>
      <c r="O908" s="248"/>
      <c r="P908" s="248"/>
      <c r="Q908" s="248"/>
      <c r="R908" s="248"/>
      <c r="S908" s="248"/>
      <c r="T908" s="248"/>
      <c r="U908" s="249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0" t="s">
        <v>137</v>
      </c>
      <c r="AU908" s="250" t="s">
        <v>80</v>
      </c>
      <c r="AV908" s="14" t="s">
        <v>80</v>
      </c>
      <c r="AW908" s="14" t="s">
        <v>30</v>
      </c>
      <c r="AX908" s="14" t="s">
        <v>73</v>
      </c>
      <c r="AY908" s="250" t="s">
        <v>124</v>
      </c>
    </row>
    <row r="909" s="15" customFormat="1">
      <c r="A909" s="15"/>
      <c r="B909" s="251"/>
      <c r="C909" s="252"/>
      <c r="D909" s="223" t="s">
        <v>137</v>
      </c>
      <c r="E909" s="253" t="s">
        <v>1</v>
      </c>
      <c r="F909" s="254" t="s">
        <v>140</v>
      </c>
      <c r="G909" s="252"/>
      <c r="H909" s="255">
        <v>59.823157454408303</v>
      </c>
      <c r="I909" s="256"/>
      <c r="J909" s="252"/>
      <c r="K909" s="252"/>
      <c r="L909" s="257"/>
      <c r="M909" s="258"/>
      <c r="N909" s="259"/>
      <c r="O909" s="259"/>
      <c r="P909" s="259"/>
      <c r="Q909" s="259"/>
      <c r="R909" s="259"/>
      <c r="S909" s="259"/>
      <c r="T909" s="259"/>
      <c r="U909" s="260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61" t="s">
        <v>137</v>
      </c>
      <c r="AU909" s="261" t="s">
        <v>80</v>
      </c>
      <c r="AV909" s="15" t="s">
        <v>131</v>
      </c>
      <c r="AW909" s="15" t="s">
        <v>30</v>
      </c>
      <c r="AX909" s="15" t="s">
        <v>78</v>
      </c>
      <c r="AY909" s="261" t="s">
        <v>124</v>
      </c>
    </row>
    <row r="910" s="2" customFormat="1" ht="24.15" customHeight="1">
      <c r="A910" s="38"/>
      <c r="B910" s="39"/>
      <c r="C910" s="210" t="s">
        <v>1065</v>
      </c>
      <c r="D910" s="210" t="s">
        <v>126</v>
      </c>
      <c r="E910" s="211" t="s">
        <v>1066</v>
      </c>
      <c r="F910" s="212" t="s">
        <v>1067</v>
      </c>
      <c r="G910" s="213" t="s">
        <v>198</v>
      </c>
      <c r="H910" s="214">
        <v>8.3000000000000007</v>
      </c>
      <c r="I910" s="215"/>
      <c r="J910" s="216">
        <f>ROUND(I910*H910,2)</f>
        <v>0</v>
      </c>
      <c r="K910" s="212" t="s">
        <v>322</v>
      </c>
      <c r="L910" s="44"/>
      <c r="M910" s="217" t="s">
        <v>1</v>
      </c>
      <c r="N910" s="218" t="s">
        <v>38</v>
      </c>
      <c r="O910" s="91"/>
      <c r="P910" s="219">
        <f>O910*H910</f>
        <v>0</v>
      </c>
      <c r="Q910" s="219">
        <v>0.01451</v>
      </c>
      <c r="R910" s="219">
        <f>Q910*H910</f>
        <v>0.12043300000000001</v>
      </c>
      <c r="S910" s="219">
        <v>0</v>
      </c>
      <c r="T910" s="219">
        <f>S910*H910</f>
        <v>0</v>
      </c>
      <c r="U910" s="220" t="s">
        <v>1</v>
      </c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R910" s="221" t="s">
        <v>240</v>
      </c>
      <c r="AT910" s="221" t="s">
        <v>126</v>
      </c>
      <c r="AU910" s="221" t="s">
        <v>80</v>
      </c>
      <c r="AY910" s="17" t="s">
        <v>124</v>
      </c>
      <c r="BE910" s="222">
        <f>IF(N910="základní",J910,0)</f>
        <v>0</v>
      </c>
      <c r="BF910" s="222">
        <f>IF(N910="snížená",J910,0)</f>
        <v>0</v>
      </c>
      <c r="BG910" s="222">
        <f>IF(N910="zákl. přenesená",J910,0)</f>
        <v>0</v>
      </c>
      <c r="BH910" s="222">
        <f>IF(N910="sníž. přenesená",J910,0)</f>
        <v>0</v>
      </c>
      <c r="BI910" s="222">
        <f>IF(N910="nulová",J910,0)</f>
        <v>0</v>
      </c>
      <c r="BJ910" s="17" t="s">
        <v>78</v>
      </c>
      <c r="BK910" s="222">
        <f>ROUND(I910*H910,2)</f>
        <v>0</v>
      </c>
      <c r="BL910" s="17" t="s">
        <v>240</v>
      </c>
      <c r="BM910" s="221" t="s">
        <v>1068</v>
      </c>
    </row>
    <row r="911" s="2" customFormat="1">
      <c r="A911" s="38"/>
      <c r="B911" s="39"/>
      <c r="C911" s="40"/>
      <c r="D911" s="223" t="s">
        <v>133</v>
      </c>
      <c r="E911" s="40"/>
      <c r="F911" s="224" t="s">
        <v>1069</v>
      </c>
      <c r="G911" s="40"/>
      <c r="H911" s="40"/>
      <c r="I911" s="225"/>
      <c r="J911" s="40"/>
      <c r="K911" s="40"/>
      <c r="L911" s="44"/>
      <c r="M911" s="226"/>
      <c r="N911" s="227"/>
      <c r="O911" s="91"/>
      <c r="P911" s="91"/>
      <c r="Q911" s="91"/>
      <c r="R911" s="91"/>
      <c r="S911" s="91"/>
      <c r="T911" s="91"/>
      <c r="U911" s="92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T911" s="17" t="s">
        <v>133</v>
      </c>
      <c r="AU911" s="17" t="s">
        <v>80</v>
      </c>
    </row>
    <row r="912" s="2" customFormat="1">
      <c r="A912" s="38"/>
      <c r="B912" s="39"/>
      <c r="C912" s="40"/>
      <c r="D912" s="228" t="s">
        <v>135</v>
      </c>
      <c r="E912" s="40"/>
      <c r="F912" s="229" t="s">
        <v>1070</v>
      </c>
      <c r="G912" s="40"/>
      <c r="H912" s="40"/>
      <c r="I912" s="225"/>
      <c r="J912" s="40"/>
      <c r="K912" s="40"/>
      <c r="L912" s="44"/>
      <c r="M912" s="226"/>
      <c r="N912" s="227"/>
      <c r="O912" s="91"/>
      <c r="P912" s="91"/>
      <c r="Q912" s="91"/>
      <c r="R912" s="91"/>
      <c r="S912" s="91"/>
      <c r="T912" s="91"/>
      <c r="U912" s="92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T912" s="17" t="s">
        <v>135</v>
      </c>
      <c r="AU912" s="17" t="s">
        <v>80</v>
      </c>
    </row>
    <row r="913" s="13" customFormat="1">
      <c r="A913" s="13"/>
      <c r="B913" s="230"/>
      <c r="C913" s="231"/>
      <c r="D913" s="223" t="s">
        <v>137</v>
      </c>
      <c r="E913" s="232" t="s">
        <v>1</v>
      </c>
      <c r="F913" s="233" t="s">
        <v>1046</v>
      </c>
      <c r="G913" s="231"/>
      <c r="H913" s="232" t="s">
        <v>1</v>
      </c>
      <c r="I913" s="234"/>
      <c r="J913" s="231"/>
      <c r="K913" s="231"/>
      <c r="L913" s="235"/>
      <c r="M913" s="236"/>
      <c r="N913" s="237"/>
      <c r="O913" s="237"/>
      <c r="P913" s="237"/>
      <c r="Q913" s="237"/>
      <c r="R913" s="237"/>
      <c r="S913" s="237"/>
      <c r="T913" s="237"/>
      <c r="U913" s="238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9" t="s">
        <v>137</v>
      </c>
      <c r="AU913" s="239" t="s">
        <v>80</v>
      </c>
      <c r="AV913" s="13" t="s">
        <v>78</v>
      </c>
      <c r="AW913" s="13" t="s">
        <v>30</v>
      </c>
      <c r="AX913" s="13" t="s">
        <v>73</v>
      </c>
      <c r="AY913" s="239" t="s">
        <v>124</v>
      </c>
    </row>
    <row r="914" s="14" customFormat="1">
      <c r="A914" s="14"/>
      <c r="B914" s="240"/>
      <c r="C914" s="241"/>
      <c r="D914" s="223" t="s">
        <v>137</v>
      </c>
      <c r="E914" s="242" t="s">
        <v>1</v>
      </c>
      <c r="F914" s="243" t="s">
        <v>1047</v>
      </c>
      <c r="G914" s="241"/>
      <c r="H914" s="244">
        <v>8.3000000000000007</v>
      </c>
      <c r="I914" s="245"/>
      <c r="J914" s="241"/>
      <c r="K914" s="241"/>
      <c r="L914" s="246"/>
      <c r="M914" s="247"/>
      <c r="N914" s="248"/>
      <c r="O914" s="248"/>
      <c r="P914" s="248"/>
      <c r="Q914" s="248"/>
      <c r="R914" s="248"/>
      <c r="S914" s="248"/>
      <c r="T914" s="248"/>
      <c r="U914" s="249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0" t="s">
        <v>137</v>
      </c>
      <c r="AU914" s="250" t="s">
        <v>80</v>
      </c>
      <c r="AV914" s="14" t="s">
        <v>80</v>
      </c>
      <c r="AW914" s="14" t="s">
        <v>30</v>
      </c>
      <c r="AX914" s="14" t="s">
        <v>73</v>
      </c>
      <c r="AY914" s="250" t="s">
        <v>124</v>
      </c>
    </row>
    <row r="915" s="15" customFormat="1">
      <c r="A915" s="15"/>
      <c r="B915" s="251"/>
      <c r="C915" s="252"/>
      <c r="D915" s="223" t="s">
        <v>137</v>
      </c>
      <c r="E915" s="253" t="s">
        <v>1</v>
      </c>
      <c r="F915" s="254" t="s">
        <v>140</v>
      </c>
      <c r="G915" s="252"/>
      <c r="H915" s="255">
        <v>8.3000000000000007</v>
      </c>
      <c r="I915" s="256"/>
      <c r="J915" s="252"/>
      <c r="K915" s="252"/>
      <c r="L915" s="257"/>
      <c r="M915" s="258"/>
      <c r="N915" s="259"/>
      <c r="O915" s="259"/>
      <c r="P915" s="259"/>
      <c r="Q915" s="259"/>
      <c r="R915" s="259"/>
      <c r="S915" s="259"/>
      <c r="T915" s="259"/>
      <c r="U915" s="260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61" t="s">
        <v>137</v>
      </c>
      <c r="AU915" s="261" t="s">
        <v>80</v>
      </c>
      <c r="AV915" s="15" t="s">
        <v>131</v>
      </c>
      <c r="AW915" s="15" t="s">
        <v>30</v>
      </c>
      <c r="AX915" s="15" t="s">
        <v>78</v>
      </c>
      <c r="AY915" s="261" t="s">
        <v>124</v>
      </c>
    </row>
    <row r="916" s="2" customFormat="1" ht="21.75" customHeight="1">
      <c r="A916" s="38"/>
      <c r="B916" s="39"/>
      <c r="C916" s="210" t="s">
        <v>1071</v>
      </c>
      <c r="D916" s="210" t="s">
        <v>126</v>
      </c>
      <c r="E916" s="211" t="s">
        <v>1072</v>
      </c>
      <c r="F916" s="212" t="s">
        <v>1073</v>
      </c>
      <c r="G916" s="213" t="s">
        <v>198</v>
      </c>
      <c r="H916" s="214">
        <v>17.225000000000001</v>
      </c>
      <c r="I916" s="215"/>
      <c r="J916" s="216">
        <f>ROUND(I916*H916,2)</f>
        <v>0</v>
      </c>
      <c r="K916" s="212" t="s">
        <v>322</v>
      </c>
      <c r="L916" s="44"/>
      <c r="M916" s="217" t="s">
        <v>1</v>
      </c>
      <c r="N916" s="218" t="s">
        <v>38</v>
      </c>
      <c r="O916" s="91"/>
      <c r="P916" s="219">
        <f>O916*H916</f>
        <v>0</v>
      </c>
      <c r="Q916" s="219">
        <v>2.0000000000000002E-05</v>
      </c>
      <c r="R916" s="219">
        <f>Q916*H916</f>
        <v>0.00034450000000000008</v>
      </c>
      <c r="S916" s="219">
        <v>0</v>
      </c>
      <c r="T916" s="219">
        <f>S916*H916</f>
        <v>0</v>
      </c>
      <c r="U916" s="220" t="s">
        <v>1</v>
      </c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221" t="s">
        <v>240</v>
      </c>
      <c r="AT916" s="221" t="s">
        <v>126</v>
      </c>
      <c r="AU916" s="221" t="s">
        <v>80</v>
      </c>
      <c r="AY916" s="17" t="s">
        <v>124</v>
      </c>
      <c r="BE916" s="222">
        <f>IF(N916="základní",J916,0)</f>
        <v>0</v>
      </c>
      <c r="BF916" s="222">
        <f>IF(N916="snížená",J916,0)</f>
        <v>0</v>
      </c>
      <c r="BG916" s="222">
        <f>IF(N916="zákl. přenesená",J916,0)</f>
        <v>0</v>
      </c>
      <c r="BH916" s="222">
        <f>IF(N916="sníž. přenesená",J916,0)</f>
        <v>0</v>
      </c>
      <c r="BI916" s="222">
        <f>IF(N916="nulová",J916,0)</f>
        <v>0</v>
      </c>
      <c r="BJ916" s="17" t="s">
        <v>78</v>
      </c>
      <c r="BK916" s="222">
        <f>ROUND(I916*H916,2)</f>
        <v>0</v>
      </c>
      <c r="BL916" s="17" t="s">
        <v>240</v>
      </c>
      <c r="BM916" s="221" t="s">
        <v>1074</v>
      </c>
    </row>
    <row r="917" s="2" customFormat="1">
      <c r="A917" s="38"/>
      <c r="B917" s="39"/>
      <c r="C917" s="40"/>
      <c r="D917" s="223" t="s">
        <v>133</v>
      </c>
      <c r="E917" s="40"/>
      <c r="F917" s="224" t="s">
        <v>1075</v>
      </c>
      <c r="G917" s="40"/>
      <c r="H917" s="40"/>
      <c r="I917" s="225"/>
      <c r="J917" s="40"/>
      <c r="K917" s="40"/>
      <c r="L917" s="44"/>
      <c r="M917" s="226"/>
      <c r="N917" s="227"/>
      <c r="O917" s="91"/>
      <c r="P917" s="91"/>
      <c r="Q917" s="91"/>
      <c r="R917" s="91"/>
      <c r="S917" s="91"/>
      <c r="T917" s="91"/>
      <c r="U917" s="92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T917" s="17" t="s">
        <v>133</v>
      </c>
      <c r="AU917" s="17" t="s">
        <v>80</v>
      </c>
    </row>
    <row r="918" s="2" customFormat="1">
      <c r="A918" s="38"/>
      <c r="B918" s="39"/>
      <c r="C918" s="40"/>
      <c r="D918" s="228" t="s">
        <v>135</v>
      </c>
      <c r="E918" s="40"/>
      <c r="F918" s="229" t="s">
        <v>1076</v>
      </c>
      <c r="G918" s="40"/>
      <c r="H918" s="40"/>
      <c r="I918" s="225"/>
      <c r="J918" s="40"/>
      <c r="K918" s="40"/>
      <c r="L918" s="44"/>
      <c r="M918" s="226"/>
      <c r="N918" s="227"/>
      <c r="O918" s="91"/>
      <c r="P918" s="91"/>
      <c r="Q918" s="91"/>
      <c r="R918" s="91"/>
      <c r="S918" s="91"/>
      <c r="T918" s="91"/>
      <c r="U918" s="92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T918" s="17" t="s">
        <v>135</v>
      </c>
      <c r="AU918" s="17" t="s">
        <v>80</v>
      </c>
    </row>
    <row r="919" s="14" customFormat="1">
      <c r="A919" s="14"/>
      <c r="B919" s="240"/>
      <c r="C919" s="241"/>
      <c r="D919" s="223" t="s">
        <v>137</v>
      </c>
      <c r="E919" s="242" t="s">
        <v>1</v>
      </c>
      <c r="F919" s="243" t="s">
        <v>908</v>
      </c>
      <c r="G919" s="241"/>
      <c r="H919" s="244">
        <v>17.2251689135345</v>
      </c>
      <c r="I919" s="245"/>
      <c r="J919" s="241"/>
      <c r="K919" s="241"/>
      <c r="L919" s="246"/>
      <c r="M919" s="247"/>
      <c r="N919" s="248"/>
      <c r="O919" s="248"/>
      <c r="P919" s="248"/>
      <c r="Q919" s="248"/>
      <c r="R919" s="248"/>
      <c r="S919" s="248"/>
      <c r="T919" s="248"/>
      <c r="U919" s="249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0" t="s">
        <v>137</v>
      </c>
      <c r="AU919" s="250" t="s">
        <v>80</v>
      </c>
      <c r="AV919" s="14" t="s">
        <v>80</v>
      </c>
      <c r="AW919" s="14" t="s">
        <v>30</v>
      </c>
      <c r="AX919" s="14" t="s">
        <v>73</v>
      </c>
      <c r="AY919" s="250" t="s">
        <v>124</v>
      </c>
    </row>
    <row r="920" s="15" customFormat="1">
      <c r="A920" s="15"/>
      <c r="B920" s="251"/>
      <c r="C920" s="252"/>
      <c r="D920" s="223" t="s">
        <v>137</v>
      </c>
      <c r="E920" s="253" t="s">
        <v>1</v>
      </c>
      <c r="F920" s="254" t="s">
        <v>140</v>
      </c>
      <c r="G920" s="252"/>
      <c r="H920" s="255">
        <v>17.2251689135345</v>
      </c>
      <c r="I920" s="256"/>
      <c r="J920" s="252"/>
      <c r="K920" s="252"/>
      <c r="L920" s="257"/>
      <c r="M920" s="258"/>
      <c r="N920" s="259"/>
      <c r="O920" s="259"/>
      <c r="P920" s="259"/>
      <c r="Q920" s="259"/>
      <c r="R920" s="259"/>
      <c r="S920" s="259"/>
      <c r="T920" s="259"/>
      <c r="U920" s="260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T920" s="261" t="s">
        <v>137</v>
      </c>
      <c r="AU920" s="261" t="s">
        <v>80</v>
      </c>
      <c r="AV920" s="15" t="s">
        <v>131</v>
      </c>
      <c r="AW920" s="15" t="s">
        <v>30</v>
      </c>
      <c r="AX920" s="15" t="s">
        <v>78</v>
      </c>
      <c r="AY920" s="261" t="s">
        <v>124</v>
      </c>
    </row>
    <row r="921" s="2" customFormat="1" ht="24.15" customHeight="1">
      <c r="A921" s="38"/>
      <c r="B921" s="39"/>
      <c r="C921" s="210" t="s">
        <v>1077</v>
      </c>
      <c r="D921" s="210" t="s">
        <v>126</v>
      </c>
      <c r="E921" s="211" t="s">
        <v>1078</v>
      </c>
      <c r="F921" s="212" t="s">
        <v>1079</v>
      </c>
      <c r="G921" s="213" t="s">
        <v>189</v>
      </c>
      <c r="H921" s="214">
        <v>258.00299999999999</v>
      </c>
      <c r="I921" s="215"/>
      <c r="J921" s="216">
        <f>ROUND(I921*H921,2)</f>
        <v>0</v>
      </c>
      <c r="K921" s="212" t="s">
        <v>130</v>
      </c>
      <c r="L921" s="44"/>
      <c r="M921" s="217" t="s">
        <v>1</v>
      </c>
      <c r="N921" s="218" t="s">
        <v>38</v>
      </c>
      <c r="O921" s="91"/>
      <c r="P921" s="219">
        <f>O921*H921</f>
        <v>0</v>
      </c>
      <c r="Q921" s="219">
        <v>0</v>
      </c>
      <c r="R921" s="219">
        <f>Q921*H921</f>
        <v>0</v>
      </c>
      <c r="S921" s="219">
        <v>0</v>
      </c>
      <c r="T921" s="219">
        <f>S921*H921</f>
        <v>0</v>
      </c>
      <c r="U921" s="220" t="s">
        <v>1</v>
      </c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221" t="s">
        <v>240</v>
      </c>
      <c r="AT921" s="221" t="s">
        <v>126</v>
      </c>
      <c r="AU921" s="221" t="s">
        <v>80</v>
      </c>
      <c r="AY921" s="17" t="s">
        <v>124</v>
      </c>
      <c r="BE921" s="222">
        <f>IF(N921="základní",J921,0)</f>
        <v>0</v>
      </c>
      <c r="BF921" s="222">
        <f>IF(N921="snížená",J921,0)</f>
        <v>0</v>
      </c>
      <c r="BG921" s="222">
        <f>IF(N921="zákl. přenesená",J921,0)</f>
        <v>0</v>
      </c>
      <c r="BH921" s="222">
        <f>IF(N921="sníž. přenesená",J921,0)</f>
        <v>0</v>
      </c>
      <c r="BI921" s="222">
        <f>IF(N921="nulová",J921,0)</f>
        <v>0</v>
      </c>
      <c r="BJ921" s="17" t="s">
        <v>78</v>
      </c>
      <c r="BK921" s="222">
        <f>ROUND(I921*H921,2)</f>
        <v>0</v>
      </c>
      <c r="BL921" s="17" t="s">
        <v>240</v>
      </c>
      <c r="BM921" s="221" t="s">
        <v>1080</v>
      </c>
    </row>
    <row r="922" s="2" customFormat="1">
      <c r="A922" s="38"/>
      <c r="B922" s="39"/>
      <c r="C922" s="40"/>
      <c r="D922" s="223" t="s">
        <v>133</v>
      </c>
      <c r="E922" s="40"/>
      <c r="F922" s="224" t="s">
        <v>1081</v>
      </c>
      <c r="G922" s="40"/>
      <c r="H922" s="40"/>
      <c r="I922" s="225"/>
      <c r="J922" s="40"/>
      <c r="K922" s="40"/>
      <c r="L922" s="44"/>
      <c r="M922" s="226"/>
      <c r="N922" s="227"/>
      <c r="O922" s="91"/>
      <c r="P922" s="91"/>
      <c r="Q922" s="91"/>
      <c r="R922" s="91"/>
      <c r="S922" s="91"/>
      <c r="T922" s="91"/>
      <c r="U922" s="92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7" t="s">
        <v>133</v>
      </c>
      <c r="AU922" s="17" t="s">
        <v>80</v>
      </c>
    </row>
    <row r="923" s="2" customFormat="1">
      <c r="A923" s="38"/>
      <c r="B923" s="39"/>
      <c r="C923" s="40"/>
      <c r="D923" s="228" t="s">
        <v>135</v>
      </c>
      <c r="E923" s="40"/>
      <c r="F923" s="229" t="s">
        <v>1082</v>
      </c>
      <c r="G923" s="40"/>
      <c r="H923" s="40"/>
      <c r="I923" s="225"/>
      <c r="J923" s="40"/>
      <c r="K923" s="40"/>
      <c r="L923" s="44"/>
      <c r="M923" s="226"/>
      <c r="N923" s="227"/>
      <c r="O923" s="91"/>
      <c r="P923" s="91"/>
      <c r="Q923" s="91"/>
      <c r="R923" s="91"/>
      <c r="S923" s="91"/>
      <c r="T923" s="91"/>
      <c r="U923" s="92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T923" s="17" t="s">
        <v>135</v>
      </c>
      <c r="AU923" s="17" t="s">
        <v>80</v>
      </c>
    </row>
    <row r="924" s="14" customFormat="1">
      <c r="A924" s="14"/>
      <c r="B924" s="240"/>
      <c r="C924" s="241"/>
      <c r="D924" s="223" t="s">
        <v>137</v>
      </c>
      <c r="E924" s="242" t="s">
        <v>1</v>
      </c>
      <c r="F924" s="243" t="s">
        <v>1083</v>
      </c>
      <c r="G924" s="241"/>
      <c r="H924" s="244">
        <v>258.00299999999999</v>
      </c>
      <c r="I924" s="245"/>
      <c r="J924" s="241"/>
      <c r="K924" s="241"/>
      <c r="L924" s="246"/>
      <c r="M924" s="247"/>
      <c r="N924" s="248"/>
      <c r="O924" s="248"/>
      <c r="P924" s="248"/>
      <c r="Q924" s="248"/>
      <c r="R924" s="248"/>
      <c r="S924" s="248"/>
      <c r="T924" s="248"/>
      <c r="U924" s="249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0" t="s">
        <v>137</v>
      </c>
      <c r="AU924" s="250" t="s">
        <v>80</v>
      </c>
      <c r="AV924" s="14" t="s">
        <v>80</v>
      </c>
      <c r="AW924" s="14" t="s">
        <v>30</v>
      </c>
      <c r="AX924" s="14" t="s">
        <v>73</v>
      </c>
      <c r="AY924" s="250" t="s">
        <v>124</v>
      </c>
    </row>
    <row r="925" s="15" customFormat="1">
      <c r="A925" s="15"/>
      <c r="B925" s="251"/>
      <c r="C925" s="252"/>
      <c r="D925" s="223" t="s">
        <v>137</v>
      </c>
      <c r="E925" s="253" t="s">
        <v>1</v>
      </c>
      <c r="F925" s="254" t="s">
        <v>140</v>
      </c>
      <c r="G925" s="252"/>
      <c r="H925" s="255">
        <v>258.00299999999999</v>
      </c>
      <c r="I925" s="256"/>
      <c r="J925" s="252"/>
      <c r="K925" s="252"/>
      <c r="L925" s="257"/>
      <c r="M925" s="258"/>
      <c r="N925" s="259"/>
      <c r="O925" s="259"/>
      <c r="P925" s="259"/>
      <c r="Q925" s="259"/>
      <c r="R925" s="259"/>
      <c r="S925" s="259"/>
      <c r="T925" s="259"/>
      <c r="U925" s="260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1" t="s">
        <v>137</v>
      </c>
      <c r="AU925" s="261" t="s">
        <v>80</v>
      </c>
      <c r="AV925" s="15" t="s">
        <v>131</v>
      </c>
      <c r="AW925" s="15" t="s">
        <v>30</v>
      </c>
      <c r="AX925" s="15" t="s">
        <v>78</v>
      </c>
      <c r="AY925" s="261" t="s">
        <v>124</v>
      </c>
    </row>
    <row r="926" s="2" customFormat="1" ht="24.15" customHeight="1">
      <c r="A926" s="38"/>
      <c r="B926" s="39"/>
      <c r="C926" s="210" t="s">
        <v>1084</v>
      </c>
      <c r="D926" s="210" t="s">
        <v>126</v>
      </c>
      <c r="E926" s="211" t="s">
        <v>1085</v>
      </c>
      <c r="F926" s="212" t="s">
        <v>1086</v>
      </c>
      <c r="G926" s="213" t="s">
        <v>189</v>
      </c>
      <c r="H926" s="214">
        <v>9.8339999999999996</v>
      </c>
      <c r="I926" s="215"/>
      <c r="J926" s="216">
        <f>ROUND(I926*H926,2)</f>
        <v>0</v>
      </c>
      <c r="K926" s="212" t="s">
        <v>322</v>
      </c>
      <c r="L926" s="44"/>
      <c r="M926" s="217" t="s">
        <v>1</v>
      </c>
      <c r="N926" s="218" t="s">
        <v>38</v>
      </c>
      <c r="O926" s="91"/>
      <c r="P926" s="219">
        <f>O926*H926</f>
        <v>0</v>
      </c>
      <c r="Q926" s="219">
        <v>0</v>
      </c>
      <c r="R926" s="219">
        <f>Q926*H926</f>
        <v>0</v>
      </c>
      <c r="S926" s="219">
        <v>0.00012999999999999999</v>
      </c>
      <c r="T926" s="219">
        <f>S926*H926</f>
        <v>0.00127842</v>
      </c>
      <c r="U926" s="220" t="s">
        <v>1</v>
      </c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221" t="s">
        <v>240</v>
      </c>
      <c r="AT926" s="221" t="s">
        <v>126</v>
      </c>
      <c r="AU926" s="221" t="s">
        <v>80</v>
      </c>
      <c r="AY926" s="17" t="s">
        <v>124</v>
      </c>
      <c r="BE926" s="222">
        <f>IF(N926="základní",J926,0)</f>
        <v>0</v>
      </c>
      <c r="BF926" s="222">
        <f>IF(N926="snížená",J926,0)</f>
        <v>0</v>
      </c>
      <c r="BG926" s="222">
        <f>IF(N926="zákl. přenesená",J926,0)</f>
        <v>0</v>
      </c>
      <c r="BH926" s="222">
        <f>IF(N926="sníž. přenesená",J926,0)</f>
        <v>0</v>
      </c>
      <c r="BI926" s="222">
        <f>IF(N926="nulová",J926,0)</f>
        <v>0</v>
      </c>
      <c r="BJ926" s="17" t="s">
        <v>78</v>
      </c>
      <c r="BK926" s="222">
        <f>ROUND(I926*H926,2)</f>
        <v>0</v>
      </c>
      <c r="BL926" s="17" t="s">
        <v>240</v>
      </c>
      <c r="BM926" s="221" t="s">
        <v>1087</v>
      </c>
    </row>
    <row r="927" s="2" customFormat="1">
      <c r="A927" s="38"/>
      <c r="B927" s="39"/>
      <c r="C927" s="40"/>
      <c r="D927" s="223" t="s">
        <v>133</v>
      </c>
      <c r="E927" s="40"/>
      <c r="F927" s="224" t="s">
        <v>1086</v>
      </c>
      <c r="G927" s="40"/>
      <c r="H927" s="40"/>
      <c r="I927" s="225"/>
      <c r="J927" s="40"/>
      <c r="K927" s="40"/>
      <c r="L927" s="44"/>
      <c r="M927" s="226"/>
      <c r="N927" s="227"/>
      <c r="O927" s="91"/>
      <c r="P927" s="91"/>
      <c r="Q927" s="91"/>
      <c r="R927" s="91"/>
      <c r="S927" s="91"/>
      <c r="T927" s="91"/>
      <c r="U927" s="92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T927" s="17" t="s">
        <v>133</v>
      </c>
      <c r="AU927" s="17" t="s">
        <v>80</v>
      </c>
    </row>
    <row r="928" s="2" customFormat="1">
      <c r="A928" s="38"/>
      <c r="B928" s="39"/>
      <c r="C928" s="40"/>
      <c r="D928" s="228" t="s">
        <v>135</v>
      </c>
      <c r="E928" s="40"/>
      <c r="F928" s="229" t="s">
        <v>1088</v>
      </c>
      <c r="G928" s="40"/>
      <c r="H928" s="40"/>
      <c r="I928" s="225"/>
      <c r="J928" s="40"/>
      <c r="K928" s="40"/>
      <c r="L928" s="44"/>
      <c r="M928" s="226"/>
      <c r="N928" s="227"/>
      <c r="O928" s="91"/>
      <c r="P928" s="91"/>
      <c r="Q928" s="91"/>
      <c r="R928" s="91"/>
      <c r="S928" s="91"/>
      <c r="T928" s="91"/>
      <c r="U928" s="92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T928" s="17" t="s">
        <v>135</v>
      </c>
      <c r="AU928" s="17" t="s">
        <v>80</v>
      </c>
    </row>
    <row r="929" s="13" customFormat="1">
      <c r="A929" s="13"/>
      <c r="B929" s="230"/>
      <c r="C929" s="231"/>
      <c r="D929" s="223" t="s">
        <v>137</v>
      </c>
      <c r="E929" s="232" t="s">
        <v>1</v>
      </c>
      <c r="F929" s="233" t="s">
        <v>809</v>
      </c>
      <c r="G929" s="231"/>
      <c r="H929" s="232" t="s">
        <v>1</v>
      </c>
      <c r="I929" s="234"/>
      <c r="J929" s="231"/>
      <c r="K929" s="231"/>
      <c r="L929" s="235"/>
      <c r="M929" s="236"/>
      <c r="N929" s="237"/>
      <c r="O929" s="237"/>
      <c r="P929" s="237"/>
      <c r="Q929" s="237"/>
      <c r="R929" s="237"/>
      <c r="S929" s="237"/>
      <c r="T929" s="237"/>
      <c r="U929" s="238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9" t="s">
        <v>137</v>
      </c>
      <c r="AU929" s="239" t="s">
        <v>80</v>
      </c>
      <c r="AV929" s="13" t="s">
        <v>78</v>
      </c>
      <c r="AW929" s="13" t="s">
        <v>30</v>
      </c>
      <c r="AX929" s="13" t="s">
        <v>73</v>
      </c>
      <c r="AY929" s="239" t="s">
        <v>124</v>
      </c>
    </row>
    <row r="930" s="14" customFormat="1">
      <c r="A930" s="14"/>
      <c r="B930" s="240"/>
      <c r="C930" s="241"/>
      <c r="D930" s="223" t="s">
        <v>137</v>
      </c>
      <c r="E930" s="242" t="s">
        <v>1</v>
      </c>
      <c r="F930" s="243" t="s">
        <v>810</v>
      </c>
      <c r="G930" s="241"/>
      <c r="H930" s="244">
        <v>9.8343733422969297</v>
      </c>
      <c r="I930" s="245"/>
      <c r="J930" s="241"/>
      <c r="K930" s="241"/>
      <c r="L930" s="246"/>
      <c r="M930" s="247"/>
      <c r="N930" s="248"/>
      <c r="O930" s="248"/>
      <c r="P930" s="248"/>
      <c r="Q930" s="248"/>
      <c r="R930" s="248"/>
      <c r="S930" s="248"/>
      <c r="T930" s="248"/>
      <c r="U930" s="249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0" t="s">
        <v>137</v>
      </c>
      <c r="AU930" s="250" t="s">
        <v>80</v>
      </c>
      <c r="AV930" s="14" t="s">
        <v>80</v>
      </c>
      <c r="AW930" s="14" t="s">
        <v>30</v>
      </c>
      <c r="AX930" s="14" t="s">
        <v>73</v>
      </c>
      <c r="AY930" s="250" t="s">
        <v>124</v>
      </c>
    </row>
    <row r="931" s="15" customFormat="1">
      <c r="A931" s="15"/>
      <c r="B931" s="251"/>
      <c r="C931" s="252"/>
      <c r="D931" s="223" t="s">
        <v>137</v>
      </c>
      <c r="E931" s="253" t="s">
        <v>1</v>
      </c>
      <c r="F931" s="254" t="s">
        <v>140</v>
      </c>
      <c r="G931" s="252"/>
      <c r="H931" s="255">
        <v>9.8343733422969297</v>
      </c>
      <c r="I931" s="256"/>
      <c r="J931" s="252"/>
      <c r="K931" s="252"/>
      <c r="L931" s="257"/>
      <c r="M931" s="258"/>
      <c r="N931" s="259"/>
      <c r="O931" s="259"/>
      <c r="P931" s="259"/>
      <c r="Q931" s="259"/>
      <c r="R931" s="259"/>
      <c r="S931" s="259"/>
      <c r="T931" s="259"/>
      <c r="U931" s="260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61" t="s">
        <v>137</v>
      </c>
      <c r="AU931" s="261" t="s">
        <v>80</v>
      </c>
      <c r="AV931" s="15" t="s">
        <v>131</v>
      </c>
      <c r="AW931" s="15" t="s">
        <v>30</v>
      </c>
      <c r="AX931" s="15" t="s">
        <v>78</v>
      </c>
      <c r="AY931" s="261" t="s">
        <v>124</v>
      </c>
    </row>
    <row r="932" s="2" customFormat="1" ht="16.5" customHeight="1">
      <c r="A932" s="38"/>
      <c r="B932" s="39"/>
      <c r="C932" s="210" t="s">
        <v>1089</v>
      </c>
      <c r="D932" s="210" t="s">
        <v>126</v>
      </c>
      <c r="E932" s="211" t="s">
        <v>1090</v>
      </c>
      <c r="F932" s="212" t="s">
        <v>1091</v>
      </c>
      <c r="G932" s="213" t="s">
        <v>189</v>
      </c>
      <c r="H932" s="214">
        <v>267.83699999999999</v>
      </c>
      <c r="I932" s="215"/>
      <c r="J932" s="216">
        <f>ROUND(I932*H932,2)</f>
        <v>0</v>
      </c>
      <c r="K932" s="212" t="s">
        <v>322</v>
      </c>
      <c r="L932" s="44"/>
      <c r="M932" s="217" t="s">
        <v>1</v>
      </c>
      <c r="N932" s="218" t="s">
        <v>38</v>
      </c>
      <c r="O932" s="91"/>
      <c r="P932" s="219">
        <f>O932*H932</f>
        <v>0</v>
      </c>
      <c r="Q932" s="219">
        <v>0.00025999999999999998</v>
      </c>
      <c r="R932" s="219">
        <f>Q932*H932</f>
        <v>0.069637619999999997</v>
      </c>
      <c r="S932" s="219">
        <v>0.00025999999999999998</v>
      </c>
      <c r="T932" s="219">
        <f>S932*H932</f>
        <v>0.069637619999999997</v>
      </c>
      <c r="U932" s="220" t="s">
        <v>1</v>
      </c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221" t="s">
        <v>240</v>
      </c>
      <c r="AT932" s="221" t="s">
        <v>126</v>
      </c>
      <c r="AU932" s="221" t="s">
        <v>80</v>
      </c>
      <c r="AY932" s="17" t="s">
        <v>124</v>
      </c>
      <c r="BE932" s="222">
        <f>IF(N932="základní",J932,0)</f>
        <v>0</v>
      </c>
      <c r="BF932" s="222">
        <f>IF(N932="snížená",J932,0)</f>
        <v>0</v>
      </c>
      <c r="BG932" s="222">
        <f>IF(N932="zákl. přenesená",J932,0)</f>
        <v>0</v>
      </c>
      <c r="BH932" s="222">
        <f>IF(N932="sníž. přenesená",J932,0)</f>
        <v>0</v>
      </c>
      <c r="BI932" s="222">
        <f>IF(N932="nulová",J932,0)</f>
        <v>0</v>
      </c>
      <c r="BJ932" s="17" t="s">
        <v>78</v>
      </c>
      <c r="BK932" s="222">
        <f>ROUND(I932*H932,2)</f>
        <v>0</v>
      </c>
      <c r="BL932" s="17" t="s">
        <v>240</v>
      </c>
      <c r="BM932" s="221" t="s">
        <v>1092</v>
      </c>
    </row>
    <row r="933" s="2" customFormat="1">
      <c r="A933" s="38"/>
      <c r="B933" s="39"/>
      <c r="C933" s="40"/>
      <c r="D933" s="223" t="s">
        <v>133</v>
      </c>
      <c r="E933" s="40"/>
      <c r="F933" s="224" t="s">
        <v>1093</v>
      </c>
      <c r="G933" s="40"/>
      <c r="H933" s="40"/>
      <c r="I933" s="225"/>
      <c r="J933" s="40"/>
      <c r="K933" s="40"/>
      <c r="L933" s="44"/>
      <c r="M933" s="226"/>
      <c r="N933" s="227"/>
      <c r="O933" s="91"/>
      <c r="P933" s="91"/>
      <c r="Q933" s="91"/>
      <c r="R933" s="91"/>
      <c r="S933" s="91"/>
      <c r="T933" s="91"/>
      <c r="U933" s="92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T933" s="17" t="s">
        <v>133</v>
      </c>
      <c r="AU933" s="17" t="s">
        <v>80</v>
      </c>
    </row>
    <row r="934" s="2" customFormat="1">
      <c r="A934" s="38"/>
      <c r="B934" s="39"/>
      <c r="C934" s="40"/>
      <c r="D934" s="228" t="s">
        <v>135</v>
      </c>
      <c r="E934" s="40"/>
      <c r="F934" s="229" t="s">
        <v>1094</v>
      </c>
      <c r="G934" s="40"/>
      <c r="H934" s="40"/>
      <c r="I934" s="225"/>
      <c r="J934" s="40"/>
      <c r="K934" s="40"/>
      <c r="L934" s="44"/>
      <c r="M934" s="226"/>
      <c r="N934" s="227"/>
      <c r="O934" s="91"/>
      <c r="P934" s="91"/>
      <c r="Q934" s="91"/>
      <c r="R934" s="91"/>
      <c r="S934" s="91"/>
      <c r="T934" s="91"/>
      <c r="U934" s="92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T934" s="17" t="s">
        <v>135</v>
      </c>
      <c r="AU934" s="17" t="s">
        <v>80</v>
      </c>
    </row>
    <row r="935" s="13" customFormat="1">
      <c r="A935" s="13"/>
      <c r="B935" s="230"/>
      <c r="C935" s="231"/>
      <c r="D935" s="223" t="s">
        <v>137</v>
      </c>
      <c r="E935" s="232" t="s">
        <v>1</v>
      </c>
      <c r="F935" s="233" t="s">
        <v>828</v>
      </c>
      <c r="G935" s="231"/>
      <c r="H935" s="232" t="s">
        <v>1</v>
      </c>
      <c r="I935" s="234"/>
      <c r="J935" s="231"/>
      <c r="K935" s="231"/>
      <c r="L935" s="235"/>
      <c r="M935" s="236"/>
      <c r="N935" s="237"/>
      <c r="O935" s="237"/>
      <c r="P935" s="237"/>
      <c r="Q935" s="237"/>
      <c r="R935" s="237"/>
      <c r="S935" s="237"/>
      <c r="T935" s="237"/>
      <c r="U935" s="238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9" t="s">
        <v>137</v>
      </c>
      <c r="AU935" s="239" t="s">
        <v>80</v>
      </c>
      <c r="AV935" s="13" t="s">
        <v>78</v>
      </c>
      <c r="AW935" s="13" t="s">
        <v>30</v>
      </c>
      <c r="AX935" s="13" t="s">
        <v>73</v>
      </c>
      <c r="AY935" s="239" t="s">
        <v>124</v>
      </c>
    </row>
    <row r="936" s="14" customFormat="1">
      <c r="A936" s="14"/>
      <c r="B936" s="240"/>
      <c r="C936" s="241"/>
      <c r="D936" s="223" t="s">
        <v>137</v>
      </c>
      <c r="E936" s="242" t="s">
        <v>1</v>
      </c>
      <c r="F936" s="243" t="s">
        <v>829</v>
      </c>
      <c r="G936" s="241"/>
      <c r="H936" s="244">
        <v>99.376000000000005</v>
      </c>
      <c r="I936" s="245"/>
      <c r="J936" s="241"/>
      <c r="K936" s="241"/>
      <c r="L936" s="246"/>
      <c r="M936" s="247"/>
      <c r="N936" s="248"/>
      <c r="O936" s="248"/>
      <c r="P936" s="248"/>
      <c r="Q936" s="248"/>
      <c r="R936" s="248"/>
      <c r="S936" s="248"/>
      <c r="T936" s="248"/>
      <c r="U936" s="249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0" t="s">
        <v>137</v>
      </c>
      <c r="AU936" s="250" t="s">
        <v>80</v>
      </c>
      <c r="AV936" s="14" t="s">
        <v>80</v>
      </c>
      <c r="AW936" s="14" t="s">
        <v>30</v>
      </c>
      <c r="AX936" s="14" t="s">
        <v>73</v>
      </c>
      <c r="AY936" s="250" t="s">
        <v>124</v>
      </c>
    </row>
    <row r="937" s="13" customFormat="1">
      <c r="A937" s="13"/>
      <c r="B937" s="230"/>
      <c r="C937" s="231"/>
      <c r="D937" s="223" t="s">
        <v>137</v>
      </c>
      <c r="E937" s="232" t="s">
        <v>1</v>
      </c>
      <c r="F937" s="233" t="s">
        <v>830</v>
      </c>
      <c r="G937" s="231"/>
      <c r="H937" s="232" t="s">
        <v>1</v>
      </c>
      <c r="I937" s="234"/>
      <c r="J937" s="231"/>
      <c r="K937" s="231"/>
      <c r="L937" s="235"/>
      <c r="M937" s="236"/>
      <c r="N937" s="237"/>
      <c r="O937" s="237"/>
      <c r="P937" s="237"/>
      <c r="Q937" s="237"/>
      <c r="R937" s="237"/>
      <c r="S937" s="237"/>
      <c r="T937" s="237"/>
      <c r="U937" s="238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9" t="s">
        <v>137</v>
      </c>
      <c r="AU937" s="239" t="s">
        <v>80</v>
      </c>
      <c r="AV937" s="13" t="s">
        <v>78</v>
      </c>
      <c r="AW937" s="13" t="s">
        <v>30</v>
      </c>
      <c r="AX937" s="13" t="s">
        <v>73</v>
      </c>
      <c r="AY937" s="239" t="s">
        <v>124</v>
      </c>
    </row>
    <row r="938" s="14" customFormat="1">
      <c r="A938" s="14"/>
      <c r="B938" s="240"/>
      <c r="C938" s="241"/>
      <c r="D938" s="223" t="s">
        <v>137</v>
      </c>
      <c r="E938" s="242" t="s">
        <v>1</v>
      </c>
      <c r="F938" s="243" t="s">
        <v>831</v>
      </c>
      <c r="G938" s="241"/>
      <c r="H938" s="244">
        <v>158.62700000000001</v>
      </c>
      <c r="I938" s="245"/>
      <c r="J938" s="241"/>
      <c r="K938" s="241"/>
      <c r="L938" s="246"/>
      <c r="M938" s="247"/>
      <c r="N938" s="248"/>
      <c r="O938" s="248"/>
      <c r="P938" s="248"/>
      <c r="Q938" s="248"/>
      <c r="R938" s="248"/>
      <c r="S938" s="248"/>
      <c r="T938" s="248"/>
      <c r="U938" s="249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0" t="s">
        <v>137</v>
      </c>
      <c r="AU938" s="250" t="s">
        <v>80</v>
      </c>
      <c r="AV938" s="14" t="s">
        <v>80</v>
      </c>
      <c r="AW938" s="14" t="s">
        <v>30</v>
      </c>
      <c r="AX938" s="14" t="s">
        <v>73</v>
      </c>
      <c r="AY938" s="250" t="s">
        <v>124</v>
      </c>
    </row>
    <row r="939" s="13" customFormat="1">
      <c r="A939" s="13"/>
      <c r="B939" s="230"/>
      <c r="C939" s="231"/>
      <c r="D939" s="223" t="s">
        <v>137</v>
      </c>
      <c r="E939" s="232" t="s">
        <v>1</v>
      </c>
      <c r="F939" s="233" t="s">
        <v>809</v>
      </c>
      <c r="G939" s="231"/>
      <c r="H939" s="232" t="s">
        <v>1</v>
      </c>
      <c r="I939" s="234"/>
      <c r="J939" s="231"/>
      <c r="K939" s="231"/>
      <c r="L939" s="235"/>
      <c r="M939" s="236"/>
      <c r="N939" s="237"/>
      <c r="O939" s="237"/>
      <c r="P939" s="237"/>
      <c r="Q939" s="237"/>
      <c r="R939" s="237"/>
      <c r="S939" s="237"/>
      <c r="T939" s="237"/>
      <c r="U939" s="238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9" t="s">
        <v>137</v>
      </c>
      <c r="AU939" s="239" t="s">
        <v>80</v>
      </c>
      <c r="AV939" s="13" t="s">
        <v>78</v>
      </c>
      <c r="AW939" s="13" t="s">
        <v>30</v>
      </c>
      <c r="AX939" s="13" t="s">
        <v>73</v>
      </c>
      <c r="AY939" s="239" t="s">
        <v>124</v>
      </c>
    </row>
    <row r="940" s="14" customFormat="1">
      <c r="A940" s="14"/>
      <c r="B940" s="240"/>
      <c r="C940" s="241"/>
      <c r="D940" s="223" t="s">
        <v>137</v>
      </c>
      <c r="E940" s="242" t="s">
        <v>1</v>
      </c>
      <c r="F940" s="243" t="s">
        <v>810</v>
      </c>
      <c r="G940" s="241"/>
      <c r="H940" s="244">
        <v>9.8339999999999996</v>
      </c>
      <c r="I940" s="245"/>
      <c r="J940" s="241"/>
      <c r="K940" s="241"/>
      <c r="L940" s="246"/>
      <c r="M940" s="247"/>
      <c r="N940" s="248"/>
      <c r="O940" s="248"/>
      <c r="P940" s="248"/>
      <c r="Q940" s="248"/>
      <c r="R940" s="248"/>
      <c r="S940" s="248"/>
      <c r="T940" s="248"/>
      <c r="U940" s="249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0" t="s">
        <v>137</v>
      </c>
      <c r="AU940" s="250" t="s">
        <v>80</v>
      </c>
      <c r="AV940" s="14" t="s">
        <v>80</v>
      </c>
      <c r="AW940" s="14" t="s">
        <v>30</v>
      </c>
      <c r="AX940" s="14" t="s">
        <v>73</v>
      </c>
      <c r="AY940" s="250" t="s">
        <v>124</v>
      </c>
    </row>
    <row r="941" s="15" customFormat="1">
      <c r="A941" s="15"/>
      <c r="B941" s="251"/>
      <c r="C941" s="252"/>
      <c r="D941" s="223" t="s">
        <v>137</v>
      </c>
      <c r="E941" s="253" t="s">
        <v>1</v>
      </c>
      <c r="F941" s="254" t="s">
        <v>140</v>
      </c>
      <c r="G941" s="252"/>
      <c r="H941" s="255">
        <v>267.83700000000005</v>
      </c>
      <c r="I941" s="256"/>
      <c r="J941" s="252"/>
      <c r="K941" s="252"/>
      <c r="L941" s="257"/>
      <c r="M941" s="258"/>
      <c r="N941" s="259"/>
      <c r="O941" s="259"/>
      <c r="P941" s="259"/>
      <c r="Q941" s="259"/>
      <c r="R941" s="259"/>
      <c r="S941" s="259"/>
      <c r="T941" s="259"/>
      <c r="U941" s="260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T941" s="261" t="s">
        <v>137</v>
      </c>
      <c r="AU941" s="261" t="s">
        <v>80</v>
      </c>
      <c r="AV941" s="15" t="s">
        <v>131</v>
      </c>
      <c r="AW941" s="15" t="s">
        <v>30</v>
      </c>
      <c r="AX941" s="15" t="s">
        <v>78</v>
      </c>
      <c r="AY941" s="261" t="s">
        <v>124</v>
      </c>
    </row>
    <row r="942" s="2" customFormat="1" ht="33" customHeight="1">
      <c r="A942" s="38"/>
      <c r="B942" s="39"/>
      <c r="C942" s="210" t="s">
        <v>1095</v>
      </c>
      <c r="D942" s="210" t="s">
        <v>126</v>
      </c>
      <c r="E942" s="211" t="s">
        <v>1096</v>
      </c>
      <c r="F942" s="212" t="s">
        <v>1097</v>
      </c>
      <c r="G942" s="213" t="s">
        <v>168</v>
      </c>
      <c r="H942" s="214">
        <v>20.850000000000001</v>
      </c>
      <c r="I942" s="215"/>
      <c r="J942" s="216">
        <f>ROUND(I942*H942,2)</f>
        <v>0</v>
      </c>
      <c r="K942" s="212" t="s">
        <v>322</v>
      </c>
      <c r="L942" s="44"/>
      <c r="M942" s="217" t="s">
        <v>1</v>
      </c>
      <c r="N942" s="218" t="s">
        <v>38</v>
      </c>
      <c r="O942" s="91"/>
      <c r="P942" s="219">
        <f>O942*H942</f>
        <v>0</v>
      </c>
      <c r="Q942" s="219">
        <v>0</v>
      </c>
      <c r="R942" s="219">
        <f>Q942*H942</f>
        <v>0</v>
      </c>
      <c r="S942" s="219">
        <v>0</v>
      </c>
      <c r="T942" s="219">
        <f>S942*H942</f>
        <v>0</v>
      </c>
      <c r="U942" s="220" t="s">
        <v>1</v>
      </c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R942" s="221" t="s">
        <v>240</v>
      </c>
      <c r="AT942" s="221" t="s">
        <v>126</v>
      </c>
      <c r="AU942" s="221" t="s">
        <v>80</v>
      </c>
      <c r="AY942" s="17" t="s">
        <v>124</v>
      </c>
      <c r="BE942" s="222">
        <f>IF(N942="základní",J942,0)</f>
        <v>0</v>
      </c>
      <c r="BF942" s="222">
        <f>IF(N942="snížená",J942,0)</f>
        <v>0</v>
      </c>
      <c r="BG942" s="222">
        <f>IF(N942="zákl. přenesená",J942,0)</f>
        <v>0</v>
      </c>
      <c r="BH942" s="222">
        <f>IF(N942="sníž. přenesená",J942,0)</f>
        <v>0</v>
      </c>
      <c r="BI942" s="222">
        <f>IF(N942="nulová",J942,0)</f>
        <v>0</v>
      </c>
      <c r="BJ942" s="17" t="s">
        <v>78</v>
      </c>
      <c r="BK942" s="222">
        <f>ROUND(I942*H942,2)</f>
        <v>0</v>
      </c>
      <c r="BL942" s="17" t="s">
        <v>240</v>
      </c>
      <c r="BM942" s="221" t="s">
        <v>1098</v>
      </c>
    </row>
    <row r="943" s="2" customFormat="1">
      <c r="A943" s="38"/>
      <c r="B943" s="39"/>
      <c r="C943" s="40"/>
      <c r="D943" s="223" t="s">
        <v>133</v>
      </c>
      <c r="E943" s="40"/>
      <c r="F943" s="224" t="s">
        <v>1099</v>
      </c>
      <c r="G943" s="40"/>
      <c r="H943" s="40"/>
      <c r="I943" s="225"/>
      <c r="J943" s="40"/>
      <c r="K943" s="40"/>
      <c r="L943" s="44"/>
      <c r="M943" s="226"/>
      <c r="N943" s="227"/>
      <c r="O943" s="91"/>
      <c r="P943" s="91"/>
      <c r="Q943" s="91"/>
      <c r="R943" s="91"/>
      <c r="S943" s="91"/>
      <c r="T943" s="91"/>
      <c r="U943" s="92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T943" s="17" t="s">
        <v>133</v>
      </c>
      <c r="AU943" s="17" t="s">
        <v>80</v>
      </c>
    </row>
    <row r="944" s="2" customFormat="1">
      <c r="A944" s="38"/>
      <c r="B944" s="39"/>
      <c r="C944" s="40"/>
      <c r="D944" s="228" t="s">
        <v>135</v>
      </c>
      <c r="E944" s="40"/>
      <c r="F944" s="229" t="s">
        <v>1100</v>
      </c>
      <c r="G944" s="40"/>
      <c r="H944" s="40"/>
      <c r="I944" s="225"/>
      <c r="J944" s="40"/>
      <c r="K944" s="40"/>
      <c r="L944" s="44"/>
      <c r="M944" s="226"/>
      <c r="N944" s="227"/>
      <c r="O944" s="91"/>
      <c r="P944" s="91"/>
      <c r="Q944" s="91"/>
      <c r="R944" s="91"/>
      <c r="S944" s="91"/>
      <c r="T944" s="91"/>
      <c r="U944" s="92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17" t="s">
        <v>135</v>
      </c>
      <c r="AU944" s="17" t="s">
        <v>80</v>
      </c>
    </row>
    <row r="945" s="12" customFormat="1" ht="22.8" customHeight="1">
      <c r="A945" s="12"/>
      <c r="B945" s="194"/>
      <c r="C945" s="195"/>
      <c r="D945" s="196" t="s">
        <v>72</v>
      </c>
      <c r="E945" s="208" t="s">
        <v>1101</v>
      </c>
      <c r="F945" s="208" t="s">
        <v>1102</v>
      </c>
      <c r="G945" s="195"/>
      <c r="H945" s="195"/>
      <c r="I945" s="198"/>
      <c r="J945" s="209">
        <f>BK945</f>
        <v>0</v>
      </c>
      <c r="K945" s="195"/>
      <c r="L945" s="200"/>
      <c r="M945" s="201"/>
      <c r="N945" s="202"/>
      <c r="O945" s="202"/>
      <c r="P945" s="203">
        <f>SUM(P946:P956)</f>
        <v>0</v>
      </c>
      <c r="Q945" s="202"/>
      <c r="R945" s="203">
        <f>SUM(R946:R956)</f>
        <v>0.15271476000000001</v>
      </c>
      <c r="S945" s="202"/>
      <c r="T945" s="203">
        <f>SUM(T946:T956)</f>
        <v>0</v>
      </c>
      <c r="U945" s="204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R945" s="205" t="s">
        <v>80</v>
      </c>
      <c r="AT945" s="206" t="s">
        <v>72</v>
      </c>
      <c r="AU945" s="206" t="s">
        <v>78</v>
      </c>
      <c r="AY945" s="205" t="s">
        <v>124</v>
      </c>
      <c r="BK945" s="207">
        <f>SUM(BK946:BK956)</f>
        <v>0</v>
      </c>
    </row>
    <row r="946" s="2" customFormat="1" ht="24.15" customHeight="1">
      <c r="A946" s="38"/>
      <c r="B946" s="39"/>
      <c r="C946" s="210" t="s">
        <v>1103</v>
      </c>
      <c r="D946" s="210" t="s">
        <v>126</v>
      </c>
      <c r="E946" s="211" t="s">
        <v>1104</v>
      </c>
      <c r="F946" s="212" t="s">
        <v>1105</v>
      </c>
      <c r="G946" s="213" t="s">
        <v>189</v>
      </c>
      <c r="H946" s="214">
        <v>694.15800000000002</v>
      </c>
      <c r="I946" s="215"/>
      <c r="J946" s="216">
        <f>ROUND(I946*H946,2)</f>
        <v>0</v>
      </c>
      <c r="K946" s="212" t="s">
        <v>322</v>
      </c>
      <c r="L946" s="44"/>
      <c r="M946" s="217" t="s">
        <v>1</v>
      </c>
      <c r="N946" s="218" t="s">
        <v>38</v>
      </c>
      <c r="O946" s="91"/>
      <c r="P946" s="219">
        <f>O946*H946</f>
        <v>0</v>
      </c>
      <c r="Q946" s="219">
        <v>0.00022000000000000001</v>
      </c>
      <c r="R946" s="219">
        <f>Q946*H946</f>
        <v>0.15271476000000001</v>
      </c>
      <c r="S946" s="219">
        <v>0</v>
      </c>
      <c r="T946" s="219">
        <f>S946*H946</f>
        <v>0</v>
      </c>
      <c r="U946" s="220" t="s">
        <v>1</v>
      </c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21" t="s">
        <v>240</v>
      </c>
      <c r="AT946" s="221" t="s">
        <v>126</v>
      </c>
      <c r="AU946" s="221" t="s">
        <v>80</v>
      </c>
      <c r="AY946" s="17" t="s">
        <v>124</v>
      </c>
      <c r="BE946" s="222">
        <f>IF(N946="základní",J946,0)</f>
        <v>0</v>
      </c>
      <c r="BF946" s="222">
        <f>IF(N946="snížená",J946,0)</f>
        <v>0</v>
      </c>
      <c r="BG946" s="222">
        <f>IF(N946="zákl. přenesená",J946,0)</f>
        <v>0</v>
      </c>
      <c r="BH946" s="222">
        <f>IF(N946="sníž. přenesená",J946,0)</f>
        <v>0</v>
      </c>
      <c r="BI946" s="222">
        <f>IF(N946="nulová",J946,0)</f>
        <v>0</v>
      </c>
      <c r="BJ946" s="17" t="s">
        <v>78</v>
      </c>
      <c r="BK946" s="222">
        <f>ROUND(I946*H946,2)</f>
        <v>0</v>
      </c>
      <c r="BL946" s="17" t="s">
        <v>240</v>
      </c>
      <c r="BM946" s="221" t="s">
        <v>1106</v>
      </c>
    </row>
    <row r="947" s="2" customFormat="1">
      <c r="A947" s="38"/>
      <c r="B947" s="39"/>
      <c r="C947" s="40"/>
      <c r="D947" s="223" t="s">
        <v>133</v>
      </c>
      <c r="E947" s="40"/>
      <c r="F947" s="224" t="s">
        <v>1107</v>
      </c>
      <c r="G947" s="40"/>
      <c r="H947" s="40"/>
      <c r="I947" s="225"/>
      <c r="J947" s="40"/>
      <c r="K947" s="40"/>
      <c r="L947" s="44"/>
      <c r="M947" s="226"/>
      <c r="N947" s="227"/>
      <c r="O947" s="91"/>
      <c r="P947" s="91"/>
      <c r="Q947" s="91"/>
      <c r="R947" s="91"/>
      <c r="S947" s="91"/>
      <c r="T947" s="91"/>
      <c r="U947" s="92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17" t="s">
        <v>133</v>
      </c>
      <c r="AU947" s="17" t="s">
        <v>80</v>
      </c>
    </row>
    <row r="948" s="2" customFormat="1">
      <c r="A948" s="38"/>
      <c r="B948" s="39"/>
      <c r="C948" s="40"/>
      <c r="D948" s="228" t="s">
        <v>135</v>
      </c>
      <c r="E948" s="40"/>
      <c r="F948" s="229" t="s">
        <v>1108</v>
      </c>
      <c r="G948" s="40"/>
      <c r="H948" s="40"/>
      <c r="I948" s="225"/>
      <c r="J948" s="40"/>
      <c r="K948" s="40"/>
      <c r="L948" s="44"/>
      <c r="M948" s="226"/>
      <c r="N948" s="227"/>
      <c r="O948" s="91"/>
      <c r="P948" s="91"/>
      <c r="Q948" s="91"/>
      <c r="R948" s="91"/>
      <c r="S948" s="91"/>
      <c r="T948" s="91"/>
      <c r="U948" s="92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T948" s="17" t="s">
        <v>135</v>
      </c>
      <c r="AU948" s="17" t="s">
        <v>80</v>
      </c>
    </row>
    <row r="949" s="14" customFormat="1">
      <c r="A949" s="14"/>
      <c r="B949" s="240"/>
      <c r="C949" s="241"/>
      <c r="D949" s="223" t="s">
        <v>137</v>
      </c>
      <c r="E949" s="242" t="s">
        <v>1</v>
      </c>
      <c r="F949" s="243" t="s">
        <v>326</v>
      </c>
      <c r="G949" s="241"/>
      <c r="H949" s="244">
        <v>645.00750000000005</v>
      </c>
      <c r="I949" s="245"/>
      <c r="J949" s="241"/>
      <c r="K949" s="241"/>
      <c r="L949" s="246"/>
      <c r="M949" s="247"/>
      <c r="N949" s="248"/>
      <c r="O949" s="248"/>
      <c r="P949" s="248"/>
      <c r="Q949" s="248"/>
      <c r="R949" s="248"/>
      <c r="S949" s="248"/>
      <c r="T949" s="248"/>
      <c r="U949" s="249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0" t="s">
        <v>137</v>
      </c>
      <c r="AU949" s="250" t="s">
        <v>80</v>
      </c>
      <c r="AV949" s="14" t="s">
        <v>80</v>
      </c>
      <c r="AW949" s="14" t="s">
        <v>30</v>
      </c>
      <c r="AX949" s="14" t="s">
        <v>73</v>
      </c>
      <c r="AY949" s="250" t="s">
        <v>124</v>
      </c>
    </row>
    <row r="950" s="14" customFormat="1">
      <c r="A950" s="14"/>
      <c r="B950" s="240"/>
      <c r="C950" s="241"/>
      <c r="D950" s="223" t="s">
        <v>137</v>
      </c>
      <c r="E950" s="242" t="s">
        <v>1</v>
      </c>
      <c r="F950" s="243" t="s">
        <v>327</v>
      </c>
      <c r="G950" s="241"/>
      <c r="H950" s="244">
        <v>49.149999999999999</v>
      </c>
      <c r="I950" s="245"/>
      <c r="J950" s="241"/>
      <c r="K950" s="241"/>
      <c r="L950" s="246"/>
      <c r="M950" s="247"/>
      <c r="N950" s="248"/>
      <c r="O950" s="248"/>
      <c r="P950" s="248"/>
      <c r="Q950" s="248"/>
      <c r="R950" s="248"/>
      <c r="S950" s="248"/>
      <c r="T950" s="248"/>
      <c r="U950" s="249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0" t="s">
        <v>137</v>
      </c>
      <c r="AU950" s="250" t="s">
        <v>80</v>
      </c>
      <c r="AV950" s="14" t="s">
        <v>80</v>
      </c>
      <c r="AW950" s="14" t="s">
        <v>30</v>
      </c>
      <c r="AX950" s="14" t="s">
        <v>73</v>
      </c>
      <c r="AY950" s="250" t="s">
        <v>124</v>
      </c>
    </row>
    <row r="951" s="15" customFormat="1">
      <c r="A951" s="15"/>
      <c r="B951" s="251"/>
      <c r="C951" s="252"/>
      <c r="D951" s="223" t="s">
        <v>137</v>
      </c>
      <c r="E951" s="253" t="s">
        <v>1</v>
      </c>
      <c r="F951" s="254" t="s">
        <v>140</v>
      </c>
      <c r="G951" s="252"/>
      <c r="H951" s="255">
        <v>694.15750000000003</v>
      </c>
      <c r="I951" s="256"/>
      <c r="J951" s="252"/>
      <c r="K951" s="252"/>
      <c r="L951" s="257"/>
      <c r="M951" s="258"/>
      <c r="N951" s="259"/>
      <c r="O951" s="259"/>
      <c r="P951" s="259"/>
      <c r="Q951" s="259"/>
      <c r="R951" s="259"/>
      <c r="S951" s="259"/>
      <c r="T951" s="259"/>
      <c r="U951" s="260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61" t="s">
        <v>137</v>
      </c>
      <c r="AU951" s="261" t="s">
        <v>80</v>
      </c>
      <c r="AV951" s="15" t="s">
        <v>131</v>
      </c>
      <c r="AW951" s="15" t="s">
        <v>30</v>
      </c>
      <c r="AX951" s="15" t="s">
        <v>78</v>
      </c>
      <c r="AY951" s="261" t="s">
        <v>124</v>
      </c>
    </row>
    <row r="952" s="2" customFormat="1" ht="24.15" customHeight="1">
      <c r="A952" s="38"/>
      <c r="B952" s="39"/>
      <c r="C952" s="210" t="s">
        <v>1109</v>
      </c>
      <c r="D952" s="210" t="s">
        <v>126</v>
      </c>
      <c r="E952" s="211" t="s">
        <v>1110</v>
      </c>
      <c r="F952" s="212" t="s">
        <v>1111</v>
      </c>
      <c r="G952" s="213" t="s">
        <v>189</v>
      </c>
      <c r="H952" s="214">
        <v>92.010000000000005</v>
      </c>
      <c r="I952" s="215"/>
      <c r="J952" s="216">
        <f>ROUND(I952*H952,2)</f>
        <v>0</v>
      </c>
      <c r="K952" s="212" t="s">
        <v>1</v>
      </c>
      <c r="L952" s="44"/>
      <c r="M952" s="217" t="s">
        <v>1</v>
      </c>
      <c r="N952" s="218" t="s">
        <v>38</v>
      </c>
      <c r="O952" s="91"/>
      <c r="P952" s="219">
        <f>O952*H952</f>
        <v>0</v>
      </c>
      <c r="Q952" s="219">
        <v>0</v>
      </c>
      <c r="R952" s="219">
        <f>Q952*H952</f>
        <v>0</v>
      </c>
      <c r="S952" s="219">
        <v>0</v>
      </c>
      <c r="T952" s="219">
        <f>S952*H952</f>
        <v>0</v>
      </c>
      <c r="U952" s="220" t="s">
        <v>1</v>
      </c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1" t="s">
        <v>240</v>
      </c>
      <c r="AT952" s="221" t="s">
        <v>126</v>
      </c>
      <c r="AU952" s="221" t="s">
        <v>80</v>
      </c>
      <c r="AY952" s="17" t="s">
        <v>124</v>
      </c>
      <c r="BE952" s="222">
        <f>IF(N952="základní",J952,0)</f>
        <v>0</v>
      </c>
      <c r="BF952" s="222">
        <f>IF(N952="snížená",J952,0)</f>
        <v>0</v>
      </c>
      <c r="BG952" s="222">
        <f>IF(N952="zákl. přenesená",J952,0)</f>
        <v>0</v>
      </c>
      <c r="BH952" s="222">
        <f>IF(N952="sníž. přenesená",J952,0)</f>
        <v>0</v>
      </c>
      <c r="BI952" s="222">
        <f>IF(N952="nulová",J952,0)</f>
        <v>0</v>
      </c>
      <c r="BJ952" s="17" t="s">
        <v>78</v>
      </c>
      <c r="BK952" s="222">
        <f>ROUND(I952*H952,2)</f>
        <v>0</v>
      </c>
      <c r="BL952" s="17" t="s">
        <v>240</v>
      </c>
      <c r="BM952" s="221" t="s">
        <v>1112</v>
      </c>
    </row>
    <row r="953" s="2" customFormat="1">
      <c r="A953" s="38"/>
      <c r="B953" s="39"/>
      <c r="C953" s="40"/>
      <c r="D953" s="223" t="s">
        <v>133</v>
      </c>
      <c r="E953" s="40"/>
      <c r="F953" s="224" t="s">
        <v>1111</v>
      </c>
      <c r="G953" s="40"/>
      <c r="H953" s="40"/>
      <c r="I953" s="225"/>
      <c r="J953" s="40"/>
      <c r="K953" s="40"/>
      <c r="L953" s="44"/>
      <c r="M953" s="226"/>
      <c r="N953" s="227"/>
      <c r="O953" s="91"/>
      <c r="P953" s="91"/>
      <c r="Q953" s="91"/>
      <c r="R953" s="91"/>
      <c r="S953" s="91"/>
      <c r="T953" s="91"/>
      <c r="U953" s="92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7" t="s">
        <v>133</v>
      </c>
      <c r="AU953" s="17" t="s">
        <v>80</v>
      </c>
    </row>
    <row r="954" s="13" customFormat="1">
      <c r="A954" s="13"/>
      <c r="B954" s="230"/>
      <c r="C954" s="231"/>
      <c r="D954" s="223" t="s">
        <v>137</v>
      </c>
      <c r="E954" s="232" t="s">
        <v>1</v>
      </c>
      <c r="F954" s="233" t="s">
        <v>1113</v>
      </c>
      <c r="G954" s="231"/>
      <c r="H954" s="232" t="s">
        <v>1</v>
      </c>
      <c r="I954" s="234"/>
      <c r="J954" s="231"/>
      <c r="K954" s="231"/>
      <c r="L954" s="235"/>
      <c r="M954" s="236"/>
      <c r="N954" s="237"/>
      <c r="O954" s="237"/>
      <c r="P954" s="237"/>
      <c r="Q954" s="237"/>
      <c r="R954" s="237"/>
      <c r="S954" s="237"/>
      <c r="T954" s="237"/>
      <c r="U954" s="238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9" t="s">
        <v>137</v>
      </c>
      <c r="AU954" s="239" t="s">
        <v>80</v>
      </c>
      <c r="AV954" s="13" t="s">
        <v>78</v>
      </c>
      <c r="AW954" s="13" t="s">
        <v>30</v>
      </c>
      <c r="AX954" s="13" t="s">
        <v>73</v>
      </c>
      <c r="AY954" s="239" t="s">
        <v>124</v>
      </c>
    </row>
    <row r="955" s="14" customFormat="1">
      <c r="A955" s="14"/>
      <c r="B955" s="240"/>
      <c r="C955" s="241"/>
      <c r="D955" s="223" t="s">
        <v>137</v>
      </c>
      <c r="E955" s="242" t="s">
        <v>1</v>
      </c>
      <c r="F955" s="243" t="s">
        <v>1114</v>
      </c>
      <c r="G955" s="241"/>
      <c r="H955" s="244">
        <v>92.010000000000005</v>
      </c>
      <c r="I955" s="245"/>
      <c r="J955" s="241"/>
      <c r="K955" s="241"/>
      <c r="L955" s="246"/>
      <c r="M955" s="247"/>
      <c r="N955" s="248"/>
      <c r="O955" s="248"/>
      <c r="P955" s="248"/>
      <c r="Q955" s="248"/>
      <c r="R955" s="248"/>
      <c r="S955" s="248"/>
      <c r="T955" s="248"/>
      <c r="U955" s="249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0" t="s">
        <v>137</v>
      </c>
      <c r="AU955" s="250" t="s">
        <v>80</v>
      </c>
      <c r="AV955" s="14" t="s">
        <v>80</v>
      </c>
      <c r="AW955" s="14" t="s">
        <v>30</v>
      </c>
      <c r="AX955" s="14" t="s">
        <v>73</v>
      </c>
      <c r="AY955" s="250" t="s">
        <v>124</v>
      </c>
    </row>
    <row r="956" s="15" customFormat="1">
      <c r="A956" s="15"/>
      <c r="B956" s="251"/>
      <c r="C956" s="252"/>
      <c r="D956" s="223" t="s">
        <v>137</v>
      </c>
      <c r="E956" s="253" t="s">
        <v>1</v>
      </c>
      <c r="F956" s="254" t="s">
        <v>140</v>
      </c>
      <c r="G956" s="252"/>
      <c r="H956" s="255">
        <v>92.010000000000005</v>
      </c>
      <c r="I956" s="256"/>
      <c r="J956" s="252"/>
      <c r="K956" s="252"/>
      <c r="L956" s="257"/>
      <c r="M956" s="258"/>
      <c r="N956" s="259"/>
      <c r="O956" s="259"/>
      <c r="P956" s="259"/>
      <c r="Q956" s="259"/>
      <c r="R956" s="259"/>
      <c r="S956" s="259"/>
      <c r="T956" s="259"/>
      <c r="U956" s="260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61" t="s">
        <v>137</v>
      </c>
      <c r="AU956" s="261" t="s">
        <v>80</v>
      </c>
      <c r="AV956" s="15" t="s">
        <v>131</v>
      </c>
      <c r="AW956" s="15" t="s">
        <v>30</v>
      </c>
      <c r="AX956" s="15" t="s">
        <v>78</v>
      </c>
      <c r="AY956" s="261" t="s">
        <v>124</v>
      </c>
    </row>
    <row r="957" s="12" customFormat="1" ht="25.92" customHeight="1">
      <c r="A957" s="12"/>
      <c r="B957" s="194"/>
      <c r="C957" s="195"/>
      <c r="D957" s="196" t="s">
        <v>72</v>
      </c>
      <c r="E957" s="197" t="s">
        <v>1115</v>
      </c>
      <c r="F957" s="197" t="s">
        <v>1116</v>
      </c>
      <c r="G957" s="195"/>
      <c r="H957" s="195"/>
      <c r="I957" s="198"/>
      <c r="J957" s="199">
        <f>BK957</f>
        <v>0</v>
      </c>
      <c r="K957" s="195"/>
      <c r="L957" s="200"/>
      <c r="M957" s="201"/>
      <c r="N957" s="202"/>
      <c r="O957" s="202"/>
      <c r="P957" s="203">
        <f>SUM(P958:P963)</f>
        <v>0</v>
      </c>
      <c r="Q957" s="202"/>
      <c r="R957" s="203">
        <f>SUM(R958:R963)</f>
        <v>0</v>
      </c>
      <c r="S957" s="202"/>
      <c r="T957" s="203">
        <f>SUM(T958:T963)</f>
        <v>0</v>
      </c>
      <c r="U957" s="204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R957" s="205" t="s">
        <v>131</v>
      </c>
      <c r="AT957" s="206" t="s">
        <v>72</v>
      </c>
      <c r="AU957" s="206" t="s">
        <v>73</v>
      </c>
      <c r="AY957" s="205" t="s">
        <v>124</v>
      </c>
      <c r="BK957" s="207">
        <f>SUM(BK958:BK963)</f>
        <v>0</v>
      </c>
    </row>
    <row r="958" s="2" customFormat="1" ht="16.5" customHeight="1">
      <c r="A958" s="38"/>
      <c r="B958" s="39"/>
      <c r="C958" s="210" t="s">
        <v>1117</v>
      </c>
      <c r="D958" s="210" t="s">
        <v>126</v>
      </c>
      <c r="E958" s="211" t="s">
        <v>1118</v>
      </c>
      <c r="F958" s="212" t="s">
        <v>1119</v>
      </c>
      <c r="G958" s="213" t="s">
        <v>1120</v>
      </c>
      <c r="H958" s="214">
        <v>50</v>
      </c>
      <c r="I958" s="215"/>
      <c r="J958" s="216">
        <f>ROUND(I958*H958,2)</f>
        <v>0</v>
      </c>
      <c r="K958" s="212" t="s">
        <v>130</v>
      </c>
      <c r="L958" s="44"/>
      <c r="M958" s="217" t="s">
        <v>1</v>
      </c>
      <c r="N958" s="218" t="s">
        <v>38</v>
      </c>
      <c r="O958" s="91"/>
      <c r="P958" s="219">
        <f>O958*H958</f>
        <v>0</v>
      </c>
      <c r="Q958" s="219">
        <v>0</v>
      </c>
      <c r="R958" s="219">
        <f>Q958*H958</f>
        <v>0</v>
      </c>
      <c r="S958" s="219">
        <v>0</v>
      </c>
      <c r="T958" s="219">
        <f>S958*H958</f>
        <v>0</v>
      </c>
      <c r="U958" s="220" t="s">
        <v>1</v>
      </c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R958" s="221" t="s">
        <v>1121</v>
      </c>
      <c r="AT958" s="221" t="s">
        <v>126</v>
      </c>
      <c r="AU958" s="221" t="s">
        <v>78</v>
      </c>
      <c r="AY958" s="17" t="s">
        <v>124</v>
      </c>
      <c r="BE958" s="222">
        <f>IF(N958="základní",J958,0)</f>
        <v>0</v>
      </c>
      <c r="BF958" s="222">
        <f>IF(N958="snížená",J958,0)</f>
        <v>0</v>
      </c>
      <c r="BG958" s="222">
        <f>IF(N958="zákl. přenesená",J958,0)</f>
        <v>0</v>
      </c>
      <c r="BH958" s="222">
        <f>IF(N958="sníž. přenesená",J958,0)</f>
        <v>0</v>
      </c>
      <c r="BI958" s="222">
        <f>IF(N958="nulová",J958,0)</f>
        <v>0</v>
      </c>
      <c r="BJ958" s="17" t="s">
        <v>78</v>
      </c>
      <c r="BK958" s="222">
        <f>ROUND(I958*H958,2)</f>
        <v>0</v>
      </c>
      <c r="BL958" s="17" t="s">
        <v>1121</v>
      </c>
      <c r="BM958" s="221" t="s">
        <v>1122</v>
      </c>
    </row>
    <row r="959" s="2" customFormat="1">
      <c r="A959" s="38"/>
      <c r="B959" s="39"/>
      <c r="C959" s="40"/>
      <c r="D959" s="223" t="s">
        <v>133</v>
      </c>
      <c r="E959" s="40"/>
      <c r="F959" s="224" t="s">
        <v>1123</v>
      </c>
      <c r="G959" s="40"/>
      <c r="H959" s="40"/>
      <c r="I959" s="225"/>
      <c r="J959" s="40"/>
      <c r="K959" s="40"/>
      <c r="L959" s="44"/>
      <c r="M959" s="226"/>
      <c r="N959" s="227"/>
      <c r="O959" s="91"/>
      <c r="P959" s="91"/>
      <c r="Q959" s="91"/>
      <c r="R959" s="91"/>
      <c r="S959" s="91"/>
      <c r="T959" s="91"/>
      <c r="U959" s="92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T959" s="17" t="s">
        <v>133</v>
      </c>
      <c r="AU959" s="17" t="s">
        <v>78</v>
      </c>
    </row>
    <row r="960" s="2" customFormat="1">
      <c r="A960" s="38"/>
      <c r="B960" s="39"/>
      <c r="C960" s="40"/>
      <c r="D960" s="228" t="s">
        <v>135</v>
      </c>
      <c r="E960" s="40"/>
      <c r="F960" s="229" t="s">
        <v>1124</v>
      </c>
      <c r="G960" s="40"/>
      <c r="H960" s="40"/>
      <c r="I960" s="225"/>
      <c r="J960" s="40"/>
      <c r="K960" s="40"/>
      <c r="L960" s="44"/>
      <c r="M960" s="226"/>
      <c r="N960" s="227"/>
      <c r="O960" s="91"/>
      <c r="P960" s="91"/>
      <c r="Q960" s="91"/>
      <c r="R960" s="91"/>
      <c r="S960" s="91"/>
      <c r="T960" s="91"/>
      <c r="U960" s="92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T960" s="17" t="s">
        <v>135</v>
      </c>
      <c r="AU960" s="17" t="s">
        <v>78</v>
      </c>
    </row>
    <row r="961" s="13" customFormat="1">
      <c r="A961" s="13"/>
      <c r="B961" s="230"/>
      <c r="C961" s="231"/>
      <c r="D961" s="223" t="s">
        <v>137</v>
      </c>
      <c r="E961" s="232" t="s">
        <v>1</v>
      </c>
      <c r="F961" s="233" t="s">
        <v>1125</v>
      </c>
      <c r="G961" s="231"/>
      <c r="H961" s="232" t="s">
        <v>1</v>
      </c>
      <c r="I961" s="234"/>
      <c r="J961" s="231"/>
      <c r="K961" s="231"/>
      <c r="L961" s="235"/>
      <c r="M961" s="236"/>
      <c r="N961" s="237"/>
      <c r="O961" s="237"/>
      <c r="P961" s="237"/>
      <c r="Q961" s="237"/>
      <c r="R961" s="237"/>
      <c r="S961" s="237"/>
      <c r="T961" s="237"/>
      <c r="U961" s="238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9" t="s">
        <v>137</v>
      </c>
      <c r="AU961" s="239" t="s">
        <v>78</v>
      </c>
      <c r="AV961" s="13" t="s">
        <v>78</v>
      </c>
      <c r="AW961" s="13" t="s">
        <v>30</v>
      </c>
      <c r="AX961" s="13" t="s">
        <v>73</v>
      </c>
      <c r="AY961" s="239" t="s">
        <v>124</v>
      </c>
    </row>
    <row r="962" s="14" customFormat="1">
      <c r="A962" s="14"/>
      <c r="B962" s="240"/>
      <c r="C962" s="241"/>
      <c r="D962" s="223" t="s">
        <v>137</v>
      </c>
      <c r="E962" s="242" t="s">
        <v>1</v>
      </c>
      <c r="F962" s="243" t="s">
        <v>355</v>
      </c>
      <c r="G962" s="241"/>
      <c r="H962" s="244">
        <v>50</v>
      </c>
      <c r="I962" s="245"/>
      <c r="J962" s="241"/>
      <c r="K962" s="241"/>
      <c r="L962" s="246"/>
      <c r="M962" s="247"/>
      <c r="N962" s="248"/>
      <c r="O962" s="248"/>
      <c r="P962" s="248"/>
      <c r="Q962" s="248"/>
      <c r="R962" s="248"/>
      <c r="S962" s="248"/>
      <c r="T962" s="248"/>
      <c r="U962" s="249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0" t="s">
        <v>137</v>
      </c>
      <c r="AU962" s="250" t="s">
        <v>78</v>
      </c>
      <c r="AV962" s="14" t="s">
        <v>80</v>
      </c>
      <c r="AW962" s="14" t="s">
        <v>30</v>
      </c>
      <c r="AX962" s="14" t="s">
        <v>73</v>
      </c>
      <c r="AY962" s="250" t="s">
        <v>124</v>
      </c>
    </row>
    <row r="963" s="15" customFormat="1">
      <c r="A963" s="15"/>
      <c r="B963" s="251"/>
      <c r="C963" s="252"/>
      <c r="D963" s="223" t="s">
        <v>137</v>
      </c>
      <c r="E963" s="253" t="s">
        <v>1</v>
      </c>
      <c r="F963" s="254" t="s">
        <v>140</v>
      </c>
      <c r="G963" s="252"/>
      <c r="H963" s="255">
        <v>50</v>
      </c>
      <c r="I963" s="256"/>
      <c r="J963" s="252"/>
      <c r="K963" s="252"/>
      <c r="L963" s="257"/>
      <c r="M963" s="258"/>
      <c r="N963" s="259"/>
      <c r="O963" s="259"/>
      <c r="P963" s="259"/>
      <c r="Q963" s="259"/>
      <c r="R963" s="259"/>
      <c r="S963" s="259"/>
      <c r="T963" s="259"/>
      <c r="U963" s="260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61" t="s">
        <v>137</v>
      </c>
      <c r="AU963" s="261" t="s">
        <v>78</v>
      </c>
      <c r="AV963" s="15" t="s">
        <v>131</v>
      </c>
      <c r="AW963" s="15" t="s">
        <v>30</v>
      </c>
      <c r="AX963" s="15" t="s">
        <v>78</v>
      </c>
      <c r="AY963" s="261" t="s">
        <v>124</v>
      </c>
    </row>
    <row r="964" s="12" customFormat="1" ht="25.92" customHeight="1">
      <c r="A964" s="12"/>
      <c r="B964" s="194"/>
      <c r="C964" s="195"/>
      <c r="D964" s="196" t="s">
        <v>72</v>
      </c>
      <c r="E964" s="197" t="s">
        <v>1126</v>
      </c>
      <c r="F964" s="197" t="s">
        <v>1127</v>
      </c>
      <c r="G964" s="195"/>
      <c r="H964" s="195"/>
      <c r="I964" s="198"/>
      <c r="J964" s="199">
        <f>BK964</f>
        <v>0</v>
      </c>
      <c r="K964" s="195"/>
      <c r="L964" s="200"/>
      <c r="M964" s="201"/>
      <c r="N964" s="202"/>
      <c r="O964" s="202"/>
      <c r="P964" s="203">
        <f>P965+SUM(P966:P971)+P982+P987+P1006</f>
        <v>0</v>
      </c>
      <c r="Q964" s="202"/>
      <c r="R964" s="203">
        <f>R965+SUM(R966:R971)+R982+R987+R1006</f>
        <v>0</v>
      </c>
      <c r="S964" s="202"/>
      <c r="T964" s="203">
        <f>T965+SUM(T966:T971)+T982+T987+T1006</f>
        <v>0</v>
      </c>
      <c r="U964" s="204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R964" s="205" t="s">
        <v>158</v>
      </c>
      <c r="AT964" s="206" t="s">
        <v>72</v>
      </c>
      <c r="AU964" s="206" t="s">
        <v>73</v>
      </c>
      <c r="AY964" s="205" t="s">
        <v>124</v>
      </c>
      <c r="BK964" s="207">
        <f>BK965+SUM(BK966:BK971)+BK982+BK987+BK1006</f>
        <v>0</v>
      </c>
    </row>
    <row r="965" s="2" customFormat="1" ht="16.5" customHeight="1">
      <c r="A965" s="38"/>
      <c r="B965" s="39"/>
      <c r="C965" s="210" t="s">
        <v>1128</v>
      </c>
      <c r="D965" s="210" t="s">
        <v>126</v>
      </c>
      <c r="E965" s="211" t="s">
        <v>1129</v>
      </c>
      <c r="F965" s="212" t="s">
        <v>1130</v>
      </c>
      <c r="G965" s="213" t="s">
        <v>366</v>
      </c>
      <c r="H965" s="214">
        <v>1</v>
      </c>
      <c r="I965" s="215"/>
      <c r="J965" s="216">
        <f>ROUND(I965*H965,2)</f>
        <v>0</v>
      </c>
      <c r="K965" s="212" t="s">
        <v>1</v>
      </c>
      <c r="L965" s="44"/>
      <c r="M965" s="217" t="s">
        <v>1</v>
      </c>
      <c r="N965" s="218" t="s">
        <v>38</v>
      </c>
      <c r="O965" s="91"/>
      <c r="P965" s="219">
        <f>O965*H965</f>
        <v>0</v>
      </c>
      <c r="Q965" s="219">
        <v>0</v>
      </c>
      <c r="R965" s="219">
        <f>Q965*H965</f>
        <v>0</v>
      </c>
      <c r="S965" s="219">
        <v>0</v>
      </c>
      <c r="T965" s="219">
        <f>S965*H965</f>
        <v>0</v>
      </c>
      <c r="U965" s="220" t="s">
        <v>1</v>
      </c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21" t="s">
        <v>131</v>
      </c>
      <c r="AT965" s="221" t="s">
        <v>126</v>
      </c>
      <c r="AU965" s="221" t="s">
        <v>78</v>
      </c>
      <c r="AY965" s="17" t="s">
        <v>124</v>
      </c>
      <c r="BE965" s="222">
        <f>IF(N965="základní",J965,0)</f>
        <v>0</v>
      </c>
      <c r="BF965" s="222">
        <f>IF(N965="snížená",J965,0)</f>
        <v>0</v>
      </c>
      <c r="BG965" s="222">
        <f>IF(N965="zákl. přenesená",J965,0)</f>
        <v>0</v>
      </c>
      <c r="BH965" s="222">
        <f>IF(N965="sníž. přenesená",J965,0)</f>
        <v>0</v>
      </c>
      <c r="BI965" s="222">
        <f>IF(N965="nulová",J965,0)</f>
        <v>0</v>
      </c>
      <c r="BJ965" s="17" t="s">
        <v>78</v>
      </c>
      <c r="BK965" s="222">
        <f>ROUND(I965*H965,2)</f>
        <v>0</v>
      </c>
      <c r="BL965" s="17" t="s">
        <v>131</v>
      </c>
      <c r="BM965" s="221" t="s">
        <v>1131</v>
      </c>
    </row>
    <row r="966" s="2" customFormat="1">
      <c r="A966" s="38"/>
      <c r="B966" s="39"/>
      <c r="C966" s="40"/>
      <c r="D966" s="223" t="s">
        <v>133</v>
      </c>
      <c r="E966" s="40"/>
      <c r="F966" s="224" t="s">
        <v>1130</v>
      </c>
      <c r="G966" s="40"/>
      <c r="H966" s="40"/>
      <c r="I966" s="225"/>
      <c r="J966" s="40"/>
      <c r="K966" s="40"/>
      <c r="L966" s="44"/>
      <c r="M966" s="226"/>
      <c r="N966" s="227"/>
      <c r="O966" s="91"/>
      <c r="P966" s="91"/>
      <c r="Q966" s="91"/>
      <c r="R966" s="91"/>
      <c r="S966" s="91"/>
      <c r="T966" s="91"/>
      <c r="U966" s="92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T966" s="17" t="s">
        <v>133</v>
      </c>
      <c r="AU966" s="17" t="s">
        <v>78</v>
      </c>
    </row>
    <row r="967" s="2" customFormat="1" ht="16.5" customHeight="1">
      <c r="A967" s="38"/>
      <c r="B967" s="39"/>
      <c r="C967" s="210" t="s">
        <v>1132</v>
      </c>
      <c r="D967" s="210" t="s">
        <v>126</v>
      </c>
      <c r="E967" s="211" t="s">
        <v>1133</v>
      </c>
      <c r="F967" s="212" t="s">
        <v>1134</v>
      </c>
      <c r="G967" s="213" t="s">
        <v>366</v>
      </c>
      <c r="H967" s="214">
        <v>1</v>
      </c>
      <c r="I967" s="215"/>
      <c r="J967" s="216">
        <f>ROUND(I967*H967,2)</f>
        <v>0</v>
      </c>
      <c r="K967" s="212" t="s">
        <v>1</v>
      </c>
      <c r="L967" s="44"/>
      <c r="M967" s="217" t="s">
        <v>1</v>
      </c>
      <c r="N967" s="218" t="s">
        <v>38</v>
      </c>
      <c r="O967" s="91"/>
      <c r="P967" s="219">
        <f>O967*H967</f>
        <v>0</v>
      </c>
      <c r="Q967" s="219">
        <v>0</v>
      </c>
      <c r="R967" s="219">
        <f>Q967*H967</f>
        <v>0</v>
      </c>
      <c r="S967" s="219">
        <v>0</v>
      </c>
      <c r="T967" s="219">
        <f>S967*H967</f>
        <v>0</v>
      </c>
      <c r="U967" s="220" t="s">
        <v>1</v>
      </c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221" t="s">
        <v>131</v>
      </c>
      <c r="AT967" s="221" t="s">
        <v>126</v>
      </c>
      <c r="AU967" s="221" t="s">
        <v>78</v>
      </c>
      <c r="AY967" s="17" t="s">
        <v>124</v>
      </c>
      <c r="BE967" s="222">
        <f>IF(N967="základní",J967,0)</f>
        <v>0</v>
      </c>
      <c r="BF967" s="222">
        <f>IF(N967="snížená",J967,0)</f>
        <v>0</v>
      </c>
      <c r="BG967" s="222">
        <f>IF(N967="zákl. přenesená",J967,0)</f>
        <v>0</v>
      </c>
      <c r="BH967" s="222">
        <f>IF(N967="sníž. přenesená",J967,0)</f>
        <v>0</v>
      </c>
      <c r="BI967" s="222">
        <f>IF(N967="nulová",J967,0)</f>
        <v>0</v>
      </c>
      <c r="BJ967" s="17" t="s">
        <v>78</v>
      </c>
      <c r="BK967" s="222">
        <f>ROUND(I967*H967,2)</f>
        <v>0</v>
      </c>
      <c r="BL967" s="17" t="s">
        <v>131</v>
      </c>
      <c r="BM967" s="221" t="s">
        <v>1135</v>
      </c>
    </row>
    <row r="968" s="2" customFormat="1">
      <c r="A968" s="38"/>
      <c r="B968" s="39"/>
      <c r="C968" s="40"/>
      <c r="D968" s="223" t="s">
        <v>133</v>
      </c>
      <c r="E968" s="40"/>
      <c r="F968" s="224" t="s">
        <v>1134</v>
      </c>
      <c r="G968" s="40"/>
      <c r="H968" s="40"/>
      <c r="I968" s="225"/>
      <c r="J968" s="40"/>
      <c r="K968" s="40"/>
      <c r="L968" s="44"/>
      <c r="M968" s="226"/>
      <c r="N968" s="227"/>
      <c r="O968" s="91"/>
      <c r="P968" s="91"/>
      <c r="Q968" s="91"/>
      <c r="R968" s="91"/>
      <c r="S968" s="91"/>
      <c r="T968" s="91"/>
      <c r="U968" s="92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T968" s="17" t="s">
        <v>133</v>
      </c>
      <c r="AU968" s="17" t="s">
        <v>78</v>
      </c>
    </row>
    <row r="969" s="2" customFormat="1" ht="16.5" customHeight="1">
      <c r="A969" s="38"/>
      <c r="B969" s="39"/>
      <c r="C969" s="210" t="s">
        <v>1136</v>
      </c>
      <c r="D969" s="210" t="s">
        <v>126</v>
      </c>
      <c r="E969" s="211" t="s">
        <v>1137</v>
      </c>
      <c r="F969" s="212" t="s">
        <v>1138</v>
      </c>
      <c r="G969" s="213" t="s">
        <v>366</v>
      </c>
      <c r="H969" s="214">
        <v>1</v>
      </c>
      <c r="I969" s="215"/>
      <c r="J969" s="216">
        <f>ROUND(I969*H969,2)</f>
        <v>0</v>
      </c>
      <c r="K969" s="212" t="s">
        <v>1</v>
      </c>
      <c r="L969" s="44"/>
      <c r="M969" s="217" t="s">
        <v>1</v>
      </c>
      <c r="N969" s="218" t="s">
        <v>38</v>
      </c>
      <c r="O969" s="91"/>
      <c r="P969" s="219">
        <f>O969*H969</f>
        <v>0</v>
      </c>
      <c r="Q969" s="219">
        <v>0</v>
      </c>
      <c r="R969" s="219">
        <f>Q969*H969</f>
        <v>0</v>
      </c>
      <c r="S969" s="219">
        <v>0</v>
      </c>
      <c r="T969" s="219">
        <f>S969*H969</f>
        <v>0</v>
      </c>
      <c r="U969" s="220" t="s">
        <v>1</v>
      </c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221" t="s">
        <v>131</v>
      </c>
      <c r="AT969" s="221" t="s">
        <v>126</v>
      </c>
      <c r="AU969" s="221" t="s">
        <v>78</v>
      </c>
      <c r="AY969" s="17" t="s">
        <v>124</v>
      </c>
      <c r="BE969" s="222">
        <f>IF(N969="základní",J969,0)</f>
        <v>0</v>
      </c>
      <c r="BF969" s="222">
        <f>IF(N969="snížená",J969,0)</f>
        <v>0</v>
      </c>
      <c r="BG969" s="222">
        <f>IF(N969="zákl. přenesená",J969,0)</f>
        <v>0</v>
      </c>
      <c r="BH969" s="222">
        <f>IF(N969="sníž. přenesená",J969,0)</f>
        <v>0</v>
      </c>
      <c r="BI969" s="222">
        <f>IF(N969="nulová",J969,0)</f>
        <v>0</v>
      </c>
      <c r="BJ969" s="17" t="s">
        <v>78</v>
      </c>
      <c r="BK969" s="222">
        <f>ROUND(I969*H969,2)</f>
        <v>0</v>
      </c>
      <c r="BL969" s="17" t="s">
        <v>131</v>
      </c>
      <c r="BM969" s="221" t="s">
        <v>1139</v>
      </c>
    </row>
    <row r="970" s="2" customFormat="1">
      <c r="A970" s="38"/>
      <c r="B970" s="39"/>
      <c r="C970" s="40"/>
      <c r="D970" s="223" t="s">
        <v>133</v>
      </c>
      <c r="E970" s="40"/>
      <c r="F970" s="224" t="s">
        <v>1138</v>
      </c>
      <c r="G970" s="40"/>
      <c r="H970" s="40"/>
      <c r="I970" s="225"/>
      <c r="J970" s="40"/>
      <c r="K970" s="40"/>
      <c r="L970" s="44"/>
      <c r="M970" s="226"/>
      <c r="N970" s="227"/>
      <c r="O970" s="91"/>
      <c r="P970" s="91"/>
      <c r="Q970" s="91"/>
      <c r="R970" s="91"/>
      <c r="S970" s="91"/>
      <c r="T970" s="91"/>
      <c r="U970" s="92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T970" s="17" t="s">
        <v>133</v>
      </c>
      <c r="AU970" s="17" t="s">
        <v>78</v>
      </c>
    </row>
    <row r="971" s="12" customFormat="1" ht="22.8" customHeight="1">
      <c r="A971" s="12"/>
      <c r="B971" s="194"/>
      <c r="C971" s="195"/>
      <c r="D971" s="196" t="s">
        <v>72</v>
      </c>
      <c r="E971" s="208" t="s">
        <v>1140</v>
      </c>
      <c r="F971" s="208" t="s">
        <v>1141</v>
      </c>
      <c r="G971" s="195"/>
      <c r="H971" s="195"/>
      <c r="I971" s="198"/>
      <c r="J971" s="209">
        <f>BK971</f>
        <v>0</v>
      </c>
      <c r="K971" s="195"/>
      <c r="L971" s="200"/>
      <c r="M971" s="201"/>
      <c r="N971" s="202"/>
      <c r="O971" s="202"/>
      <c r="P971" s="203">
        <f>SUM(P972:P981)</f>
        <v>0</v>
      </c>
      <c r="Q971" s="202"/>
      <c r="R971" s="203">
        <f>SUM(R972:R981)</f>
        <v>0</v>
      </c>
      <c r="S971" s="202"/>
      <c r="T971" s="203">
        <f>SUM(T972:T981)</f>
        <v>0</v>
      </c>
      <c r="U971" s="204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05" t="s">
        <v>158</v>
      </c>
      <c r="AT971" s="206" t="s">
        <v>72</v>
      </c>
      <c r="AU971" s="206" t="s">
        <v>78</v>
      </c>
      <c r="AY971" s="205" t="s">
        <v>124</v>
      </c>
      <c r="BK971" s="207">
        <f>SUM(BK972:BK981)</f>
        <v>0</v>
      </c>
    </row>
    <row r="972" s="2" customFormat="1" ht="16.5" customHeight="1">
      <c r="A972" s="38"/>
      <c r="B972" s="39"/>
      <c r="C972" s="210" t="s">
        <v>1142</v>
      </c>
      <c r="D972" s="210" t="s">
        <v>126</v>
      </c>
      <c r="E972" s="211" t="s">
        <v>1143</v>
      </c>
      <c r="F972" s="212" t="s">
        <v>1144</v>
      </c>
      <c r="G972" s="213" t="s">
        <v>366</v>
      </c>
      <c r="H972" s="214">
        <v>1</v>
      </c>
      <c r="I972" s="215"/>
      <c r="J972" s="216">
        <f>ROUND(I972*H972,2)</f>
        <v>0</v>
      </c>
      <c r="K972" s="212" t="s">
        <v>130</v>
      </c>
      <c r="L972" s="44"/>
      <c r="M972" s="217" t="s">
        <v>1</v>
      </c>
      <c r="N972" s="218" t="s">
        <v>38</v>
      </c>
      <c r="O972" s="91"/>
      <c r="P972" s="219">
        <f>O972*H972</f>
        <v>0</v>
      </c>
      <c r="Q972" s="219">
        <v>0</v>
      </c>
      <c r="R972" s="219">
        <f>Q972*H972</f>
        <v>0</v>
      </c>
      <c r="S972" s="219">
        <v>0</v>
      </c>
      <c r="T972" s="219">
        <f>S972*H972</f>
        <v>0</v>
      </c>
      <c r="U972" s="220" t="s">
        <v>1</v>
      </c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221" t="s">
        <v>1145</v>
      </c>
      <c r="AT972" s="221" t="s">
        <v>126</v>
      </c>
      <c r="AU972" s="221" t="s">
        <v>80</v>
      </c>
      <c r="AY972" s="17" t="s">
        <v>124</v>
      </c>
      <c r="BE972" s="222">
        <f>IF(N972="základní",J972,0)</f>
        <v>0</v>
      </c>
      <c r="BF972" s="222">
        <f>IF(N972="snížená",J972,0)</f>
        <v>0</v>
      </c>
      <c r="BG972" s="222">
        <f>IF(N972="zákl. přenesená",J972,0)</f>
        <v>0</v>
      </c>
      <c r="BH972" s="222">
        <f>IF(N972="sníž. přenesená",J972,0)</f>
        <v>0</v>
      </c>
      <c r="BI972" s="222">
        <f>IF(N972="nulová",J972,0)</f>
        <v>0</v>
      </c>
      <c r="BJ972" s="17" t="s">
        <v>78</v>
      </c>
      <c r="BK972" s="222">
        <f>ROUND(I972*H972,2)</f>
        <v>0</v>
      </c>
      <c r="BL972" s="17" t="s">
        <v>1145</v>
      </c>
      <c r="BM972" s="221" t="s">
        <v>1146</v>
      </c>
    </row>
    <row r="973" s="2" customFormat="1">
      <c r="A973" s="38"/>
      <c r="B973" s="39"/>
      <c r="C973" s="40"/>
      <c r="D973" s="223" t="s">
        <v>133</v>
      </c>
      <c r="E973" s="40"/>
      <c r="F973" s="224" t="s">
        <v>1144</v>
      </c>
      <c r="G973" s="40"/>
      <c r="H973" s="40"/>
      <c r="I973" s="225"/>
      <c r="J973" s="40"/>
      <c r="K973" s="40"/>
      <c r="L973" s="44"/>
      <c r="M973" s="226"/>
      <c r="N973" s="227"/>
      <c r="O973" s="91"/>
      <c r="P973" s="91"/>
      <c r="Q973" s="91"/>
      <c r="R973" s="91"/>
      <c r="S973" s="91"/>
      <c r="T973" s="91"/>
      <c r="U973" s="92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T973" s="17" t="s">
        <v>133</v>
      </c>
      <c r="AU973" s="17" t="s">
        <v>80</v>
      </c>
    </row>
    <row r="974" s="2" customFormat="1">
      <c r="A974" s="38"/>
      <c r="B974" s="39"/>
      <c r="C974" s="40"/>
      <c r="D974" s="228" t="s">
        <v>135</v>
      </c>
      <c r="E974" s="40"/>
      <c r="F974" s="229" t="s">
        <v>1147</v>
      </c>
      <c r="G974" s="40"/>
      <c r="H974" s="40"/>
      <c r="I974" s="225"/>
      <c r="J974" s="40"/>
      <c r="K974" s="40"/>
      <c r="L974" s="44"/>
      <c r="M974" s="226"/>
      <c r="N974" s="227"/>
      <c r="O974" s="91"/>
      <c r="P974" s="91"/>
      <c r="Q974" s="91"/>
      <c r="R974" s="91"/>
      <c r="S974" s="91"/>
      <c r="T974" s="91"/>
      <c r="U974" s="92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T974" s="17" t="s">
        <v>135</v>
      </c>
      <c r="AU974" s="17" t="s">
        <v>80</v>
      </c>
    </row>
    <row r="975" s="2" customFormat="1" ht="16.5" customHeight="1">
      <c r="A975" s="38"/>
      <c r="B975" s="39"/>
      <c r="C975" s="210" t="s">
        <v>1148</v>
      </c>
      <c r="D975" s="210" t="s">
        <v>126</v>
      </c>
      <c r="E975" s="211" t="s">
        <v>1149</v>
      </c>
      <c r="F975" s="212" t="s">
        <v>1150</v>
      </c>
      <c r="G975" s="213" t="s">
        <v>366</v>
      </c>
      <c r="H975" s="214">
        <v>1</v>
      </c>
      <c r="I975" s="215"/>
      <c r="J975" s="216">
        <f>ROUND(I975*H975,2)</f>
        <v>0</v>
      </c>
      <c r="K975" s="212" t="s">
        <v>130</v>
      </c>
      <c r="L975" s="44"/>
      <c r="M975" s="217" t="s">
        <v>1</v>
      </c>
      <c r="N975" s="218" t="s">
        <v>38</v>
      </c>
      <c r="O975" s="91"/>
      <c r="P975" s="219">
        <f>O975*H975</f>
        <v>0</v>
      </c>
      <c r="Q975" s="219">
        <v>0</v>
      </c>
      <c r="R975" s="219">
        <f>Q975*H975</f>
        <v>0</v>
      </c>
      <c r="S975" s="219">
        <v>0</v>
      </c>
      <c r="T975" s="219">
        <f>S975*H975</f>
        <v>0</v>
      </c>
      <c r="U975" s="220" t="s">
        <v>1</v>
      </c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R975" s="221" t="s">
        <v>1145</v>
      </c>
      <c r="AT975" s="221" t="s">
        <v>126</v>
      </c>
      <c r="AU975" s="221" t="s">
        <v>80</v>
      </c>
      <c r="AY975" s="17" t="s">
        <v>124</v>
      </c>
      <c r="BE975" s="222">
        <f>IF(N975="základní",J975,0)</f>
        <v>0</v>
      </c>
      <c r="BF975" s="222">
        <f>IF(N975="snížená",J975,0)</f>
        <v>0</v>
      </c>
      <c r="BG975" s="222">
        <f>IF(N975="zákl. přenesená",J975,0)</f>
        <v>0</v>
      </c>
      <c r="BH975" s="222">
        <f>IF(N975="sníž. přenesená",J975,0)</f>
        <v>0</v>
      </c>
      <c r="BI975" s="222">
        <f>IF(N975="nulová",J975,0)</f>
        <v>0</v>
      </c>
      <c r="BJ975" s="17" t="s">
        <v>78</v>
      </c>
      <c r="BK975" s="222">
        <f>ROUND(I975*H975,2)</f>
        <v>0</v>
      </c>
      <c r="BL975" s="17" t="s">
        <v>1145</v>
      </c>
      <c r="BM975" s="221" t="s">
        <v>1151</v>
      </c>
    </row>
    <row r="976" s="2" customFormat="1">
      <c r="A976" s="38"/>
      <c r="B976" s="39"/>
      <c r="C976" s="40"/>
      <c r="D976" s="223" t="s">
        <v>133</v>
      </c>
      <c r="E976" s="40"/>
      <c r="F976" s="224" t="s">
        <v>1150</v>
      </c>
      <c r="G976" s="40"/>
      <c r="H976" s="40"/>
      <c r="I976" s="225"/>
      <c r="J976" s="40"/>
      <c r="K976" s="40"/>
      <c r="L976" s="44"/>
      <c r="M976" s="226"/>
      <c r="N976" s="227"/>
      <c r="O976" s="91"/>
      <c r="P976" s="91"/>
      <c r="Q976" s="91"/>
      <c r="R976" s="91"/>
      <c r="S976" s="91"/>
      <c r="T976" s="91"/>
      <c r="U976" s="92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T976" s="17" t="s">
        <v>133</v>
      </c>
      <c r="AU976" s="17" t="s">
        <v>80</v>
      </c>
    </row>
    <row r="977" s="2" customFormat="1">
      <c r="A977" s="38"/>
      <c r="B977" s="39"/>
      <c r="C977" s="40"/>
      <c r="D977" s="228" t="s">
        <v>135</v>
      </c>
      <c r="E977" s="40"/>
      <c r="F977" s="229" t="s">
        <v>1152</v>
      </c>
      <c r="G977" s="40"/>
      <c r="H977" s="40"/>
      <c r="I977" s="225"/>
      <c r="J977" s="40"/>
      <c r="K977" s="40"/>
      <c r="L977" s="44"/>
      <c r="M977" s="226"/>
      <c r="N977" s="227"/>
      <c r="O977" s="91"/>
      <c r="P977" s="91"/>
      <c r="Q977" s="91"/>
      <c r="R977" s="91"/>
      <c r="S977" s="91"/>
      <c r="T977" s="91"/>
      <c r="U977" s="92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T977" s="17" t="s">
        <v>135</v>
      </c>
      <c r="AU977" s="17" t="s">
        <v>80</v>
      </c>
    </row>
    <row r="978" s="2" customFormat="1" ht="16.5" customHeight="1">
      <c r="A978" s="38"/>
      <c r="B978" s="39"/>
      <c r="C978" s="210" t="s">
        <v>1153</v>
      </c>
      <c r="D978" s="210" t="s">
        <v>126</v>
      </c>
      <c r="E978" s="211" t="s">
        <v>1154</v>
      </c>
      <c r="F978" s="212" t="s">
        <v>1155</v>
      </c>
      <c r="G978" s="213" t="s">
        <v>366</v>
      </c>
      <c r="H978" s="214">
        <v>1</v>
      </c>
      <c r="I978" s="215"/>
      <c r="J978" s="216">
        <f>ROUND(I978*H978,2)</f>
        <v>0</v>
      </c>
      <c r="K978" s="212" t="s">
        <v>1</v>
      </c>
      <c r="L978" s="44"/>
      <c r="M978" s="217" t="s">
        <v>1</v>
      </c>
      <c r="N978" s="218" t="s">
        <v>38</v>
      </c>
      <c r="O978" s="91"/>
      <c r="P978" s="219">
        <f>O978*H978</f>
        <v>0</v>
      </c>
      <c r="Q978" s="219">
        <v>0</v>
      </c>
      <c r="R978" s="219">
        <f>Q978*H978</f>
        <v>0</v>
      </c>
      <c r="S978" s="219">
        <v>0</v>
      </c>
      <c r="T978" s="219">
        <f>S978*H978</f>
        <v>0</v>
      </c>
      <c r="U978" s="220" t="s">
        <v>1</v>
      </c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1" t="s">
        <v>131</v>
      </c>
      <c r="AT978" s="221" t="s">
        <v>126</v>
      </c>
      <c r="AU978" s="221" t="s">
        <v>80</v>
      </c>
      <c r="AY978" s="17" t="s">
        <v>124</v>
      </c>
      <c r="BE978" s="222">
        <f>IF(N978="základní",J978,0)</f>
        <v>0</v>
      </c>
      <c r="BF978" s="222">
        <f>IF(N978="snížená",J978,0)</f>
        <v>0</v>
      </c>
      <c r="BG978" s="222">
        <f>IF(N978="zákl. přenesená",J978,0)</f>
        <v>0</v>
      </c>
      <c r="BH978" s="222">
        <f>IF(N978="sníž. přenesená",J978,0)</f>
        <v>0</v>
      </c>
      <c r="BI978" s="222">
        <f>IF(N978="nulová",J978,0)</f>
        <v>0</v>
      </c>
      <c r="BJ978" s="17" t="s">
        <v>78</v>
      </c>
      <c r="BK978" s="222">
        <f>ROUND(I978*H978,2)</f>
        <v>0</v>
      </c>
      <c r="BL978" s="17" t="s">
        <v>131</v>
      </c>
      <c r="BM978" s="221" t="s">
        <v>1156</v>
      </c>
    </row>
    <row r="979" s="2" customFormat="1">
      <c r="A979" s="38"/>
      <c r="B979" s="39"/>
      <c r="C979" s="40"/>
      <c r="D979" s="223" t="s">
        <v>133</v>
      </c>
      <c r="E979" s="40"/>
      <c r="F979" s="224" t="s">
        <v>1155</v>
      </c>
      <c r="G979" s="40"/>
      <c r="H979" s="40"/>
      <c r="I979" s="225"/>
      <c r="J979" s="40"/>
      <c r="K979" s="40"/>
      <c r="L979" s="44"/>
      <c r="M979" s="226"/>
      <c r="N979" s="227"/>
      <c r="O979" s="91"/>
      <c r="P979" s="91"/>
      <c r="Q979" s="91"/>
      <c r="R979" s="91"/>
      <c r="S979" s="91"/>
      <c r="T979" s="91"/>
      <c r="U979" s="92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T979" s="17" t="s">
        <v>133</v>
      </c>
      <c r="AU979" s="17" t="s">
        <v>80</v>
      </c>
    </row>
    <row r="980" s="2" customFormat="1" ht="16.5" customHeight="1">
      <c r="A980" s="38"/>
      <c r="B980" s="39"/>
      <c r="C980" s="210" t="s">
        <v>1157</v>
      </c>
      <c r="D980" s="210" t="s">
        <v>126</v>
      </c>
      <c r="E980" s="211" t="s">
        <v>1158</v>
      </c>
      <c r="F980" s="212" t="s">
        <v>1159</v>
      </c>
      <c r="G980" s="213" t="s">
        <v>366</v>
      </c>
      <c r="H980" s="214">
        <v>1</v>
      </c>
      <c r="I980" s="215"/>
      <c r="J980" s="216">
        <f>ROUND(I980*H980,2)</f>
        <v>0</v>
      </c>
      <c r="K980" s="212" t="s">
        <v>1</v>
      </c>
      <c r="L980" s="44"/>
      <c r="M980" s="217" t="s">
        <v>1</v>
      </c>
      <c r="N980" s="218" t="s">
        <v>38</v>
      </c>
      <c r="O980" s="91"/>
      <c r="P980" s="219">
        <f>O980*H980</f>
        <v>0</v>
      </c>
      <c r="Q980" s="219">
        <v>0</v>
      </c>
      <c r="R980" s="219">
        <f>Q980*H980</f>
        <v>0</v>
      </c>
      <c r="S980" s="219">
        <v>0</v>
      </c>
      <c r="T980" s="219">
        <f>S980*H980</f>
        <v>0</v>
      </c>
      <c r="U980" s="220" t="s">
        <v>1</v>
      </c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221" t="s">
        <v>131</v>
      </c>
      <c r="AT980" s="221" t="s">
        <v>126</v>
      </c>
      <c r="AU980" s="221" t="s">
        <v>80</v>
      </c>
      <c r="AY980" s="17" t="s">
        <v>124</v>
      </c>
      <c r="BE980" s="222">
        <f>IF(N980="základní",J980,0)</f>
        <v>0</v>
      </c>
      <c r="BF980" s="222">
        <f>IF(N980="snížená",J980,0)</f>
        <v>0</v>
      </c>
      <c r="BG980" s="222">
        <f>IF(N980="zákl. přenesená",J980,0)</f>
        <v>0</v>
      </c>
      <c r="BH980" s="222">
        <f>IF(N980="sníž. přenesená",J980,0)</f>
        <v>0</v>
      </c>
      <c r="BI980" s="222">
        <f>IF(N980="nulová",J980,0)</f>
        <v>0</v>
      </c>
      <c r="BJ980" s="17" t="s">
        <v>78</v>
      </c>
      <c r="BK980" s="222">
        <f>ROUND(I980*H980,2)</f>
        <v>0</v>
      </c>
      <c r="BL980" s="17" t="s">
        <v>131</v>
      </c>
      <c r="BM980" s="221" t="s">
        <v>1160</v>
      </c>
    </row>
    <row r="981" s="2" customFormat="1">
      <c r="A981" s="38"/>
      <c r="B981" s="39"/>
      <c r="C981" s="40"/>
      <c r="D981" s="223" t="s">
        <v>133</v>
      </c>
      <c r="E981" s="40"/>
      <c r="F981" s="224" t="s">
        <v>1159</v>
      </c>
      <c r="G981" s="40"/>
      <c r="H981" s="40"/>
      <c r="I981" s="225"/>
      <c r="J981" s="40"/>
      <c r="K981" s="40"/>
      <c r="L981" s="44"/>
      <c r="M981" s="226"/>
      <c r="N981" s="227"/>
      <c r="O981" s="91"/>
      <c r="P981" s="91"/>
      <c r="Q981" s="91"/>
      <c r="R981" s="91"/>
      <c r="S981" s="91"/>
      <c r="T981" s="91"/>
      <c r="U981" s="92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T981" s="17" t="s">
        <v>133</v>
      </c>
      <c r="AU981" s="17" t="s">
        <v>80</v>
      </c>
    </row>
    <row r="982" s="12" customFormat="1" ht="22.8" customHeight="1">
      <c r="A982" s="12"/>
      <c r="B982" s="194"/>
      <c r="C982" s="195"/>
      <c r="D982" s="196" t="s">
        <v>72</v>
      </c>
      <c r="E982" s="208" t="s">
        <v>1161</v>
      </c>
      <c r="F982" s="208" t="s">
        <v>1162</v>
      </c>
      <c r="G982" s="195"/>
      <c r="H982" s="195"/>
      <c r="I982" s="198"/>
      <c r="J982" s="209">
        <f>BK982</f>
        <v>0</v>
      </c>
      <c r="K982" s="195"/>
      <c r="L982" s="200"/>
      <c r="M982" s="201"/>
      <c r="N982" s="202"/>
      <c r="O982" s="202"/>
      <c r="P982" s="203">
        <f>SUM(P983:P986)</f>
        <v>0</v>
      </c>
      <c r="Q982" s="202"/>
      <c r="R982" s="203">
        <f>SUM(R983:R986)</f>
        <v>0</v>
      </c>
      <c r="S982" s="202"/>
      <c r="T982" s="203">
        <f>SUM(T983:T986)</f>
        <v>0</v>
      </c>
      <c r="U982" s="204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R982" s="205" t="s">
        <v>158</v>
      </c>
      <c r="AT982" s="206" t="s">
        <v>72</v>
      </c>
      <c r="AU982" s="206" t="s">
        <v>78</v>
      </c>
      <c r="AY982" s="205" t="s">
        <v>124</v>
      </c>
      <c r="BK982" s="207">
        <f>SUM(BK983:BK986)</f>
        <v>0</v>
      </c>
    </row>
    <row r="983" s="2" customFormat="1" ht="16.5" customHeight="1">
      <c r="A983" s="38"/>
      <c r="B983" s="39"/>
      <c r="C983" s="210" t="s">
        <v>1163</v>
      </c>
      <c r="D983" s="210" t="s">
        <v>126</v>
      </c>
      <c r="E983" s="211" t="s">
        <v>1164</v>
      </c>
      <c r="F983" s="212" t="s">
        <v>1162</v>
      </c>
      <c r="G983" s="213" t="s">
        <v>1165</v>
      </c>
      <c r="H983" s="214">
        <v>2.5</v>
      </c>
      <c r="I983" s="215"/>
      <c r="J983" s="216">
        <f>ROUND(I983*H983,2)</f>
        <v>0</v>
      </c>
      <c r="K983" s="212" t="s">
        <v>1</v>
      </c>
      <c r="L983" s="44"/>
      <c r="M983" s="217" t="s">
        <v>1</v>
      </c>
      <c r="N983" s="218" t="s">
        <v>38</v>
      </c>
      <c r="O983" s="91"/>
      <c r="P983" s="219">
        <f>O983*H983</f>
        <v>0</v>
      </c>
      <c r="Q983" s="219">
        <v>0</v>
      </c>
      <c r="R983" s="219">
        <f>Q983*H983</f>
        <v>0</v>
      </c>
      <c r="S983" s="219">
        <v>0</v>
      </c>
      <c r="T983" s="219">
        <f>S983*H983</f>
        <v>0</v>
      </c>
      <c r="U983" s="220" t="s">
        <v>1</v>
      </c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21" t="s">
        <v>131</v>
      </c>
      <c r="AT983" s="221" t="s">
        <v>126</v>
      </c>
      <c r="AU983" s="221" t="s">
        <v>80</v>
      </c>
      <c r="AY983" s="17" t="s">
        <v>124</v>
      </c>
      <c r="BE983" s="222">
        <f>IF(N983="základní",J983,0)</f>
        <v>0</v>
      </c>
      <c r="BF983" s="222">
        <f>IF(N983="snížená",J983,0)</f>
        <v>0</v>
      </c>
      <c r="BG983" s="222">
        <f>IF(N983="zákl. přenesená",J983,0)</f>
        <v>0</v>
      </c>
      <c r="BH983" s="222">
        <f>IF(N983="sníž. přenesená",J983,0)</f>
        <v>0</v>
      </c>
      <c r="BI983" s="222">
        <f>IF(N983="nulová",J983,0)</f>
        <v>0</v>
      </c>
      <c r="BJ983" s="17" t="s">
        <v>78</v>
      </c>
      <c r="BK983" s="222">
        <f>ROUND(I983*H983,2)</f>
        <v>0</v>
      </c>
      <c r="BL983" s="17" t="s">
        <v>131</v>
      </c>
      <c r="BM983" s="221" t="s">
        <v>1166</v>
      </c>
    </row>
    <row r="984" s="2" customFormat="1">
      <c r="A984" s="38"/>
      <c r="B984" s="39"/>
      <c r="C984" s="40"/>
      <c r="D984" s="223" t="s">
        <v>133</v>
      </c>
      <c r="E984" s="40"/>
      <c r="F984" s="224" t="s">
        <v>1162</v>
      </c>
      <c r="G984" s="40"/>
      <c r="H984" s="40"/>
      <c r="I984" s="225"/>
      <c r="J984" s="40"/>
      <c r="K984" s="40"/>
      <c r="L984" s="44"/>
      <c r="M984" s="226"/>
      <c r="N984" s="227"/>
      <c r="O984" s="91"/>
      <c r="P984" s="91"/>
      <c r="Q984" s="91"/>
      <c r="R984" s="91"/>
      <c r="S984" s="91"/>
      <c r="T984" s="91"/>
      <c r="U984" s="92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T984" s="17" t="s">
        <v>133</v>
      </c>
      <c r="AU984" s="17" t="s">
        <v>80</v>
      </c>
    </row>
    <row r="985" s="2" customFormat="1" ht="16.5" customHeight="1">
      <c r="A985" s="38"/>
      <c r="B985" s="39"/>
      <c r="C985" s="210" t="s">
        <v>1167</v>
      </c>
      <c r="D985" s="210" t="s">
        <v>126</v>
      </c>
      <c r="E985" s="211" t="s">
        <v>1168</v>
      </c>
      <c r="F985" s="212" t="s">
        <v>1169</v>
      </c>
      <c r="G985" s="213" t="s">
        <v>366</v>
      </c>
      <c r="H985" s="214">
        <v>1</v>
      </c>
      <c r="I985" s="215"/>
      <c r="J985" s="216">
        <f>ROUND(I985*H985,2)</f>
        <v>0</v>
      </c>
      <c r="K985" s="212" t="s">
        <v>1</v>
      </c>
      <c r="L985" s="44"/>
      <c r="M985" s="217" t="s">
        <v>1</v>
      </c>
      <c r="N985" s="218" t="s">
        <v>38</v>
      </c>
      <c r="O985" s="91"/>
      <c r="P985" s="219">
        <f>O985*H985</f>
        <v>0</v>
      </c>
      <c r="Q985" s="219">
        <v>0</v>
      </c>
      <c r="R985" s="219">
        <f>Q985*H985</f>
        <v>0</v>
      </c>
      <c r="S985" s="219">
        <v>0</v>
      </c>
      <c r="T985" s="219">
        <f>S985*H985</f>
        <v>0</v>
      </c>
      <c r="U985" s="220" t="s">
        <v>1</v>
      </c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R985" s="221" t="s">
        <v>131</v>
      </c>
      <c r="AT985" s="221" t="s">
        <v>126</v>
      </c>
      <c r="AU985" s="221" t="s">
        <v>80</v>
      </c>
      <c r="AY985" s="17" t="s">
        <v>124</v>
      </c>
      <c r="BE985" s="222">
        <f>IF(N985="základní",J985,0)</f>
        <v>0</v>
      </c>
      <c r="BF985" s="222">
        <f>IF(N985="snížená",J985,0)</f>
        <v>0</v>
      </c>
      <c r="BG985" s="222">
        <f>IF(N985="zákl. přenesená",J985,0)</f>
        <v>0</v>
      </c>
      <c r="BH985" s="222">
        <f>IF(N985="sníž. přenesená",J985,0)</f>
        <v>0</v>
      </c>
      <c r="BI985" s="222">
        <f>IF(N985="nulová",J985,0)</f>
        <v>0</v>
      </c>
      <c r="BJ985" s="17" t="s">
        <v>78</v>
      </c>
      <c r="BK985" s="222">
        <f>ROUND(I985*H985,2)</f>
        <v>0</v>
      </c>
      <c r="BL985" s="17" t="s">
        <v>131</v>
      </c>
      <c r="BM985" s="221" t="s">
        <v>1170</v>
      </c>
    </row>
    <row r="986" s="2" customFormat="1">
      <c r="A986" s="38"/>
      <c r="B986" s="39"/>
      <c r="C986" s="40"/>
      <c r="D986" s="223" t="s">
        <v>133</v>
      </c>
      <c r="E986" s="40"/>
      <c r="F986" s="224" t="s">
        <v>1169</v>
      </c>
      <c r="G986" s="40"/>
      <c r="H986" s="40"/>
      <c r="I986" s="225"/>
      <c r="J986" s="40"/>
      <c r="K986" s="40"/>
      <c r="L986" s="44"/>
      <c r="M986" s="226"/>
      <c r="N986" s="227"/>
      <c r="O986" s="91"/>
      <c r="P986" s="91"/>
      <c r="Q986" s="91"/>
      <c r="R986" s="91"/>
      <c r="S986" s="91"/>
      <c r="T986" s="91"/>
      <c r="U986" s="92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T986" s="17" t="s">
        <v>133</v>
      </c>
      <c r="AU986" s="17" t="s">
        <v>80</v>
      </c>
    </row>
    <row r="987" s="12" customFormat="1" ht="22.8" customHeight="1">
      <c r="A987" s="12"/>
      <c r="B987" s="194"/>
      <c r="C987" s="195"/>
      <c r="D987" s="196" t="s">
        <v>72</v>
      </c>
      <c r="E987" s="208" t="s">
        <v>1171</v>
      </c>
      <c r="F987" s="208" t="s">
        <v>1172</v>
      </c>
      <c r="G987" s="195"/>
      <c r="H987" s="195"/>
      <c r="I987" s="198"/>
      <c r="J987" s="209">
        <f>BK987</f>
        <v>0</v>
      </c>
      <c r="K987" s="195"/>
      <c r="L987" s="200"/>
      <c r="M987" s="201"/>
      <c r="N987" s="202"/>
      <c r="O987" s="202"/>
      <c r="P987" s="203">
        <f>SUM(P988:P1005)</f>
        <v>0</v>
      </c>
      <c r="Q987" s="202"/>
      <c r="R987" s="203">
        <f>SUM(R988:R1005)</f>
        <v>0</v>
      </c>
      <c r="S987" s="202"/>
      <c r="T987" s="203">
        <f>SUM(T988:T1005)</f>
        <v>0</v>
      </c>
      <c r="U987" s="204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R987" s="205" t="s">
        <v>158</v>
      </c>
      <c r="AT987" s="206" t="s">
        <v>72</v>
      </c>
      <c r="AU987" s="206" t="s">
        <v>78</v>
      </c>
      <c r="AY987" s="205" t="s">
        <v>124</v>
      </c>
      <c r="BK987" s="207">
        <f>SUM(BK988:BK1005)</f>
        <v>0</v>
      </c>
    </row>
    <row r="988" s="2" customFormat="1" ht="16.5" customHeight="1">
      <c r="A988" s="38"/>
      <c r="B988" s="39"/>
      <c r="C988" s="210" t="s">
        <v>1173</v>
      </c>
      <c r="D988" s="210" t="s">
        <v>126</v>
      </c>
      <c r="E988" s="211" t="s">
        <v>1174</v>
      </c>
      <c r="F988" s="212" t="s">
        <v>1172</v>
      </c>
      <c r="G988" s="213" t="s">
        <v>1165</v>
      </c>
      <c r="H988" s="214">
        <v>3</v>
      </c>
      <c r="I988" s="215"/>
      <c r="J988" s="216">
        <f>ROUND(I988*H988,2)</f>
        <v>0</v>
      </c>
      <c r="K988" s="212" t="s">
        <v>1175</v>
      </c>
      <c r="L988" s="44"/>
      <c r="M988" s="217" t="s">
        <v>1</v>
      </c>
      <c r="N988" s="218" t="s">
        <v>38</v>
      </c>
      <c r="O988" s="91"/>
      <c r="P988" s="219">
        <f>O988*H988</f>
        <v>0</v>
      </c>
      <c r="Q988" s="219">
        <v>0</v>
      </c>
      <c r="R988" s="219">
        <f>Q988*H988</f>
        <v>0</v>
      </c>
      <c r="S988" s="219">
        <v>0</v>
      </c>
      <c r="T988" s="219">
        <f>S988*H988</f>
        <v>0</v>
      </c>
      <c r="U988" s="220" t="s">
        <v>1</v>
      </c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R988" s="221" t="s">
        <v>1145</v>
      </c>
      <c r="AT988" s="221" t="s">
        <v>126</v>
      </c>
      <c r="AU988" s="221" t="s">
        <v>80</v>
      </c>
      <c r="AY988" s="17" t="s">
        <v>124</v>
      </c>
      <c r="BE988" s="222">
        <f>IF(N988="základní",J988,0)</f>
        <v>0</v>
      </c>
      <c r="BF988" s="222">
        <f>IF(N988="snížená",J988,0)</f>
        <v>0</v>
      </c>
      <c r="BG988" s="222">
        <f>IF(N988="zákl. přenesená",J988,0)</f>
        <v>0</v>
      </c>
      <c r="BH988" s="222">
        <f>IF(N988="sníž. přenesená",J988,0)</f>
        <v>0</v>
      </c>
      <c r="BI988" s="222">
        <f>IF(N988="nulová",J988,0)</f>
        <v>0</v>
      </c>
      <c r="BJ988" s="17" t="s">
        <v>78</v>
      </c>
      <c r="BK988" s="222">
        <f>ROUND(I988*H988,2)</f>
        <v>0</v>
      </c>
      <c r="BL988" s="17" t="s">
        <v>1145</v>
      </c>
      <c r="BM988" s="221" t="s">
        <v>1176</v>
      </c>
    </row>
    <row r="989" s="2" customFormat="1">
      <c r="A989" s="38"/>
      <c r="B989" s="39"/>
      <c r="C989" s="40"/>
      <c r="D989" s="223" t="s">
        <v>133</v>
      </c>
      <c r="E989" s="40"/>
      <c r="F989" s="224" t="s">
        <v>1172</v>
      </c>
      <c r="G989" s="40"/>
      <c r="H989" s="40"/>
      <c r="I989" s="225"/>
      <c r="J989" s="40"/>
      <c r="K989" s="40"/>
      <c r="L989" s="44"/>
      <c r="M989" s="226"/>
      <c r="N989" s="227"/>
      <c r="O989" s="91"/>
      <c r="P989" s="91"/>
      <c r="Q989" s="91"/>
      <c r="R989" s="91"/>
      <c r="S989" s="91"/>
      <c r="T989" s="91"/>
      <c r="U989" s="92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T989" s="17" t="s">
        <v>133</v>
      </c>
      <c r="AU989" s="17" t="s">
        <v>80</v>
      </c>
    </row>
    <row r="990" s="2" customFormat="1">
      <c r="A990" s="38"/>
      <c r="B990" s="39"/>
      <c r="C990" s="40"/>
      <c r="D990" s="228" t="s">
        <v>135</v>
      </c>
      <c r="E990" s="40"/>
      <c r="F990" s="229" t="s">
        <v>1177</v>
      </c>
      <c r="G990" s="40"/>
      <c r="H990" s="40"/>
      <c r="I990" s="225"/>
      <c r="J990" s="40"/>
      <c r="K990" s="40"/>
      <c r="L990" s="44"/>
      <c r="M990" s="226"/>
      <c r="N990" s="227"/>
      <c r="O990" s="91"/>
      <c r="P990" s="91"/>
      <c r="Q990" s="91"/>
      <c r="R990" s="91"/>
      <c r="S990" s="91"/>
      <c r="T990" s="91"/>
      <c r="U990" s="92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T990" s="17" t="s">
        <v>135</v>
      </c>
      <c r="AU990" s="17" t="s">
        <v>80</v>
      </c>
    </row>
    <row r="991" s="2" customFormat="1" ht="16.5" customHeight="1">
      <c r="A991" s="38"/>
      <c r="B991" s="39"/>
      <c r="C991" s="210" t="s">
        <v>1178</v>
      </c>
      <c r="D991" s="210" t="s">
        <v>126</v>
      </c>
      <c r="E991" s="211" t="s">
        <v>1179</v>
      </c>
      <c r="F991" s="212" t="s">
        <v>1180</v>
      </c>
      <c r="G991" s="213" t="s">
        <v>1181</v>
      </c>
      <c r="H991" s="214">
        <v>1</v>
      </c>
      <c r="I991" s="215"/>
      <c r="J991" s="216">
        <f>ROUND(I991*H991,2)</f>
        <v>0</v>
      </c>
      <c r="K991" s="212" t="s">
        <v>1</v>
      </c>
      <c r="L991" s="44"/>
      <c r="M991" s="217" t="s">
        <v>1</v>
      </c>
      <c r="N991" s="218" t="s">
        <v>38</v>
      </c>
      <c r="O991" s="91"/>
      <c r="P991" s="219">
        <f>O991*H991</f>
        <v>0</v>
      </c>
      <c r="Q991" s="219">
        <v>0</v>
      </c>
      <c r="R991" s="219">
        <f>Q991*H991</f>
        <v>0</v>
      </c>
      <c r="S991" s="219">
        <v>0</v>
      </c>
      <c r="T991" s="219">
        <f>S991*H991</f>
        <v>0</v>
      </c>
      <c r="U991" s="220" t="s">
        <v>1</v>
      </c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21" t="s">
        <v>131</v>
      </c>
      <c r="AT991" s="221" t="s">
        <v>126</v>
      </c>
      <c r="AU991" s="221" t="s">
        <v>80</v>
      </c>
      <c r="AY991" s="17" t="s">
        <v>124</v>
      </c>
      <c r="BE991" s="222">
        <f>IF(N991="základní",J991,0)</f>
        <v>0</v>
      </c>
      <c r="BF991" s="222">
        <f>IF(N991="snížená",J991,0)</f>
        <v>0</v>
      </c>
      <c r="BG991" s="222">
        <f>IF(N991="zákl. přenesená",J991,0)</f>
        <v>0</v>
      </c>
      <c r="BH991" s="222">
        <f>IF(N991="sníž. přenesená",J991,0)</f>
        <v>0</v>
      </c>
      <c r="BI991" s="222">
        <f>IF(N991="nulová",J991,0)</f>
        <v>0</v>
      </c>
      <c r="BJ991" s="17" t="s">
        <v>78</v>
      </c>
      <c r="BK991" s="222">
        <f>ROUND(I991*H991,2)</f>
        <v>0</v>
      </c>
      <c r="BL991" s="17" t="s">
        <v>131</v>
      </c>
      <c r="BM991" s="221" t="s">
        <v>1182</v>
      </c>
    </row>
    <row r="992" s="2" customFormat="1">
      <c r="A992" s="38"/>
      <c r="B992" s="39"/>
      <c r="C992" s="40"/>
      <c r="D992" s="223" t="s">
        <v>133</v>
      </c>
      <c r="E992" s="40"/>
      <c r="F992" s="224" t="s">
        <v>1180</v>
      </c>
      <c r="G992" s="40"/>
      <c r="H992" s="40"/>
      <c r="I992" s="225"/>
      <c r="J992" s="40"/>
      <c r="K992" s="40"/>
      <c r="L992" s="44"/>
      <c r="M992" s="226"/>
      <c r="N992" s="227"/>
      <c r="O992" s="91"/>
      <c r="P992" s="91"/>
      <c r="Q992" s="91"/>
      <c r="R992" s="91"/>
      <c r="S992" s="91"/>
      <c r="T992" s="91"/>
      <c r="U992" s="92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T992" s="17" t="s">
        <v>133</v>
      </c>
      <c r="AU992" s="17" t="s">
        <v>80</v>
      </c>
    </row>
    <row r="993" s="13" customFormat="1">
      <c r="A993" s="13"/>
      <c r="B993" s="230"/>
      <c r="C993" s="231"/>
      <c r="D993" s="223" t="s">
        <v>137</v>
      </c>
      <c r="E993" s="232" t="s">
        <v>1</v>
      </c>
      <c r="F993" s="233" t="s">
        <v>1183</v>
      </c>
      <c r="G993" s="231"/>
      <c r="H993" s="232" t="s">
        <v>1</v>
      </c>
      <c r="I993" s="234"/>
      <c r="J993" s="231"/>
      <c r="K993" s="231"/>
      <c r="L993" s="235"/>
      <c r="M993" s="236"/>
      <c r="N993" s="237"/>
      <c r="O993" s="237"/>
      <c r="P993" s="237"/>
      <c r="Q993" s="237"/>
      <c r="R993" s="237"/>
      <c r="S993" s="237"/>
      <c r="T993" s="237"/>
      <c r="U993" s="238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9" t="s">
        <v>137</v>
      </c>
      <c r="AU993" s="239" t="s">
        <v>80</v>
      </c>
      <c r="AV993" s="13" t="s">
        <v>78</v>
      </c>
      <c r="AW993" s="13" t="s">
        <v>30</v>
      </c>
      <c r="AX993" s="13" t="s">
        <v>73</v>
      </c>
      <c r="AY993" s="239" t="s">
        <v>124</v>
      </c>
    </row>
    <row r="994" s="13" customFormat="1">
      <c r="A994" s="13"/>
      <c r="B994" s="230"/>
      <c r="C994" s="231"/>
      <c r="D994" s="223" t="s">
        <v>137</v>
      </c>
      <c r="E994" s="232" t="s">
        <v>1</v>
      </c>
      <c r="F994" s="233" t="s">
        <v>1184</v>
      </c>
      <c r="G994" s="231"/>
      <c r="H994" s="232" t="s">
        <v>1</v>
      </c>
      <c r="I994" s="234"/>
      <c r="J994" s="231"/>
      <c r="K994" s="231"/>
      <c r="L994" s="235"/>
      <c r="M994" s="236"/>
      <c r="N994" s="237"/>
      <c r="O994" s="237"/>
      <c r="P994" s="237"/>
      <c r="Q994" s="237"/>
      <c r="R994" s="237"/>
      <c r="S994" s="237"/>
      <c r="T994" s="237"/>
      <c r="U994" s="238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9" t="s">
        <v>137</v>
      </c>
      <c r="AU994" s="239" t="s">
        <v>80</v>
      </c>
      <c r="AV994" s="13" t="s">
        <v>78</v>
      </c>
      <c r="AW994" s="13" t="s">
        <v>30</v>
      </c>
      <c r="AX994" s="13" t="s">
        <v>73</v>
      </c>
      <c r="AY994" s="239" t="s">
        <v>124</v>
      </c>
    </row>
    <row r="995" s="14" customFormat="1">
      <c r="A995" s="14"/>
      <c r="B995" s="240"/>
      <c r="C995" s="241"/>
      <c r="D995" s="223" t="s">
        <v>137</v>
      </c>
      <c r="E995" s="242" t="s">
        <v>1</v>
      </c>
      <c r="F995" s="243" t="s">
        <v>78</v>
      </c>
      <c r="G995" s="241"/>
      <c r="H995" s="244">
        <v>1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8"/>
      <c r="U995" s="249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0" t="s">
        <v>137</v>
      </c>
      <c r="AU995" s="250" t="s">
        <v>80</v>
      </c>
      <c r="AV995" s="14" t="s">
        <v>80</v>
      </c>
      <c r="AW995" s="14" t="s">
        <v>30</v>
      </c>
      <c r="AX995" s="14" t="s">
        <v>73</v>
      </c>
      <c r="AY995" s="250" t="s">
        <v>124</v>
      </c>
    </row>
    <row r="996" s="15" customFormat="1">
      <c r="A996" s="15"/>
      <c r="B996" s="251"/>
      <c r="C996" s="252"/>
      <c r="D996" s="223" t="s">
        <v>137</v>
      </c>
      <c r="E996" s="253" t="s">
        <v>1</v>
      </c>
      <c r="F996" s="254" t="s">
        <v>140</v>
      </c>
      <c r="G996" s="252"/>
      <c r="H996" s="255">
        <v>1</v>
      </c>
      <c r="I996" s="256"/>
      <c r="J996" s="252"/>
      <c r="K996" s="252"/>
      <c r="L996" s="257"/>
      <c r="M996" s="258"/>
      <c r="N996" s="259"/>
      <c r="O996" s="259"/>
      <c r="P996" s="259"/>
      <c r="Q996" s="259"/>
      <c r="R996" s="259"/>
      <c r="S996" s="259"/>
      <c r="T996" s="259"/>
      <c r="U996" s="260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61" t="s">
        <v>137</v>
      </c>
      <c r="AU996" s="261" t="s">
        <v>80</v>
      </c>
      <c r="AV996" s="15" t="s">
        <v>131</v>
      </c>
      <c r="AW996" s="15" t="s">
        <v>30</v>
      </c>
      <c r="AX996" s="15" t="s">
        <v>78</v>
      </c>
      <c r="AY996" s="261" t="s">
        <v>124</v>
      </c>
    </row>
    <row r="997" s="2" customFormat="1" ht="16.5" customHeight="1">
      <c r="A997" s="38"/>
      <c r="B997" s="39"/>
      <c r="C997" s="210" t="s">
        <v>1185</v>
      </c>
      <c r="D997" s="210" t="s">
        <v>126</v>
      </c>
      <c r="E997" s="211" t="s">
        <v>1186</v>
      </c>
      <c r="F997" s="212" t="s">
        <v>1187</v>
      </c>
      <c r="G997" s="213" t="s">
        <v>366</v>
      </c>
      <c r="H997" s="214">
        <v>2</v>
      </c>
      <c r="I997" s="215"/>
      <c r="J997" s="216">
        <f>ROUND(I997*H997,2)</f>
        <v>0</v>
      </c>
      <c r="K997" s="212" t="s">
        <v>1</v>
      </c>
      <c r="L997" s="44"/>
      <c r="M997" s="217" t="s">
        <v>1</v>
      </c>
      <c r="N997" s="218" t="s">
        <v>38</v>
      </c>
      <c r="O997" s="91"/>
      <c r="P997" s="219">
        <f>O997*H997</f>
        <v>0</v>
      </c>
      <c r="Q997" s="219">
        <v>0</v>
      </c>
      <c r="R997" s="219">
        <f>Q997*H997</f>
        <v>0</v>
      </c>
      <c r="S997" s="219">
        <v>0</v>
      </c>
      <c r="T997" s="219">
        <f>S997*H997</f>
        <v>0</v>
      </c>
      <c r="U997" s="220" t="s">
        <v>1</v>
      </c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221" t="s">
        <v>131</v>
      </c>
      <c r="AT997" s="221" t="s">
        <v>126</v>
      </c>
      <c r="AU997" s="221" t="s">
        <v>80</v>
      </c>
      <c r="AY997" s="17" t="s">
        <v>124</v>
      </c>
      <c r="BE997" s="222">
        <f>IF(N997="základní",J997,0)</f>
        <v>0</v>
      </c>
      <c r="BF997" s="222">
        <f>IF(N997="snížená",J997,0)</f>
        <v>0</v>
      </c>
      <c r="BG997" s="222">
        <f>IF(N997="zákl. přenesená",J997,0)</f>
        <v>0</v>
      </c>
      <c r="BH997" s="222">
        <f>IF(N997="sníž. přenesená",J997,0)</f>
        <v>0</v>
      </c>
      <c r="BI997" s="222">
        <f>IF(N997="nulová",J997,0)</f>
        <v>0</v>
      </c>
      <c r="BJ997" s="17" t="s">
        <v>78</v>
      </c>
      <c r="BK997" s="222">
        <f>ROUND(I997*H997,2)</f>
        <v>0</v>
      </c>
      <c r="BL997" s="17" t="s">
        <v>131</v>
      </c>
      <c r="BM997" s="221" t="s">
        <v>1188</v>
      </c>
    </row>
    <row r="998" s="2" customFormat="1">
      <c r="A998" s="38"/>
      <c r="B998" s="39"/>
      <c r="C998" s="40"/>
      <c r="D998" s="223" t="s">
        <v>133</v>
      </c>
      <c r="E998" s="40"/>
      <c r="F998" s="224" t="s">
        <v>1187</v>
      </c>
      <c r="G998" s="40"/>
      <c r="H998" s="40"/>
      <c r="I998" s="225"/>
      <c r="J998" s="40"/>
      <c r="K998" s="40"/>
      <c r="L998" s="44"/>
      <c r="M998" s="226"/>
      <c r="N998" s="227"/>
      <c r="O998" s="91"/>
      <c r="P998" s="91"/>
      <c r="Q998" s="91"/>
      <c r="R998" s="91"/>
      <c r="S998" s="91"/>
      <c r="T998" s="91"/>
      <c r="U998" s="92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T998" s="17" t="s">
        <v>133</v>
      </c>
      <c r="AU998" s="17" t="s">
        <v>80</v>
      </c>
    </row>
    <row r="999" s="13" customFormat="1">
      <c r="A999" s="13"/>
      <c r="B999" s="230"/>
      <c r="C999" s="231"/>
      <c r="D999" s="223" t="s">
        <v>137</v>
      </c>
      <c r="E999" s="232" t="s">
        <v>1</v>
      </c>
      <c r="F999" s="233" t="s">
        <v>1189</v>
      </c>
      <c r="G999" s="231"/>
      <c r="H999" s="232" t="s">
        <v>1</v>
      </c>
      <c r="I999" s="234"/>
      <c r="J999" s="231"/>
      <c r="K999" s="231"/>
      <c r="L999" s="235"/>
      <c r="M999" s="236"/>
      <c r="N999" s="237"/>
      <c r="O999" s="237"/>
      <c r="P999" s="237"/>
      <c r="Q999" s="237"/>
      <c r="R999" s="237"/>
      <c r="S999" s="237"/>
      <c r="T999" s="237"/>
      <c r="U999" s="238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9" t="s">
        <v>137</v>
      </c>
      <c r="AU999" s="239" t="s">
        <v>80</v>
      </c>
      <c r="AV999" s="13" t="s">
        <v>78</v>
      </c>
      <c r="AW999" s="13" t="s">
        <v>30</v>
      </c>
      <c r="AX999" s="13" t="s">
        <v>73</v>
      </c>
      <c r="AY999" s="239" t="s">
        <v>124</v>
      </c>
    </row>
    <row r="1000" s="14" customFormat="1">
      <c r="A1000" s="14"/>
      <c r="B1000" s="240"/>
      <c r="C1000" s="241"/>
      <c r="D1000" s="223" t="s">
        <v>137</v>
      </c>
      <c r="E1000" s="242" t="s">
        <v>1</v>
      </c>
      <c r="F1000" s="243" t="s">
        <v>80</v>
      </c>
      <c r="G1000" s="241"/>
      <c r="H1000" s="244">
        <v>2</v>
      </c>
      <c r="I1000" s="245"/>
      <c r="J1000" s="241"/>
      <c r="K1000" s="241"/>
      <c r="L1000" s="246"/>
      <c r="M1000" s="247"/>
      <c r="N1000" s="248"/>
      <c r="O1000" s="248"/>
      <c r="P1000" s="248"/>
      <c r="Q1000" s="248"/>
      <c r="R1000" s="248"/>
      <c r="S1000" s="248"/>
      <c r="T1000" s="248"/>
      <c r="U1000" s="249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0" t="s">
        <v>137</v>
      </c>
      <c r="AU1000" s="250" t="s">
        <v>80</v>
      </c>
      <c r="AV1000" s="14" t="s">
        <v>80</v>
      </c>
      <c r="AW1000" s="14" t="s">
        <v>30</v>
      </c>
      <c r="AX1000" s="14" t="s">
        <v>73</v>
      </c>
      <c r="AY1000" s="250" t="s">
        <v>124</v>
      </c>
    </row>
    <row r="1001" s="15" customFormat="1">
      <c r="A1001" s="15"/>
      <c r="B1001" s="251"/>
      <c r="C1001" s="252"/>
      <c r="D1001" s="223" t="s">
        <v>137</v>
      </c>
      <c r="E1001" s="253" t="s">
        <v>1</v>
      </c>
      <c r="F1001" s="254" t="s">
        <v>140</v>
      </c>
      <c r="G1001" s="252"/>
      <c r="H1001" s="255">
        <v>2</v>
      </c>
      <c r="I1001" s="256"/>
      <c r="J1001" s="252"/>
      <c r="K1001" s="252"/>
      <c r="L1001" s="257"/>
      <c r="M1001" s="258"/>
      <c r="N1001" s="259"/>
      <c r="O1001" s="259"/>
      <c r="P1001" s="259"/>
      <c r="Q1001" s="259"/>
      <c r="R1001" s="259"/>
      <c r="S1001" s="259"/>
      <c r="T1001" s="259"/>
      <c r="U1001" s="260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1" t="s">
        <v>137</v>
      </c>
      <c r="AU1001" s="261" t="s">
        <v>80</v>
      </c>
      <c r="AV1001" s="15" t="s">
        <v>131</v>
      </c>
      <c r="AW1001" s="15" t="s">
        <v>30</v>
      </c>
      <c r="AX1001" s="15" t="s">
        <v>78</v>
      </c>
      <c r="AY1001" s="261" t="s">
        <v>124</v>
      </c>
    </row>
    <row r="1002" s="2" customFormat="1" ht="24.15" customHeight="1">
      <c r="A1002" s="38"/>
      <c r="B1002" s="39"/>
      <c r="C1002" s="210" t="s">
        <v>1190</v>
      </c>
      <c r="D1002" s="210" t="s">
        <v>126</v>
      </c>
      <c r="E1002" s="211" t="s">
        <v>1191</v>
      </c>
      <c r="F1002" s="212" t="s">
        <v>1192</v>
      </c>
      <c r="G1002" s="213" t="s">
        <v>366</v>
      </c>
      <c r="H1002" s="214">
        <v>1</v>
      </c>
      <c r="I1002" s="215"/>
      <c r="J1002" s="216">
        <f>ROUND(I1002*H1002,2)</f>
        <v>0</v>
      </c>
      <c r="K1002" s="212" t="s">
        <v>1</v>
      </c>
      <c r="L1002" s="44"/>
      <c r="M1002" s="217" t="s">
        <v>1</v>
      </c>
      <c r="N1002" s="218" t="s">
        <v>38</v>
      </c>
      <c r="O1002" s="91"/>
      <c r="P1002" s="219">
        <f>O1002*H1002</f>
        <v>0</v>
      </c>
      <c r="Q1002" s="219">
        <v>0</v>
      </c>
      <c r="R1002" s="219">
        <f>Q1002*H1002</f>
        <v>0</v>
      </c>
      <c r="S1002" s="219">
        <v>0</v>
      </c>
      <c r="T1002" s="219">
        <f>S1002*H1002</f>
        <v>0</v>
      </c>
      <c r="U1002" s="220" t="s">
        <v>1</v>
      </c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21" t="s">
        <v>131</v>
      </c>
      <c r="AT1002" s="221" t="s">
        <v>126</v>
      </c>
      <c r="AU1002" s="221" t="s">
        <v>80</v>
      </c>
      <c r="AY1002" s="17" t="s">
        <v>124</v>
      </c>
      <c r="BE1002" s="222">
        <f>IF(N1002="základní",J1002,0)</f>
        <v>0</v>
      </c>
      <c r="BF1002" s="222">
        <f>IF(N1002="snížená",J1002,0)</f>
        <v>0</v>
      </c>
      <c r="BG1002" s="222">
        <f>IF(N1002="zákl. přenesená",J1002,0)</f>
        <v>0</v>
      </c>
      <c r="BH1002" s="222">
        <f>IF(N1002="sníž. přenesená",J1002,0)</f>
        <v>0</v>
      </c>
      <c r="BI1002" s="222">
        <f>IF(N1002="nulová",J1002,0)</f>
        <v>0</v>
      </c>
      <c r="BJ1002" s="17" t="s">
        <v>78</v>
      </c>
      <c r="BK1002" s="222">
        <f>ROUND(I1002*H1002,2)</f>
        <v>0</v>
      </c>
      <c r="BL1002" s="17" t="s">
        <v>131</v>
      </c>
      <c r="BM1002" s="221" t="s">
        <v>1193</v>
      </c>
    </row>
    <row r="1003" s="2" customFormat="1">
      <c r="A1003" s="38"/>
      <c r="B1003" s="39"/>
      <c r="C1003" s="40"/>
      <c r="D1003" s="223" t="s">
        <v>133</v>
      </c>
      <c r="E1003" s="40"/>
      <c r="F1003" s="224" t="s">
        <v>1194</v>
      </c>
      <c r="G1003" s="40"/>
      <c r="H1003" s="40"/>
      <c r="I1003" s="225"/>
      <c r="J1003" s="40"/>
      <c r="K1003" s="40"/>
      <c r="L1003" s="44"/>
      <c r="M1003" s="226"/>
      <c r="N1003" s="227"/>
      <c r="O1003" s="91"/>
      <c r="P1003" s="91"/>
      <c r="Q1003" s="91"/>
      <c r="R1003" s="91"/>
      <c r="S1003" s="91"/>
      <c r="T1003" s="91"/>
      <c r="U1003" s="92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T1003" s="17" t="s">
        <v>133</v>
      </c>
      <c r="AU1003" s="17" t="s">
        <v>80</v>
      </c>
    </row>
    <row r="1004" s="14" customFormat="1">
      <c r="A1004" s="14"/>
      <c r="B1004" s="240"/>
      <c r="C1004" s="241"/>
      <c r="D1004" s="223" t="s">
        <v>137</v>
      </c>
      <c r="E1004" s="242" t="s">
        <v>1</v>
      </c>
      <c r="F1004" s="243" t="s">
        <v>78</v>
      </c>
      <c r="G1004" s="241"/>
      <c r="H1004" s="244">
        <v>1</v>
      </c>
      <c r="I1004" s="245"/>
      <c r="J1004" s="241"/>
      <c r="K1004" s="241"/>
      <c r="L1004" s="246"/>
      <c r="M1004" s="247"/>
      <c r="N1004" s="248"/>
      <c r="O1004" s="248"/>
      <c r="P1004" s="248"/>
      <c r="Q1004" s="248"/>
      <c r="R1004" s="248"/>
      <c r="S1004" s="248"/>
      <c r="T1004" s="248"/>
      <c r="U1004" s="249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0" t="s">
        <v>137</v>
      </c>
      <c r="AU1004" s="250" t="s">
        <v>80</v>
      </c>
      <c r="AV1004" s="14" t="s">
        <v>80</v>
      </c>
      <c r="AW1004" s="14" t="s">
        <v>30</v>
      </c>
      <c r="AX1004" s="14" t="s">
        <v>73</v>
      </c>
      <c r="AY1004" s="250" t="s">
        <v>124</v>
      </c>
    </row>
    <row r="1005" s="15" customFormat="1">
      <c r="A1005" s="15"/>
      <c r="B1005" s="251"/>
      <c r="C1005" s="252"/>
      <c r="D1005" s="223" t="s">
        <v>137</v>
      </c>
      <c r="E1005" s="253" t="s">
        <v>1</v>
      </c>
      <c r="F1005" s="254" t="s">
        <v>140</v>
      </c>
      <c r="G1005" s="252"/>
      <c r="H1005" s="255">
        <v>1</v>
      </c>
      <c r="I1005" s="256"/>
      <c r="J1005" s="252"/>
      <c r="K1005" s="252"/>
      <c r="L1005" s="257"/>
      <c r="M1005" s="258"/>
      <c r="N1005" s="259"/>
      <c r="O1005" s="259"/>
      <c r="P1005" s="259"/>
      <c r="Q1005" s="259"/>
      <c r="R1005" s="259"/>
      <c r="S1005" s="259"/>
      <c r="T1005" s="259"/>
      <c r="U1005" s="260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61" t="s">
        <v>137</v>
      </c>
      <c r="AU1005" s="261" t="s">
        <v>80</v>
      </c>
      <c r="AV1005" s="15" t="s">
        <v>131</v>
      </c>
      <c r="AW1005" s="15" t="s">
        <v>30</v>
      </c>
      <c r="AX1005" s="15" t="s">
        <v>78</v>
      </c>
      <c r="AY1005" s="261" t="s">
        <v>124</v>
      </c>
    </row>
    <row r="1006" s="12" customFormat="1" ht="22.8" customHeight="1">
      <c r="A1006" s="12"/>
      <c r="B1006" s="194"/>
      <c r="C1006" s="195"/>
      <c r="D1006" s="196" t="s">
        <v>72</v>
      </c>
      <c r="E1006" s="208" t="s">
        <v>1195</v>
      </c>
      <c r="F1006" s="208" t="s">
        <v>1196</v>
      </c>
      <c r="G1006" s="195"/>
      <c r="H1006" s="195"/>
      <c r="I1006" s="198"/>
      <c r="J1006" s="209">
        <f>BK1006</f>
        <v>0</v>
      </c>
      <c r="K1006" s="195"/>
      <c r="L1006" s="200"/>
      <c r="M1006" s="201"/>
      <c r="N1006" s="202"/>
      <c r="O1006" s="202"/>
      <c r="P1006" s="203">
        <f>SUM(P1007:P1012)</f>
        <v>0</v>
      </c>
      <c r="Q1006" s="202"/>
      <c r="R1006" s="203">
        <f>SUM(R1007:R1012)</f>
        <v>0</v>
      </c>
      <c r="S1006" s="202"/>
      <c r="T1006" s="203">
        <f>SUM(T1007:T1012)</f>
        <v>0</v>
      </c>
      <c r="U1006" s="204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R1006" s="205" t="s">
        <v>158</v>
      </c>
      <c r="AT1006" s="206" t="s">
        <v>72</v>
      </c>
      <c r="AU1006" s="206" t="s">
        <v>78</v>
      </c>
      <c r="AY1006" s="205" t="s">
        <v>124</v>
      </c>
      <c r="BK1006" s="207">
        <f>SUM(BK1007:BK1012)</f>
        <v>0</v>
      </c>
    </row>
    <row r="1007" s="2" customFormat="1" ht="16.5" customHeight="1">
      <c r="A1007" s="38"/>
      <c r="B1007" s="39"/>
      <c r="C1007" s="210" t="s">
        <v>1197</v>
      </c>
      <c r="D1007" s="210" t="s">
        <v>126</v>
      </c>
      <c r="E1007" s="211" t="s">
        <v>1198</v>
      </c>
      <c r="F1007" s="212" t="s">
        <v>1199</v>
      </c>
      <c r="G1007" s="213" t="s">
        <v>1165</v>
      </c>
      <c r="H1007" s="214">
        <v>3</v>
      </c>
      <c r="I1007" s="215"/>
      <c r="J1007" s="216">
        <f>ROUND(I1007*H1007,2)</f>
        <v>0</v>
      </c>
      <c r="K1007" s="212" t="s">
        <v>1</v>
      </c>
      <c r="L1007" s="44"/>
      <c r="M1007" s="217" t="s">
        <v>1</v>
      </c>
      <c r="N1007" s="218" t="s">
        <v>38</v>
      </c>
      <c r="O1007" s="91"/>
      <c r="P1007" s="219">
        <f>O1007*H1007</f>
        <v>0</v>
      </c>
      <c r="Q1007" s="219">
        <v>0</v>
      </c>
      <c r="R1007" s="219">
        <f>Q1007*H1007</f>
        <v>0</v>
      </c>
      <c r="S1007" s="219">
        <v>0</v>
      </c>
      <c r="T1007" s="219">
        <f>S1007*H1007</f>
        <v>0</v>
      </c>
      <c r="U1007" s="220" t="s">
        <v>1</v>
      </c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R1007" s="221" t="s">
        <v>131</v>
      </c>
      <c r="AT1007" s="221" t="s">
        <v>126</v>
      </c>
      <c r="AU1007" s="221" t="s">
        <v>80</v>
      </c>
      <c r="AY1007" s="17" t="s">
        <v>124</v>
      </c>
      <c r="BE1007" s="222">
        <f>IF(N1007="základní",J1007,0)</f>
        <v>0</v>
      </c>
      <c r="BF1007" s="222">
        <f>IF(N1007="snížená",J1007,0)</f>
        <v>0</v>
      </c>
      <c r="BG1007" s="222">
        <f>IF(N1007="zákl. přenesená",J1007,0)</f>
        <v>0</v>
      </c>
      <c r="BH1007" s="222">
        <f>IF(N1007="sníž. přenesená",J1007,0)</f>
        <v>0</v>
      </c>
      <c r="BI1007" s="222">
        <f>IF(N1007="nulová",J1007,0)</f>
        <v>0</v>
      </c>
      <c r="BJ1007" s="17" t="s">
        <v>78</v>
      </c>
      <c r="BK1007" s="222">
        <f>ROUND(I1007*H1007,2)</f>
        <v>0</v>
      </c>
      <c r="BL1007" s="17" t="s">
        <v>131</v>
      </c>
      <c r="BM1007" s="221" t="s">
        <v>1200</v>
      </c>
    </row>
    <row r="1008" s="2" customFormat="1">
      <c r="A1008" s="38"/>
      <c r="B1008" s="39"/>
      <c r="C1008" s="40"/>
      <c r="D1008" s="223" t="s">
        <v>133</v>
      </c>
      <c r="E1008" s="40"/>
      <c r="F1008" s="224" t="s">
        <v>1199</v>
      </c>
      <c r="G1008" s="40"/>
      <c r="H1008" s="40"/>
      <c r="I1008" s="225"/>
      <c r="J1008" s="40"/>
      <c r="K1008" s="40"/>
      <c r="L1008" s="44"/>
      <c r="M1008" s="226"/>
      <c r="N1008" s="227"/>
      <c r="O1008" s="91"/>
      <c r="P1008" s="91"/>
      <c r="Q1008" s="91"/>
      <c r="R1008" s="91"/>
      <c r="S1008" s="91"/>
      <c r="T1008" s="91"/>
      <c r="U1008" s="92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T1008" s="17" t="s">
        <v>133</v>
      </c>
      <c r="AU1008" s="17" t="s">
        <v>80</v>
      </c>
    </row>
    <row r="1009" s="2" customFormat="1" ht="16.5" customHeight="1">
      <c r="A1009" s="38"/>
      <c r="B1009" s="39"/>
      <c r="C1009" s="210" t="s">
        <v>1201</v>
      </c>
      <c r="D1009" s="210" t="s">
        <v>126</v>
      </c>
      <c r="E1009" s="211" t="s">
        <v>1202</v>
      </c>
      <c r="F1009" s="212" t="s">
        <v>1203</v>
      </c>
      <c r="G1009" s="213" t="s">
        <v>1165</v>
      </c>
      <c r="H1009" s="214">
        <v>2</v>
      </c>
      <c r="I1009" s="215"/>
      <c r="J1009" s="216">
        <f>ROUND(I1009*H1009,2)</f>
        <v>0</v>
      </c>
      <c r="K1009" s="212" t="s">
        <v>1204</v>
      </c>
      <c r="L1009" s="44"/>
      <c r="M1009" s="217" t="s">
        <v>1</v>
      </c>
      <c r="N1009" s="218" t="s">
        <v>38</v>
      </c>
      <c r="O1009" s="91"/>
      <c r="P1009" s="219">
        <f>O1009*H1009</f>
        <v>0</v>
      </c>
      <c r="Q1009" s="219">
        <v>0</v>
      </c>
      <c r="R1009" s="219">
        <f>Q1009*H1009</f>
        <v>0</v>
      </c>
      <c r="S1009" s="219">
        <v>0</v>
      </c>
      <c r="T1009" s="219">
        <f>S1009*H1009</f>
        <v>0</v>
      </c>
      <c r="U1009" s="220" t="s">
        <v>1</v>
      </c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221" t="s">
        <v>1145</v>
      </c>
      <c r="AT1009" s="221" t="s">
        <v>126</v>
      </c>
      <c r="AU1009" s="221" t="s">
        <v>80</v>
      </c>
      <c r="AY1009" s="17" t="s">
        <v>124</v>
      </c>
      <c r="BE1009" s="222">
        <f>IF(N1009="základní",J1009,0)</f>
        <v>0</v>
      </c>
      <c r="BF1009" s="222">
        <f>IF(N1009="snížená",J1009,0)</f>
        <v>0</v>
      </c>
      <c r="BG1009" s="222">
        <f>IF(N1009="zákl. přenesená",J1009,0)</f>
        <v>0</v>
      </c>
      <c r="BH1009" s="222">
        <f>IF(N1009="sníž. přenesená",J1009,0)</f>
        <v>0</v>
      </c>
      <c r="BI1009" s="222">
        <f>IF(N1009="nulová",J1009,0)</f>
        <v>0</v>
      </c>
      <c r="BJ1009" s="17" t="s">
        <v>78</v>
      </c>
      <c r="BK1009" s="222">
        <f>ROUND(I1009*H1009,2)</f>
        <v>0</v>
      </c>
      <c r="BL1009" s="17" t="s">
        <v>1145</v>
      </c>
      <c r="BM1009" s="221" t="s">
        <v>1205</v>
      </c>
    </row>
    <row r="1010" s="2" customFormat="1">
      <c r="A1010" s="38"/>
      <c r="B1010" s="39"/>
      <c r="C1010" s="40"/>
      <c r="D1010" s="223" t="s">
        <v>133</v>
      </c>
      <c r="E1010" s="40"/>
      <c r="F1010" s="224" t="s">
        <v>1203</v>
      </c>
      <c r="G1010" s="40"/>
      <c r="H1010" s="40"/>
      <c r="I1010" s="225"/>
      <c r="J1010" s="40"/>
      <c r="K1010" s="40"/>
      <c r="L1010" s="44"/>
      <c r="M1010" s="226"/>
      <c r="N1010" s="227"/>
      <c r="O1010" s="91"/>
      <c r="P1010" s="91"/>
      <c r="Q1010" s="91"/>
      <c r="R1010" s="91"/>
      <c r="S1010" s="91"/>
      <c r="T1010" s="91"/>
      <c r="U1010" s="92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T1010" s="17" t="s">
        <v>133</v>
      </c>
      <c r="AU1010" s="17" t="s">
        <v>80</v>
      </c>
    </row>
    <row r="1011" s="2" customFormat="1">
      <c r="A1011" s="38"/>
      <c r="B1011" s="39"/>
      <c r="C1011" s="40"/>
      <c r="D1011" s="228" t="s">
        <v>135</v>
      </c>
      <c r="E1011" s="40"/>
      <c r="F1011" s="229" t="s">
        <v>1206</v>
      </c>
      <c r="G1011" s="40"/>
      <c r="H1011" s="40"/>
      <c r="I1011" s="225"/>
      <c r="J1011" s="40"/>
      <c r="K1011" s="40"/>
      <c r="L1011" s="44"/>
      <c r="M1011" s="226"/>
      <c r="N1011" s="227"/>
      <c r="O1011" s="91"/>
      <c r="P1011" s="91"/>
      <c r="Q1011" s="91"/>
      <c r="R1011" s="91"/>
      <c r="S1011" s="91"/>
      <c r="T1011" s="91"/>
      <c r="U1011" s="92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T1011" s="17" t="s">
        <v>135</v>
      </c>
      <c r="AU1011" s="17" t="s">
        <v>80</v>
      </c>
    </row>
    <row r="1012" s="14" customFormat="1">
      <c r="A1012" s="14"/>
      <c r="B1012" s="240"/>
      <c r="C1012" s="241"/>
      <c r="D1012" s="223" t="s">
        <v>137</v>
      </c>
      <c r="E1012" s="241"/>
      <c r="F1012" s="243" t="s">
        <v>1207</v>
      </c>
      <c r="G1012" s="241"/>
      <c r="H1012" s="244">
        <v>2</v>
      </c>
      <c r="I1012" s="245"/>
      <c r="J1012" s="241"/>
      <c r="K1012" s="241"/>
      <c r="L1012" s="246"/>
      <c r="M1012" s="272"/>
      <c r="N1012" s="273"/>
      <c r="O1012" s="273"/>
      <c r="P1012" s="273"/>
      <c r="Q1012" s="273"/>
      <c r="R1012" s="273"/>
      <c r="S1012" s="273"/>
      <c r="T1012" s="273"/>
      <c r="U1012" s="27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0" t="s">
        <v>137</v>
      </c>
      <c r="AU1012" s="250" t="s">
        <v>80</v>
      </c>
      <c r="AV1012" s="14" t="s">
        <v>80</v>
      </c>
      <c r="AW1012" s="14" t="s">
        <v>4</v>
      </c>
      <c r="AX1012" s="14" t="s">
        <v>78</v>
      </c>
      <c r="AY1012" s="250" t="s">
        <v>124</v>
      </c>
    </row>
    <row r="1013" s="2" customFormat="1" ht="6.96" customHeight="1">
      <c r="A1013" s="38"/>
      <c r="B1013" s="66"/>
      <c r="C1013" s="67"/>
      <c r="D1013" s="67"/>
      <c r="E1013" s="67"/>
      <c r="F1013" s="67"/>
      <c r="G1013" s="67"/>
      <c r="H1013" s="67"/>
      <c r="I1013" s="67"/>
      <c r="J1013" s="67"/>
      <c r="K1013" s="67"/>
      <c r="L1013" s="44"/>
      <c r="M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</row>
  </sheetData>
  <sheetProtection sheet="1" autoFilter="0" formatColumns="0" formatRows="0" objects="1" scenarios="1" spinCount="100000" saltValue="lJwzQuFp3dJ+fBnjI7fXQigoRsWpnraER7o1nsSMPifT2Pha4aywvbXDuM73UYsfN+T+WyEGRczMqPYYId//+Q==" hashValue="6pKtuNwgJtrV4/b7PNX8Np4LBdVGeKlrc8y9xdwnWfMUqWpf6CNx2PZxP9kVPMV0tATYNhx3oYxrkuKnFuUYWg==" algorithmName="SHA-512" password="CC35"/>
  <autoFilter ref="C132:K1012"/>
  <mergeCells count="6">
    <mergeCell ref="E7:H7"/>
    <mergeCell ref="E16:H16"/>
    <mergeCell ref="E25:H25"/>
    <mergeCell ref="E85:H85"/>
    <mergeCell ref="E125:H125"/>
    <mergeCell ref="L2:V2"/>
  </mergeCells>
  <hyperlinks>
    <hyperlink ref="F138" r:id="rId1" display="https://podminky.urs.cz/item/CS_URS_2025_02/122251101"/>
    <hyperlink ref="F144" r:id="rId2" display="https://podminky.urs.cz/item/CS_URS_2025_02/162211311"/>
    <hyperlink ref="F149" r:id="rId3" display="https://podminky.urs.cz/item/CS_URS_2025_02/162211319"/>
    <hyperlink ref="F152" r:id="rId4" display="https://podminky.urs.cz/item/CS_URS_2025_02/162751117"/>
    <hyperlink ref="F155" r:id="rId5" display="https://podminky.urs.cz/item/CS_URS_2025_02/162751119"/>
    <hyperlink ref="F159" r:id="rId6" display="https://podminky.urs.cz/item/CS_URS_2025_02/171201221"/>
    <hyperlink ref="F163" r:id="rId7" display="https://podminky.urs.cz/item/CS_URS_2025_02/171201231"/>
    <hyperlink ref="F167" r:id="rId8" display="https://podminky.urs.cz/item/CS_URS_2025_02/171251201"/>
    <hyperlink ref="F170" r:id="rId9" display="https://podminky.urs.cz/item/CS_URS_2025_02/181951112"/>
    <hyperlink ref="F183" r:id="rId10" display="https://podminky.urs.cz/item/CS_URS_2025_02/411236221"/>
    <hyperlink ref="F189" r:id="rId11" display="https://podminky.urs.cz/item/CS_URS_2025_02/451571311"/>
    <hyperlink ref="F195" r:id="rId12" display="https://podminky.urs.cz/item/CS_URS_2025_02/465512127"/>
    <hyperlink ref="F202" r:id="rId13" display="https://podminky.urs.cz/item/CS_URS_2025_02/622311391"/>
    <hyperlink ref="F208" r:id="rId14" display="https://podminky.urs.cz/item/CS_URS_2025_02/622325459"/>
    <hyperlink ref="F214" r:id="rId15" display="https://podminky.urs.cz/item/CS_URS_2025_02/632450134"/>
    <hyperlink ref="F221" r:id="rId16" display="https://podminky.urs.cz/item/CS_URS_2025_02/941111132"/>
    <hyperlink ref="F227" r:id="rId17" display="https://podminky.urs.cz/item/CS_URS_2025_02/941111232"/>
    <hyperlink ref="F231" r:id="rId18" display="https://podminky.urs.cz/item/CS_URS_2025_02/941111322"/>
    <hyperlink ref="F234" r:id="rId19" display="https://podminky.urs.cz/item/CS_URS_2025_02/941111832"/>
    <hyperlink ref="F237" r:id="rId20" display="https://podminky.urs.cz/item/CS_URS_2025_02/943211111"/>
    <hyperlink ref="F243" r:id="rId21" display="https://podminky.urs.cz/item/CS_URS_2025_02/943211211"/>
    <hyperlink ref="F247" r:id="rId22" display="https://podminky.urs.cz/item/CS_URS_2025_02/943211321"/>
    <hyperlink ref="F250" r:id="rId23" display="https://podminky.urs.cz/item/CS_URS_2025_02/943211811"/>
    <hyperlink ref="F253" r:id="rId24" display="https://podminky.urs.cz/item/CS_URS_2025_02/944511111"/>
    <hyperlink ref="F256" r:id="rId25" display="https://podminky.urs.cz/item/CS_URS_2025_02/944511211"/>
    <hyperlink ref="F260" r:id="rId26" display="https://podminky.urs.cz/item/CS_URS_2025_02/944511811"/>
    <hyperlink ref="F263" r:id="rId27" display="https://podminky.urs.cz/item/CS_URS_2025_01/952902601"/>
    <hyperlink ref="F269" r:id="rId28" display="https://podminky.urs.cz/item/CS_URS_2025_01/952902611"/>
    <hyperlink ref="F275" r:id="rId29" display="https://podminky.urs.cz/item/CS_URS_2025_02/952903001"/>
    <hyperlink ref="F281" r:id="rId30" display="https://podminky.urs.cz/item/CS_URS_2025_02/952903006"/>
    <hyperlink ref="F287" r:id="rId31" display="https://podminky.urs.cz/item/CS_URS_2025_02/952903008"/>
    <hyperlink ref="F303" r:id="rId32" display="https://podminky.urs.cz/item/CS_URS_2025_02/975111121"/>
    <hyperlink ref="F309" r:id="rId33" display="https://podminky.urs.cz/item/CS_URS_2025_02/975111122"/>
    <hyperlink ref="F313" r:id="rId34" display="https://podminky.urs.cz/item/CS_URS_2025_02/975111123"/>
    <hyperlink ref="F316" r:id="rId35" display="https://podminky.urs.cz/item/CS_URS_2025_02/978015391"/>
    <hyperlink ref="F322" r:id="rId36" display="https://podminky.urs.cz/item/CS_URS_2025_02/985141111"/>
    <hyperlink ref="F335" r:id="rId37" display="https://podminky.urs.cz/item/CS_URS_2025_02/985141912"/>
    <hyperlink ref="F346" r:id="rId38" display="https://podminky.urs.cz/item/CS_URS_2025_02/985211111"/>
    <hyperlink ref="F359" r:id="rId39" display="https://podminky.urs.cz/item/CS_URS_2025_02/985211912"/>
    <hyperlink ref="F362" r:id="rId40" display="https://podminky.urs.cz/item/CS_URS_2025_02/985221021"/>
    <hyperlink ref="F369" r:id="rId41" display="https://podminky.urs.cz/item/CS_URS_2025_02/985221099"/>
    <hyperlink ref="F372" r:id="rId42" display="https://podminky.urs.cz/item/CS_URS_2025_02/985221101"/>
    <hyperlink ref="F382" r:id="rId43" display="https://podminky.urs.cz/item/CS_URS_2025_02/985221119"/>
    <hyperlink ref="F385" r:id="rId44" display="https://podminky.urs.cz/item/CS_URS_2025_02/985222101"/>
    <hyperlink ref="F388" r:id="rId45" display="https://podminky.urs.cz/item/CS_URS_2025_02/985232112"/>
    <hyperlink ref="F393" r:id="rId46" display="https://podminky.urs.cz/item/CS_URS_2025_02/985232192"/>
    <hyperlink ref="F396" r:id="rId47" display="https://podminky.urs.cz/item/CS_URS_2025_02/985233121"/>
    <hyperlink ref="F399" r:id="rId48" display="https://podminky.urs.cz/item/CS_URS_2025_02/985233912"/>
    <hyperlink ref="F402" r:id="rId49" display="https://podminky.urs.cz/item/CS_URS_2025_02/985421122"/>
    <hyperlink ref="F415" r:id="rId50" display="https://podminky.urs.cz/item/CS_URS_2025_02/993111111"/>
    <hyperlink ref="F419" r:id="rId51" display="https://podminky.urs.cz/item/CS_URS_2025_02/993111119"/>
    <hyperlink ref="F423" r:id="rId52" display="https://podminky.urs.cz/item/CS_URS_2025_02/993121111"/>
    <hyperlink ref="F427" r:id="rId53" display="https://podminky.urs.cz/item/CS_URS_2025_02/993121119"/>
    <hyperlink ref="F432" r:id="rId54" display="https://podminky.urs.cz/item/CS_URS_2025_02/997013157"/>
    <hyperlink ref="F435" r:id="rId55" display="https://podminky.urs.cz/item/CS_URS_2025_02/997013219"/>
    <hyperlink ref="F439" r:id="rId56" display="https://podminky.urs.cz/item/CS_URS_2025_02/997013501"/>
    <hyperlink ref="F442" r:id="rId57" display="https://podminky.urs.cz/item/CS_URS_2025_02/997013509"/>
    <hyperlink ref="F471" r:id="rId58" display="https://podminky.urs.cz/item/CS_URS_2025_01/998011010"/>
    <hyperlink ref="F476" r:id="rId59" display="https://podminky.urs.cz/item/CS_URS_2025_02/711491172"/>
    <hyperlink ref="F485" r:id="rId60" display="https://podminky.urs.cz/item/CS_URS_2025_02/998711113"/>
    <hyperlink ref="F495" r:id="rId61" display="https://podminky.urs.cz/item/CS_URS_2025_02/762085112"/>
    <hyperlink ref="F505" r:id="rId62" display="https://podminky.urs.cz/item/CS_URS_2025_02/762086111"/>
    <hyperlink ref="F520" r:id="rId63" display="https://podminky.urs.cz/item/CS_URS_2025_02/762191962"/>
    <hyperlink ref="F533" r:id="rId64" display="https://podminky.urs.cz/item/CS_URS_2025_02/762195000"/>
    <hyperlink ref="F538" r:id="rId65" display="https://podminky.urs.cz/item/CS_URS_2025_01/762311004"/>
    <hyperlink ref="F544" r:id="rId66" display="https://podminky.urs.cz/item/CS_URS_2025_01/762331931"/>
    <hyperlink ref="F568" r:id="rId67" display="https://podminky.urs.cz/item/CS_URS_2025_01/762331941"/>
    <hyperlink ref="F579" r:id="rId68" display="https://podminky.urs.cz/item/CS_URS_2025_01/762332933"/>
    <hyperlink ref="F627" r:id="rId69" display="https://podminky.urs.cz/item/CS_URS_2025_01/762332934"/>
    <hyperlink ref="F649" r:id="rId70" display="https://podminky.urs.cz/item/CS_URS_2025_01/762333913"/>
    <hyperlink ref="F673" r:id="rId71" display="https://podminky.urs.cz/item/CS_URS_2025_01/762333914"/>
    <hyperlink ref="F684" r:id="rId72" display="https://podminky.urs.cz/item/CS_URS_2025_01/762341210"/>
    <hyperlink ref="F695" r:id="rId73" display="https://podminky.urs.cz/item/CS_URS_2025_01/762341811"/>
    <hyperlink ref="F701" r:id="rId74" display="https://podminky.urs.cz/item/CS_URS_2025_01/762342314"/>
    <hyperlink ref="F714" r:id="rId75" display="https://podminky.urs.cz/item/CS_URS_2025_01/762342812"/>
    <hyperlink ref="F722" r:id="rId76" display="https://podminky.urs.cz/item/CS_URS_2025_01/762381012"/>
    <hyperlink ref="F727" r:id="rId77" display="https://podminky.urs.cz/item/CS_URS_2025_01/762381013"/>
    <hyperlink ref="F730" r:id="rId78" display="https://podminky.urs.cz/item/CS_URS_2025_01/762395000"/>
    <hyperlink ref="F738" r:id="rId79" display="https://podminky.urs.cz/item/CS_URS_2025_02/762511216"/>
    <hyperlink ref="F744" r:id="rId80" display="https://podminky.urs.cz/item/CS_URS_2025_02/762511847"/>
    <hyperlink ref="F754" r:id="rId81" display="https://podminky.urs.cz/item/CS_URS_2025_01/998762113"/>
    <hyperlink ref="F758" r:id="rId82" display="https://podminky.urs.cz/item/CS_URS_2025_01/764001821"/>
    <hyperlink ref="F764" r:id="rId83" display="https://podminky.urs.cz/item/CS_URS_2025_01/764001891"/>
    <hyperlink ref="F769" r:id="rId84" display="https://podminky.urs.cz/item/CS_URS_2025_01/764002414"/>
    <hyperlink ref="F778" r:id="rId85" display="https://podminky.urs.cz/item/CS_URS_2025_01/764002871"/>
    <hyperlink ref="F784" r:id="rId86" display="https://podminky.urs.cz/item/CS_URS_2025_01/764004801"/>
    <hyperlink ref="F793" r:id="rId87" display="https://podminky.urs.cz/item/CS_URS_2025_01/764004841"/>
    <hyperlink ref="F798" r:id="rId88" display="https://podminky.urs.cz/item/CS_URS_2025_01/764004861"/>
    <hyperlink ref="F803" r:id="rId89" display="https://podminky.urs.cz/item/CS_URS_2025_01/764004871"/>
    <hyperlink ref="F808" r:id="rId90" display="https://podminky.urs.cz/item/CS_URS_2025_01/764111435"/>
    <hyperlink ref="F814" r:id="rId91" display="https://podminky.urs.cz/item/CS_URS_2025_01/764211661"/>
    <hyperlink ref="F820" r:id="rId92" display="https://podminky.urs.cz/item/CS_URS_2025_01/764212607"/>
    <hyperlink ref="F825" r:id="rId93" display="https://podminky.urs.cz/item/CS_URS_2025_01/764212663"/>
    <hyperlink ref="F831" r:id="rId94" display="https://podminky.urs.cz/item/CS_URS_2025_01/764311605"/>
    <hyperlink ref="F837" r:id="rId95" display="https://podminky.urs.cz/item/CS_URS_2025_01/764511602"/>
    <hyperlink ref="F846" r:id="rId96" display="https://podminky.urs.cz/item/CS_URS_2025_01/764511622"/>
    <hyperlink ref="F851" r:id="rId97" display="https://podminky.urs.cz/item/CS_URS_2025_01/764511643"/>
    <hyperlink ref="F854" r:id="rId98" display="https://podminky.urs.cz/item/CS_URS_2025_01/764518623"/>
    <hyperlink ref="F859" r:id="rId99" display="https://podminky.urs.cz/item/CS_URS_2025_01/998764123"/>
    <hyperlink ref="F863" r:id="rId100" display="https://podminky.urs.cz/item/CS_URS_2025_01/765111825"/>
    <hyperlink ref="F871" r:id="rId101" display="https://podminky.urs.cz/item/CS_URS_2025_01/765111831"/>
    <hyperlink ref="F879" r:id="rId102" display="https://podminky.urs.cz/item/CS_URS_2025_01/765111865"/>
    <hyperlink ref="F888" r:id="rId103" display="https://podminky.urs.cz/item/CS_URS_2025_01/765111881"/>
    <hyperlink ref="F897" r:id="rId104" display="https://podminky.urs.cz/item/CS_URS_2025_01/765114051"/>
    <hyperlink ref="F905" r:id="rId105" display="https://podminky.urs.cz/item/CS_URS_2025_01/765114251"/>
    <hyperlink ref="F912" r:id="rId106" display="https://podminky.urs.cz/item/CS_URS_2025_01/765114351"/>
    <hyperlink ref="F918" r:id="rId107" display="https://podminky.urs.cz/item/CS_URS_2025_01/765114411"/>
    <hyperlink ref="F923" r:id="rId108" display="https://podminky.urs.cz/item/CS_URS_2025_02/765114581"/>
    <hyperlink ref="F928" r:id="rId109" display="https://podminky.urs.cz/item/CS_URS_2025_01/765191911"/>
    <hyperlink ref="F934" r:id="rId110" display="https://podminky.urs.cz/item/CS_URS_2025_01/765192001"/>
    <hyperlink ref="F944" r:id="rId111" display="https://podminky.urs.cz/item/CS_URS_2025_01/998765113"/>
    <hyperlink ref="F948" r:id="rId112" display="https://podminky.urs.cz/item/CS_URS_2025_01/783223011"/>
    <hyperlink ref="F960" r:id="rId113" display="https://podminky.urs.cz/item/CS_URS_2025_02/HZS1292"/>
    <hyperlink ref="F974" r:id="rId114" display="https://podminky.urs.cz/item/CS_URS_2025_02/011224000.1"/>
    <hyperlink ref="F977" r:id="rId115" display="https://podminky.urs.cz/item/CS_URS_2025_02/012164000"/>
    <hyperlink ref="F990" r:id="rId116" display="https://podminky.urs.cz/item/CS_URS_2024_02/070001000"/>
    <hyperlink ref="F1011" r:id="rId117" display="https://podminky.urs.cz/item/CS_URS_2024_01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2025-12-10T09:52:50Z</dcterms:created>
  <dcterms:modified xsi:type="dcterms:W3CDTF">2025-12-10T09:52:52Z</dcterms:modified>
</cp:coreProperties>
</file>