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HEL010-01 - ZŠ Za Chlumem..." sheetId="2" r:id="rId2"/>
    <sheet name="HEL010-02 - ZŠ Za Chlumem..." sheetId="3" r:id="rId3"/>
    <sheet name="HEL010-03 - ZŠ Za Chlumem..." sheetId="4" r:id="rId4"/>
    <sheet name="HEL010-04 - Vedlejší rozp...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'HEL010-01 - ZŠ Za Chlumem...'!$C$104:$K$1243</definedName>
    <definedName name="_xlnm.Print_Area" localSheetId="1">'HEL010-01 - ZŠ Za Chlumem...'!$C$4:$J$36,'HEL010-01 - ZŠ Za Chlumem...'!$C$42:$J$86,'HEL010-01 - ZŠ Za Chlumem...'!$C$92:$K$1243</definedName>
    <definedName name="_xlnm.Print_Titles" localSheetId="1">'HEL010-01 - ZŠ Za Chlumem...'!$104:$104</definedName>
    <definedName name="_xlnm._FilterDatabase" localSheetId="2" hidden="1">'HEL010-02 - ZŠ Za Chlumem...'!$C$82:$K$359</definedName>
    <definedName name="_xlnm.Print_Area" localSheetId="2">'HEL010-02 - ZŠ Za Chlumem...'!$C$4:$J$36,'HEL010-02 - ZŠ Za Chlumem...'!$C$42:$J$64,'HEL010-02 - ZŠ Za Chlumem...'!$C$70:$K$359</definedName>
    <definedName name="_xlnm.Print_Titles" localSheetId="2">'HEL010-02 - ZŠ Za Chlumem...'!$82:$82</definedName>
    <definedName name="_xlnm._FilterDatabase" localSheetId="3" hidden="1">'HEL010-03 - ZŠ Za Chlumem...'!$C$78:$K$150</definedName>
    <definedName name="_xlnm.Print_Area" localSheetId="3">'HEL010-03 - ZŠ Za Chlumem...'!$C$4:$J$36,'HEL010-03 - ZŠ Za Chlumem...'!$C$42:$J$60,'HEL010-03 - ZŠ Za Chlumem...'!$C$66:$K$150</definedName>
    <definedName name="_xlnm.Print_Titles" localSheetId="3">'HEL010-03 - ZŠ Za Chlumem...'!$78:$78</definedName>
    <definedName name="_xlnm._FilterDatabase" localSheetId="4" hidden="1">'HEL010-04 - Vedlejší rozp...'!$C$78:$K$88</definedName>
    <definedName name="_xlnm.Print_Area" localSheetId="4">'HEL010-04 - Vedlejší rozp...'!$C$4:$J$36,'HEL010-04 - Vedlejší rozp...'!$C$42:$J$60,'HEL010-04 - Vedlejší rozp...'!$C$66:$K$88</definedName>
    <definedName name="_xlnm.Print_Titles" localSheetId="4">'HEL010-04 - Vedlejší rozp...'!$78:$78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59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T79"/>
  <c r="R82"/>
  <c r="R81"/>
  <c r="R80"/>
  <c r="R79"/>
  <c r="P82"/>
  <c r="P81"/>
  <c r="P80"/>
  <c r="P79"/>
  <c i="1" r="AU55"/>
  <c i="5" r="BK82"/>
  <c r="BK81"/>
  <c r="J81"/>
  <c r="BK80"/>
  <c r="J80"/>
  <c r="BK79"/>
  <c r="J79"/>
  <c r="J56"/>
  <c r="J27"/>
  <c i="1" r="AG55"/>
  <c i="5" r="J82"/>
  <c r="BE82"/>
  <c r="J30"/>
  <c i="1" r="AV55"/>
  <c i="5" r="F30"/>
  <c i="1" r="AZ55"/>
  <c i="5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4"/>
  <c r="AX54"/>
  <c i="4" r="BI150"/>
  <c r="BH150"/>
  <c r="BG150"/>
  <c r="BF150"/>
  <c r="T150"/>
  <c r="T149"/>
  <c r="R150"/>
  <c r="R149"/>
  <c r="P150"/>
  <c r="P149"/>
  <c r="BK150"/>
  <c r="BK149"/>
  <c r="J149"/>
  <c r="J150"/>
  <c r="BE150"/>
  <c r="J59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T79"/>
  <c r="R82"/>
  <c r="R81"/>
  <c r="R80"/>
  <c r="R79"/>
  <c r="P82"/>
  <c r="P81"/>
  <c r="P80"/>
  <c r="P79"/>
  <c i="1" r="AU54"/>
  <c i="4" r="BK82"/>
  <c r="BK81"/>
  <c r="J81"/>
  <c r="BK80"/>
  <c r="J80"/>
  <c r="BK79"/>
  <c r="J79"/>
  <c r="J56"/>
  <c r="J27"/>
  <c i="1" r="AG54"/>
  <c i="4" r="J82"/>
  <c r="BE82"/>
  <c r="J30"/>
  <c i="1" r="AV54"/>
  <c i="4" r="F30"/>
  <c i="1" r="AZ54"/>
  <c i="4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3"/>
  <c r="AX53"/>
  <c i="3" r="BI359"/>
  <c r="BH359"/>
  <c r="BG359"/>
  <c r="BF359"/>
  <c r="T359"/>
  <c r="T358"/>
  <c r="R359"/>
  <c r="R358"/>
  <c r="P359"/>
  <c r="P358"/>
  <c r="BK359"/>
  <c r="BK358"/>
  <c r="J358"/>
  <c r="J359"/>
  <c r="BE359"/>
  <c r="J63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T342"/>
  <c r="R343"/>
  <c r="R342"/>
  <c r="P343"/>
  <c r="P342"/>
  <c r="BK343"/>
  <c r="BK342"/>
  <c r="J342"/>
  <c r="J343"/>
  <c r="BE343"/>
  <c r="J6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4"/>
  <c r="BH304"/>
  <c r="BG304"/>
  <c r="BF304"/>
  <c r="T304"/>
  <c r="T303"/>
  <c r="R304"/>
  <c r="R303"/>
  <c r="P304"/>
  <c r="P303"/>
  <c r="BK304"/>
  <c r="BK303"/>
  <c r="J303"/>
  <c r="J304"/>
  <c r="BE304"/>
  <c r="J61"/>
  <c r="BI300"/>
  <c r="BH300"/>
  <c r="BG300"/>
  <c r="BF300"/>
  <c r="T300"/>
  <c r="R300"/>
  <c r="P300"/>
  <c r="BK300"/>
  <c r="J300"/>
  <c r="BE300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69"/>
  <c r="BH269"/>
  <c r="BG269"/>
  <c r="BF269"/>
  <c r="T269"/>
  <c r="R269"/>
  <c r="P269"/>
  <c r="BK269"/>
  <c r="J269"/>
  <c r="BE269"/>
  <c r="BI256"/>
  <c r="BH256"/>
  <c r="BG256"/>
  <c r="BF256"/>
  <c r="T256"/>
  <c r="R256"/>
  <c r="P256"/>
  <c r="BK256"/>
  <c r="J256"/>
  <c r="BE256"/>
  <c r="BI239"/>
  <c r="BH239"/>
  <c r="BG239"/>
  <c r="BF239"/>
  <c r="T239"/>
  <c r="T238"/>
  <c r="R239"/>
  <c r="R238"/>
  <c r="P239"/>
  <c r="P238"/>
  <c r="BK239"/>
  <c r="BK238"/>
  <c r="J238"/>
  <c r="J239"/>
  <c r="BE239"/>
  <c r="J60"/>
  <c r="BI235"/>
  <c r="BH235"/>
  <c r="BG235"/>
  <c r="BF235"/>
  <c r="T235"/>
  <c r="R235"/>
  <c r="P235"/>
  <c r="BK235"/>
  <c r="J235"/>
  <c r="BE235"/>
  <c r="BI230"/>
  <c r="BH230"/>
  <c r="BG230"/>
  <c r="BF230"/>
  <c r="T230"/>
  <c r="R230"/>
  <c r="P230"/>
  <c r="BK230"/>
  <c r="J230"/>
  <c r="BE230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18"/>
  <c r="BH218"/>
  <c r="BG218"/>
  <c r="BF218"/>
  <c r="T218"/>
  <c r="T217"/>
  <c r="R218"/>
  <c r="R217"/>
  <c r="P218"/>
  <c r="P217"/>
  <c r="BK218"/>
  <c r="BK217"/>
  <c r="J217"/>
  <c r="J218"/>
  <c r="BE218"/>
  <c r="J59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3"/>
  <c r="BH143"/>
  <c r="BG143"/>
  <c r="BF143"/>
  <c r="T143"/>
  <c r="R143"/>
  <c r="P143"/>
  <c r="BK143"/>
  <c r="J143"/>
  <c r="BE143"/>
  <c r="BI123"/>
  <c r="BH123"/>
  <c r="BG123"/>
  <c r="BF123"/>
  <c r="T123"/>
  <c r="R123"/>
  <c r="P123"/>
  <c r="BK123"/>
  <c r="J123"/>
  <c r="BE123"/>
  <c r="BI115"/>
  <c r="BH115"/>
  <c r="BG115"/>
  <c r="BF115"/>
  <c r="T115"/>
  <c r="R115"/>
  <c r="P115"/>
  <c r="BK115"/>
  <c r="J115"/>
  <c r="BE115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2"/>
  <c r="AX52"/>
  <c i="2" r="BI1243"/>
  <c r="BH1243"/>
  <c r="BG1243"/>
  <c r="BF1243"/>
  <c r="T1243"/>
  <c r="T1242"/>
  <c r="T1241"/>
  <c r="R1243"/>
  <c r="R1242"/>
  <c r="R1241"/>
  <c r="P1243"/>
  <c r="P1242"/>
  <c r="P1241"/>
  <c r="BK1243"/>
  <c r="BK1242"/>
  <c r="J1242"/>
  <c r="BK1241"/>
  <c r="J1241"/>
  <c r="J1243"/>
  <c r="BE1243"/>
  <c r="J85"/>
  <c r="J84"/>
  <c r="BI1240"/>
  <c r="BH1240"/>
  <c r="BG1240"/>
  <c r="BF1240"/>
  <c r="T1240"/>
  <c r="R1240"/>
  <c r="P1240"/>
  <c r="BK1240"/>
  <c r="J1240"/>
  <c r="BE1240"/>
  <c r="BI1237"/>
  <c r="BH1237"/>
  <c r="BG1237"/>
  <c r="BF1237"/>
  <c r="T1237"/>
  <c r="T1236"/>
  <c r="R1237"/>
  <c r="R1236"/>
  <c r="P1237"/>
  <c r="P1236"/>
  <c r="BK1237"/>
  <c r="BK1236"/>
  <c r="J1236"/>
  <c r="J1237"/>
  <c r="BE1237"/>
  <c r="J83"/>
  <c r="BI1197"/>
  <c r="BH1197"/>
  <c r="BG1197"/>
  <c r="BF1197"/>
  <c r="T1197"/>
  <c r="R1197"/>
  <c r="P1197"/>
  <c r="BK1197"/>
  <c r="J1197"/>
  <c r="BE1197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61"/>
  <c r="BH1161"/>
  <c r="BG1161"/>
  <c r="BF1161"/>
  <c r="T1161"/>
  <c r="T1160"/>
  <c r="R1161"/>
  <c r="R1160"/>
  <c r="P1161"/>
  <c r="P1160"/>
  <c r="BK1161"/>
  <c r="BK1160"/>
  <c r="J1160"/>
  <c r="J1161"/>
  <c r="BE1161"/>
  <c r="J82"/>
  <c r="BI1159"/>
  <c r="BH1159"/>
  <c r="BG1159"/>
  <c r="BF1159"/>
  <c r="T1159"/>
  <c r="R1159"/>
  <c r="P1159"/>
  <c r="BK1159"/>
  <c r="J1159"/>
  <c r="BE1159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4"/>
  <c r="BH1154"/>
  <c r="BG1154"/>
  <c r="BF1154"/>
  <c r="T1154"/>
  <c r="R1154"/>
  <c r="P1154"/>
  <c r="BK1154"/>
  <c r="J1154"/>
  <c r="BE1154"/>
  <c r="BI1153"/>
  <c r="BH1153"/>
  <c r="BG1153"/>
  <c r="BF1153"/>
  <c r="T1153"/>
  <c r="R1153"/>
  <c r="P1153"/>
  <c r="BK1153"/>
  <c r="J1153"/>
  <c r="BE1153"/>
  <c r="BI1152"/>
  <c r="BH1152"/>
  <c r="BG1152"/>
  <c r="BF1152"/>
  <c r="T1152"/>
  <c r="R1152"/>
  <c r="P1152"/>
  <c r="BK1152"/>
  <c r="J1152"/>
  <c r="BE1152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0"/>
  <c r="BH1140"/>
  <c r="BG1140"/>
  <c r="BF1140"/>
  <c r="T1140"/>
  <c r="T1139"/>
  <c r="R1140"/>
  <c r="R1139"/>
  <c r="P1140"/>
  <c r="P1139"/>
  <c r="BK1140"/>
  <c r="BK1139"/>
  <c r="J1139"/>
  <c r="J1140"/>
  <c r="BE1140"/>
  <c r="J81"/>
  <c r="BI1138"/>
  <c r="BH1138"/>
  <c r="BG1138"/>
  <c r="BF1138"/>
  <c r="T1138"/>
  <c r="R1138"/>
  <c r="P1138"/>
  <c r="BK1138"/>
  <c r="J1138"/>
  <c r="BE1138"/>
  <c r="BI1137"/>
  <c r="BH1137"/>
  <c r="BG1137"/>
  <c r="BF1137"/>
  <c r="T1137"/>
  <c r="R1137"/>
  <c r="P1137"/>
  <c r="BK1137"/>
  <c r="J1137"/>
  <c r="BE1137"/>
  <c r="BI1127"/>
  <c r="BH1127"/>
  <c r="BG1127"/>
  <c r="BF1127"/>
  <c r="T1127"/>
  <c r="R1127"/>
  <c r="P1127"/>
  <c r="BK1127"/>
  <c r="J1127"/>
  <c r="BE1127"/>
  <c r="BI1124"/>
  <c r="BH1124"/>
  <c r="BG1124"/>
  <c r="BF1124"/>
  <c r="T1124"/>
  <c r="R1124"/>
  <c r="P1124"/>
  <c r="BK1124"/>
  <c r="J1124"/>
  <c r="BE1124"/>
  <c r="BI1121"/>
  <c r="BH1121"/>
  <c r="BG1121"/>
  <c r="BF1121"/>
  <c r="T1121"/>
  <c r="R1121"/>
  <c r="P1121"/>
  <c r="BK1121"/>
  <c r="J1121"/>
  <c r="BE1121"/>
  <c r="BI1118"/>
  <c r="BH1118"/>
  <c r="BG1118"/>
  <c r="BF1118"/>
  <c r="T1118"/>
  <c r="R1118"/>
  <c r="P1118"/>
  <c r="BK1118"/>
  <c r="J1118"/>
  <c r="BE1118"/>
  <c r="BI1109"/>
  <c r="BH1109"/>
  <c r="BG1109"/>
  <c r="BF1109"/>
  <c r="T1109"/>
  <c r="R1109"/>
  <c r="P1109"/>
  <c r="BK1109"/>
  <c r="J1109"/>
  <c r="BE1109"/>
  <c r="BI1106"/>
  <c r="BH1106"/>
  <c r="BG1106"/>
  <c r="BF1106"/>
  <c r="T1106"/>
  <c r="R1106"/>
  <c r="P1106"/>
  <c r="BK1106"/>
  <c r="J1106"/>
  <c r="BE1106"/>
  <c r="BI1094"/>
  <c r="BH1094"/>
  <c r="BG1094"/>
  <c r="BF1094"/>
  <c r="T1094"/>
  <c r="T1093"/>
  <c r="R1094"/>
  <c r="R1093"/>
  <c r="P1094"/>
  <c r="P1093"/>
  <c r="BK1094"/>
  <c r="BK1093"/>
  <c r="J1093"/>
  <c r="J1094"/>
  <c r="BE1094"/>
  <c r="J80"/>
  <c r="BI1092"/>
  <c r="BH1092"/>
  <c r="BG1092"/>
  <c r="BF1092"/>
  <c r="T1092"/>
  <c r="R1092"/>
  <c r="P1092"/>
  <c r="BK1092"/>
  <c r="J1092"/>
  <c r="BE1092"/>
  <c r="BI1087"/>
  <c r="BH1087"/>
  <c r="BG1087"/>
  <c r="BF1087"/>
  <c r="T1087"/>
  <c r="T1086"/>
  <c r="R1087"/>
  <c r="R1086"/>
  <c r="P1087"/>
  <c r="P1086"/>
  <c r="BK1087"/>
  <c r="BK1086"/>
  <c r="J1086"/>
  <c r="J1087"/>
  <c r="BE1087"/>
  <c r="J79"/>
  <c r="BI1085"/>
  <c r="BH1085"/>
  <c r="BG1085"/>
  <c r="BF1085"/>
  <c r="T1085"/>
  <c r="R1085"/>
  <c r="P1085"/>
  <c r="BK1085"/>
  <c r="J1085"/>
  <c r="BE1085"/>
  <c r="BI1082"/>
  <c r="BH1082"/>
  <c r="BG1082"/>
  <c r="BF1082"/>
  <c r="T1082"/>
  <c r="R1082"/>
  <c r="P1082"/>
  <c r="BK1082"/>
  <c r="J1082"/>
  <c r="BE1082"/>
  <c r="BI1076"/>
  <c r="BH1076"/>
  <c r="BG1076"/>
  <c r="BF1076"/>
  <c r="T1076"/>
  <c r="R1076"/>
  <c r="P1076"/>
  <c r="BK1076"/>
  <c r="J1076"/>
  <c r="BE1076"/>
  <c r="BI1075"/>
  <c r="BH1075"/>
  <c r="BG1075"/>
  <c r="BF1075"/>
  <c r="T1075"/>
  <c r="R1075"/>
  <c r="P1075"/>
  <c r="BK1075"/>
  <c r="J1075"/>
  <c r="BE1075"/>
  <c r="BI1074"/>
  <c r="BH1074"/>
  <c r="BG1074"/>
  <c r="BF1074"/>
  <c r="T1074"/>
  <c r="R1074"/>
  <c r="P1074"/>
  <c r="BK1074"/>
  <c r="J1074"/>
  <c r="BE1074"/>
  <c r="BI1073"/>
  <c r="BH1073"/>
  <c r="BG1073"/>
  <c r="BF1073"/>
  <c r="T1073"/>
  <c r="R1073"/>
  <c r="P1073"/>
  <c r="BK1073"/>
  <c r="J1073"/>
  <c r="BE1073"/>
  <c r="BI1072"/>
  <c r="BH1072"/>
  <c r="BG1072"/>
  <c r="BF1072"/>
  <c r="T1072"/>
  <c r="R1072"/>
  <c r="P1072"/>
  <c r="BK1072"/>
  <c r="J1072"/>
  <c r="BE1072"/>
  <c r="BI1069"/>
  <c r="BH1069"/>
  <c r="BG1069"/>
  <c r="BF1069"/>
  <c r="T1069"/>
  <c r="R1069"/>
  <c r="P1069"/>
  <c r="BK1069"/>
  <c r="J1069"/>
  <c r="BE1069"/>
  <c r="BI1061"/>
  <c r="BH1061"/>
  <c r="BG1061"/>
  <c r="BF1061"/>
  <c r="T1061"/>
  <c r="R1061"/>
  <c r="P1061"/>
  <c r="BK1061"/>
  <c r="J1061"/>
  <c r="BE1061"/>
  <c r="BI1056"/>
  <c r="BH1056"/>
  <c r="BG1056"/>
  <c r="BF1056"/>
  <c r="T1056"/>
  <c r="R1056"/>
  <c r="P1056"/>
  <c r="BK1056"/>
  <c r="J1056"/>
  <c r="BE1056"/>
  <c r="BI1053"/>
  <c r="BH1053"/>
  <c r="BG1053"/>
  <c r="BF1053"/>
  <c r="T1053"/>
  <c r="R1053"/>
  <c r="P1053"/>
  <c r="BK1053"/>
  <c r="J1053"/>
  <c r="BE1053"/>
  <c r="BI1050"/>
  <c r="BH1050"/>
  <c r="BG1050"/>
  <c r="BF1050"/>
  <c r="T1050"/>
  <c r="R1050"/>
  <c r="P1050"/>
  <c r="BK1050"/>
  <c r="J1050"/>
  <c r="BE1050"/>
  <c r="BI1025"/>
  <c r="BH1025"/>
  <c r="BG1025"/>
  <c r="BF1025"/>
  <c r="T1025"/>
  <c r="R1025"/>
  <c r="P1025"/>
  <c r="BK1025"/>
  <c r="J1025"/>
  <c r="BE1025"/>
  <c r="BI1014"/>
  <c r="BH1014"/>
  <c r="BG1014"/>
  <c r="BF1014"/>
  <c r="T1014"/>
  <c r="R1014"/>
  <c r="P1014"/>
  <c r="BK1014"/>
  <c r="J1014"/>
  <c r="BE1014"/>
  <c r="BI993"/>
  <c r="BH993"/>
  <c r="BG993"/>
  <c r="BF993"/>
  <c r="T993"/>
  <c r="R993"/>
  <c r="P993"/>
  <c r="BK993"/>
  <c r="J993"/>
  <c r="BE993"/>
  <c r="BI970"/>
  <c r="BH970"/>
  <c r="BG970"/>
  <c r="BF970"/>
  <c r="T970"/>
  <c r="R970"/>
  <c r="P970"/>
  <c r="BK970"/>
  <c r="J970"/>
  <c r="BE970"/>
  <c r="BI947"/>
  <c r="BH947"/>
  <c r="BG947"/>
  <c r="BF947"/>
  <c r="T947"/>
  <c r="R947"/>
  <c r="P947"/>
  <c r="BK947"/>
  <c r="J947"/>
  <c r="BE947"/>
  <c r="BI934"/>
  <c r="BH934"/>
  <c r="BG934"/>
  <c r="BF934"/>
  <c r="T934"/>
  <c r="R934"/>
  <c r="P934"/>
  <c r="BK934"/>
  <c r="J934"/>
  <c r="BE934"/>
  <c r="BI923"/>
  <c r="BH923"/>
  <c r="BG923"/>
  <c r="BF923"/>
  <c r="T923"/>
  <c r="T922"/>
  <c r="R923"/>
  <c r="R922"/>
  <c r="P923"/>
  <c r="P922"/>
  <c r="BK923"/>
  <c r="BK922"/>
  <c r="J922"/>
  <c r="J923"/>
  <c r="BE923"/>
  <c r="J78"/>
  <c r="BI921"/>
  <c r="BH921"/>
  <c r="BG921"/>
  <c r="BF921"/>
  <c r="T921"/>
  <c r="R921"/>
  <c r="P921"/>
  <c r="BK921"/>
  <c r="J921"/>
  <c r="BE921"/>
  <c r="BI918"/>
  <c r="BH918"/>
  <c r="BG918"/>
  <c r="BF918"/>
  <c r="T918"/>
  <c r="R918"/>
  <c r="P918"/>
  <c r="BK918"/>
  <c r="J918"/>
  <c r="BE918"/>
  <c r="BI915"/>
  <c r="BH915"/>
  <c r="BG915"/>
  <c r="BF915"/>
  <c r="T915"/>
  <c r="R915"/>
  <c r="P915"/>
  <c r="BK915"/>
  <c r="J915"/>
  <c r="BE915"/>
  <c r="BI906"/>
  <c r="BH906"/>
  <c r="BG906"/>
  <c r="BF906"/>
  <c r="T906"/>
  <c r="R906"/>
  <c r="P906"/>
  <c r="BK906"/>
  <c r="J906"/>
  <c r="BE906"/>
  <c r="BI903"/>
  <c r="BH903"/>
  <c r="BG903"/>
  <c r="BF903"/>
  <c r="T903"/>
  <c r="R903"/>
  <c r="P903"/>
  <c r="BK903"/>
  <c r="J903"/>
  <c r="BE903"/>
  <c r="BI894"/>
  <c r="BH894"/>
  <c r="BG894"/>
  <c r="BF894"/>
  <c r="T894"/>
  <c r="R894"/>
  <c r="P894"/>
  <c r="BK894"/>
  <c r="J894"/>
  <c r="BE894"/>
  <c r="BI891"/>
  <c r="BH891"/>
  <c r="BG891"/>
  <c r="BF891"/>
  <c r="T891"/>
  <c r="R891"/>
  <c r="P891"/>
  <c r="BK891"/>
  <c r="J891"/>
  <c r="BE891"/>
  <c r="BI882"/>
  <c r="BH882"/>
  <c r="BG882"/>
  <c r="BF882"/>
  <c r="T882"/>
  <c r="R882"/>
  <c r="P882"/>
  <c r="BK882"/>
  <c r="J882"/>
  <c r="BE882"/>
  <c r="BI879"/>
  <c r="BH879"/>
  <c r="BG879"/>
  <c r="BF879"/>
  <c r="T879"/>
  <c r="R879"/>
  <c r="P879"/>
  <c r="BK879"/>
  <c r="J879"/>
  <c r="BE879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66"/>
  <c r="BH866"/>
  <c r="BG866"/>
  <c r="BF866"/>
  <c r="T866"/>
  <c r="T865"/>
  <c r="R866"/>
  <c r="R865"/>
  <c r="P866"/>
  <c r="P865"/>
  <c r="BK866"/>
  <c r="BK865"/>
  <c r="J865"/>
  <c r="J866"/>
  <c r="BE866"/>
  <c r="J77"/>
  <c r="BI864"/>
  <c r="BH864"/>
  <c r="BG864"/>
  <c r="BF864"/>
  <c r="T864"/>
  <c r="R864"/>
  <c r="P864"/>
  <c r="BK864"/>
  <c r="J864"/>
  <c r="BE864"/>
  <c r="BI854"/>
  <c r="BH854"/>
  <c r="BG854"/>
  <c r="BF854"/>
  <c r="T854"/>
  <c r="R854"/>
  <c r="P854"/>
  <c r="BK854"/>
  <c r="J854"/>
  <c r="BE854"/>
  <c r="BI853"/>
  <c r="BH853"/>
  <c r="BG853"/>
  <c r="BF853"/>
  <c r="T853"/>
  <c r="R853"/>
  <c r="P853"/>
  <c r="BK853"/>
  <c r="J853"/>
  <c r="BE853"/>
  <c r="BI849"/>
  <c r="BH849"/>
  <c r="BG849"/>
  <c r="BF849"/>
  <c r="T849"/>
  <c r="R849"/>
  <c r="P849"/>
  <c r="BK849"/>
  <c r="J849"/>
  <c r="BE849"/>
  <c r="BI848"/>
  <c r="BH848"/>
  <c r="BG848"/>
  <c r="BF848"/>
  <c r="T848"/>
  <c r="T847"/>
  <c r="R848"/>
  <c r="R847"/>
  <c r="P848"/>
  <c r="P847"/>
  <c r="BK848"/>
  <c r="BK847"/>
  <c r="J847"/>
  <c r="J848"/>
  <c r="BE848"/>
  <c r="J76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8"/>
  <c r="BH838"/>
  <c r="BG838"/>
  <c r="BF838"/>
  <c r="T838"/>
  <c r="R838"/>
  <c r="P838"/>
  <c r="BK838"/>
  <c r="J838"/>
  <c r="BE838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31"/>
  <c r="BH831"/>
  <c r="BG831"/>
  <c r="BF831"/>
  <c r="T831"/>
  <c r="R831"/>
  <c r="P831"/>
  <c r="BK831"/>
  <c r="J831"/>
  <c r="BE831"/>
  <c r="BI830"/>
  <c r="BH830"/>
  <c r="BG830"/>
  <c r="BF830"/>
  <c r="T830"/>
  <c r="R830"/>
  <c r="P830"/>
  <c r="BK830"/>
  <c r="J830"/>
  <c r="BE830"/>
  <c r="BI829"/>
  <c r="BH829"/>
  <c r="BG829"/>
  <c r="BF829"/>
  <c r="T829"/>
  <c r="R829"/>
  <c r="P829"/>
  <c r="BK829"/>
  <c r="J829"/>
  <c r="BE829"/>
  <c r="BI828"/>
  <c r="BH828"/>
  <c r="BG828"/>
  <c r="BF828"/>
  <c r="T828"/>
  <c r="R828"/>
  <c r="P828"/>
  <c r="BK828"/>
  <c r="J828"/>
  <c r="BE828"/>
  <c r="BI827"/>
  <c r="BH827"/>
  <c r="BG827"/>
  <c r="BF827"/>
  <c r="T827"/>
  <c r="R827"/>
  <c r="P827"/>
  <c r="BK827"/>
  <c r="J827"/>
  <c r="BE827"/>
  <c r="BI826"/>
  <c r="BH826"/>
  <c r="BG826"/>
  <c r="BF826"/>
  <c r="T826"/>
  <c r="R826"/>
  <c r="P826"/>
  <c r="BK826"/>
  <c r="J826"/>
  <c r="BE826"/>
  <c r="BI825"/>
  <c r="BH825"/>
  <c r="BG825"/>
  <c r="BF825"/>
  <c r="T825"/>
  <c r="R825"/>
  <c r="P825"/>
  <c r="BK825"/>
  <c r="J825"/>
  <c r="BE825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18"/>
  <c r="BH818"/>
  <c r="BG818"/>
  <c r="BF818"/>
  <c r="T818"/>
  <c r="T817"/>
  <c r="R818"/>
  <c r="R817"/>
  <c r="P818"/>
  <c r="P817"/>
  <c r="BK818"/>
  <c r="BK817"/>
  <c r="J817"/>
  <c r="J818"/>
  <c r="BE818"/>
  <c r="J75"/>
  <c r="BI816"/>
  <c r="BH816"/>
  <c r="BG816"/>
  <c r="BF816"/>
  <c r="T816"/>
  <c r="R816"/>
  <c r="P816"/>
  <c r="BK816"/>
  <c r="J816"/>
  <c r="BE816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09"/>
  <c r="BH809"/>
  <c r="BG809"/>
  <c r="BF809"/>
  <c r="T809"/>
  <c r="R809"/>
  <c r="P809"/>
  <c r="BK809"/>
  <c r="J809"/>
  <c r="BE809"/>
  <c r="BI805"/>
  <c r="BH805"/>
  <c r="BG805"/>
  <c r="BF805"/>
  <c r="T805"/>
  <c r="T804"/>
  <c r="R805"/>
  <c r="R804"/>
  <c r="P805"/>
  <c r="P804"/>
  <c r="BK805"/>
  <c r="BK804"/>
  <c r="J804"/>
  <c r="J805"/>
  <c r="BE805"/>
  <c r="J74"/>
  <c r="BI803"/>
  <c r="BH803"/>
  <c r="BG803"/>
  <c r="BF803"/>
  <c r="T803"/>
  <c r="R803"/>
  <c r="P803"/>
  <c r="BK803"/>
  <c r="J803"/>
  <c r="BE803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T785"/>
  <c r="R786"/>
  <c r="R785"/>
  <c r="P786"/>
  <c r="P785"/>
  <c r="BK786"/>
  <c r="BK785"/>
  <c r="J785"/>
  <c r="J786"/>
  <c r="BE786"/>
  <c r="J73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8"/>
  <c r="BH768"/>
  <c r="BG768"/>
  <c r="BF768"/>
  <c r="T768"/>
  <c r="R768"/>
  <c r="P768"/>
  <c r="BK768"/>
  <c r="J768"/>
  <c r="BE768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2"/>
  <c r="BH762"/>
  <c r="BG762"/>
  <c r="BF762"/>
  <c r="T762"/>
  <c r="R762"/>
  <c r="P762"/>
  <c r="BK762"/>
  <c r="J762"/>
  <c r="BE762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2"/>
  <c r="BH752"/>
  <c r="BG752"/>
  <c r="BF752"/>
  <c r="T752"/>
  <c r="T751"/>
  <c r="R752"/>
  <c r="R751"/>
  <c r="P752"/>
  <c r="P751"/>
  <c r="BK752"/>
  <c r="BK751"/>
  <c r="J751"/>
  <c r="J752"/>
  <c r="BE752"/>
  <c r="J72"/>
  <c r="BI750"/>
  <c r="BH750"/>
  <c r="BG750"/>
  <c r="BF750"/>
  <c r="T750"/>
  <c r="R750"/>
  <c r="P750"/>
  <c r="BK750"/>
  <c r="J750"/>
  <c r="BE750"/>
  <c r="BI749"/>
  <c r="BH749"/>
  <c r="BG749"/>
  <c r="BF749"/>
  <c r="T749"/>
  <c r="R749"/>
  <c r="P749"/>
  <c r="BK749"/>
  <c r="J749"/>
  <c r="BE74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41"/>
  <c r="BH741"/>
  <c r="BG741"/>
  <c r="BF741"/>
  <c r="T741"/>
  <c r="R741"/>
  <c r="P741"/>
  <c r="BK741"/>
  <c r="J741"/>
  <c r="BE741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8"/>
  <c r="BH728"/>
  <c r="BG728"/>
  <c r="BF728"/>
  <c r="T728"/>
  <c r="R728"/>
  <c r="P728"/>
  <c r="BK728"/>
  <c r="J728"/>
  <c r="BE728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24"/>
  <c r="BH724"/>
  <c r="BG724"/>
  <c r="BF724"/>
  <c r="T724"/>
  <c r="R724"/>
  <c r="P724"/>
  <c r="BK724"/>
  <c r="J724"/>
  <c r="BE724"/>
  <c r="BI723"/>
  <c r="BH723"/>
  <c r="BG723"/>
  <c r="BF723"/>
  <c r="T723"/>
  <c r="R723"/>
  <c r="P723"/>
  <c r="BK723"/>
  <c r="J723"/>
  <c r="BE723"/>
  <c r="BI722"/>
  <c r="BH722"/>
  <c r="BG722"/>
  <c r="BF722"/>
  <c r="T722"/>
  <c r="R722"/>
  <c r="P722"/>
  <c r="BK722"/>
  <c r="J722"/>
  <c r="BE722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2"/>
  <c r="BH712"/>
  <c r="BG712"/>
  <c r="BF712"/>
  <c r="T712"/>
  <c r="R712"/>
  <c r="P712"/>
  <c r="BK712"/>
  <c r="J712"/>
  <c r="BE712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9"/>
  <c r="BH709"/>
  <c r="BG709"/>
  <c r="BF709"/>
  <c r="T709"/>
  <c r="R709"/>
  <c r="P709"/>
  <c r="BK709"/>
  <c r="J709"/>
  <c r="BE709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T666"/>
  <c r="R667"/>
  <c r="R666"/>
  <c r="P667"/>
  <c r="P666"/>
  <c r="BK667"/>
  <c r="BK666"/>
  <c r="J666"/>
  <c r="J667"/>
  <c r="BE667"/>
  <c r="J71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T661"/>
  <c r="R662"/>
  <c r="R661"/>
  <c r="P662"/>
  <c r="P661"/>
  <c r="BK662"/>
  <c r="BK661"/>
  <c r="J661"/>
  <c r="J662"/>
  <c r="BE662"/>
  <c r="J70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7"/>
  <c r="BH647"/>
  <c r="BG647"/>
  <c r="BF647"/>
  <c r="T647"/>
  <c r="R647"/>
  <c r="P647"/>
  <c r="BK647"/>
  <c r="J647"/>
  <c r="BE647"/>
  <c r="BI646"/>
  <c r="BH646"/>
  <c r="BG646"/>
  <c r="BF646"/>
  <c r="T646"/>
  <c r="R646"/>
  <c r="P646"/>
  <c r="BK646"/>
  <c r="J646"/>
  <c r="BE646"/>
  <c r="BI645"/>
  <c r="BH645"/>
  <c r="BG645"/>
  <c r="BF645"/>
  <c r="T645"/>
  <c r="R645"/>
  <c r="P645"/>
  <c r="BK645"/>
  <c r="J645"/>
  <c r="BE645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6"/>
  <c r="BH636"/>
  <c r="BG636"/>
  <c r="BF636"/>
  <c r="T636"/>
  <c r="T635"/>
  <c r="R636"/>
  <c r="R635"/>
  <c r="P636"/>
  <c r="P635"/>
  <c r="BK636"/>
  <c r="BK635"/>
  <c r="J635"/>
  <c r="J636"/>
  <c r="BE636"/>
  <c r="J69"/>
  <c r="BI634"/>
  <c r="BH634"/>
  <c r="BG634"/>
  <c r="BF634"/>
  <c r="T634"/>
  <c r="R634"/>
  <c r="P634"/>
  <c r="BK634"/>
  <c r="J634"/>
  <c r="BE634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5"/>
  <c r="BH625"/>
  <c r="BG625"/>
  <c r="BF625"/>
  <c r="T625"/>
  <c r="T624"/>
  <c r="R625"/>
  <c r="R624"/>
  <c r="P625"/>
  <c r="P624"/>
  <c r="BK625"/>
  <c r="BK624"/>
  <c r="J624"/>
  <c r="J625"/>
  <c r="BE625"/>
  <c r="J68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T612"/>
  <c r="R613"/>
  <c r="R612"/>
  <c r="P613"/>
  <c r="P612"/>
  <c r="BK613"/>
  <c r="BK612"/>
  <c r="J612"/>
  <c r="J613"/>
  <c r="BE613"/>
  <c r="J67"/>
  <c r="BI611"/>
  <c r="BH611"/>
  <c r="BG611"/>
  <c r="BF611"/>
  <c r="T611"/>
  <c r="R611"/>
  <c r="P611"/>
  <c r="BK611"/>
  <c r="J611"/>
  <c r="BE611"/>
  <c r="BI608"/>
  <c r="BH608"/>
  <c r="BG608"/>
  <c r="BF608"/>
  <c r="T608"/>
  <c r="R608"/>
  <c r="P608"/>
  <c r="BK608"/>
  <c r="J608"/>
  <c r="BE608"/>
  <c r="BI602"/>
  <c r="BH602"/>
  <c r="BG602"/>
  <c r="BF602"/>
  <c r="T602"/>
  <c r="R602"/>
  <c r="P602"/>
  <c r="BK602"/>
  <c r="J602"/>
  <c r="BE602"/>
  <c r="BI595"/>
  <c r="BH595"/>
  <c r="BG595"/>
  <c r="BF595"/>
  <c r="T595"/>
  <c r="R595"/>
  <c r="P595"/>
  <c r="BK595"/>
  <c r="J595"/>
  <c r="BE595"/>
  <c r="BI589"/>
  <c r="BH589"/>
  <c r="BG589"/>
  <c r="BF589"/>
  <c r="T589"/>
  <c r="R589"/>
  <c r="P589"/>
  <c r="BK589"/>
  <c r="J589"/>
  <c r="BE589"/>
  <c r="BI586"/>
  <c r="BH586"/>
  <c r="BG586"/>
  <c r="BF586"/>
  <c r="T586"/>
  <c r="R586"/>
  <c r="P586"/>
  <c r="BK586"/>
  <c r="J586"/>
  <c r="BE586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78"/>
  <c r="BH578"/>
  <c r="BG578"/>
  <c r="BF578"/>
  <c r="T578"/>
  <c r="R578"/>
  <c r="P578"/>
  <c r="BK578"/>
  <c r="J578"/>
  <c r="BE578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8"/>
  <c r="BH568"/>
  <c r="BG568"/>
  <c r="BF568"/>
  <c r="T568"/>
  <c r="R568"/>
  <c r="P568"/>
  <c r="BK568"/>
  <c r="J568"/>
  <c r="BE568"/>
  <c r="BI565"/>
  <c r="BH565"/>
  <c r="BG565"/>
  <c r="BF565"/>
  <c r="T565"/>
  <c r="T564"/>
  <c r="T563"/>
  <c r="R565"/>
  <c r="R564"/>
  <c r="R563"/>
  <c r="P565"/>
  <c r="P564"/>
  <c r="P563"/>
  <c r="BK565"/>
  <c r="BK564"/>
  <c r="J564"/>
  <c r="BK563"/>
  <c r="J563"/>
  <c r="J565"/>
  <c r="BE565"/>
  <c r="J66"/>
  <c r="J65"/>
  <c r="BI562"/>
  <c r="BH562"/>
  <c r="BG562"/>
  <c r="BF562"/>
  <c r="T562"/>
  <c r="T561"/>
  <c r="R562"/>
  <c r="R561"/>
  <c r="P562"/>
  <c r="P561"/>
  <c r="BK562"/>
  <c r="BK561"/>
  <c r="J561"/>
  <c r="J562"/>
  <c r="BE562"/>
  <c r="J64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5"/>
  <c r="BH545"/>
  <c r="BG545"/>
  <c r="BF545"/>
  <c r="T545"/>
  <c r="R545"/>
  <c r="P545"/>
  <c r="BK545"/>
  <c r="J545"/>
  <c r="BE545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T536"/>
  <c r="R537"/>
  <c r="R536"/>
  <c r="P537"/>
  <c r="P536"/>
  <c r="BK537"/>
  <c r="BK536"/>
  <c r="J536"/>
  <c r="J537"/>
  <c r="BE537"/>
  <c r="J63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490"/>
  <c r="BH490"/>
  <c r="BG490"/>
  <c r="BF490"/>
  <c r="T490"/>
  <c r="R490"/>
  <c r="P490"/>
  <c r="BK490"/>
  <c r="J490"/>
  <c r="BE490"/>
  <c r="BI481"/>
  <c r="BH481"/>
  <c r="BG481"/>
  <c r="BF481"/>
  <c r="T481"/>
  <c r="R481"/>
  <c r="P481"/>
  <c r="BK481"/>
  <c r="J481"/>
  <c r="BE481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4"/>
  <c r="BH434"/>
  <c r="BG434"/>
  <c r="BF434"/>
  <c r="T434"/>
  <c r="R434"/>
  <c r="P434"/>
  <c r="BK434"/>
  <c r="J434"/>
  <c r="BE434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2"/>
  <c r="BH402"/>
  <c r="BG402"/>
  <c r="BF402"/>
  <c r="T402"/>
  <c r="R402"/>
  <c r="P402"/>
  <c r="BK402"/>
  <c r="J402"/>
  <c r="BE402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9"/>
  <c r="BH379"/>
  <c r="BG379"/>
  <c r="BF379"/>
  <c r="T379"/>
  <c r="T378"/>
  <c r="R379"/>
  <c r="R378"/>
  <c r="P379"/>
  <c r="P378"/>
  <c r="BK379"/>
  <c r="BK378"/>
  <c r="J378"/>
  <c r="J379"/>
  <c r="BE379"/>
  <c r="J62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0"/>
  <c r="BH350"/>
  <c r="BG350"/>
  <c r="BF350"/>
  <c r="T350"/>
  <c r="R350"/>
  <c r="P350"/>
  <c r="BK350"/>
  <c r="J350"/>
  <c r="BE350"/>
  <c r="BI342"/>
  <c r="BH342"/>
  <c r="BG342"/>
  <c r="BF342"/>
  <c r="T342"/>
  <c r="R342"/>
  <c r="P342"/>
  <c r="BK342"/>
  <c r="J342"/>
  <c r="BE342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18"/>
  <c r="BH318"/>
  <c r="BG318"/>
  <c r="BF318"/>
  <c r="T318"/>
  <c r="R318"/>
  <c r="P318"/>
  <c r="BK318"/>
  <c r="J318"/>
  <c r="BE318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1"/>
  <c r="BH261"/>
  <c r="BG261"/>
  <c r="BF261"/>
  <c r="T261"/>
  <c r="R261"/>
  <c r="P261"/>
  <c r="BK261"/>
  <c r="J261"/>
  <c r="BE261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07"/>
  <c r="BH207"/>
  <c r="BG207"/>
  <c r="BF207"/>
  <c r="T207"/>
  <c r="R207"/>
  <c r="P207"/>
  <c r="BK207"/>
  <c r="J207"/>
  <c r="BE207"/>
  <c r="BI200"/>
  <c r="BH200"/>
  <c r="BG200"/>
  <c r="BF200"/>
  <c r="T200"/>
  <c r="R200"/>
  <c r="P200"/>
  <c r="BK200"/>
  <c r="J200"/>
  <c r="BE200"/>
  <c r="BI185"/>
  <c r="BH185"/>
  <c r="BG185"/>
  <c r="BF185"/>
  <c r="T185"/>
  <c r="R185"/>
  <c r="P185"/>
  <c r="BK185"/>
  <c r="J185"/>
  <c r="BE185"/>
  <c r="BI170"/>
  <c r="BH170"/>
  <c r="BG170"/>
  <c r="BF170"/>
  <c r="T170"/>
  <c r="T169"/>
  <c r="R170"/>
  <c r="R169"/>
  <c r="P170"/>
  <c r="P169"/>
  <c r="BK170"/>
  <c r="BK169"/>
  <c r="J169"/>
  <c r="J170"/>
  <c r="BE170"/>
  <c r="J61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60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25"/>
  <c r="BH125"/>
  <c r="BG125"/>
  <c r="BF125"/>
  <c r="T125"/>
  <c r="T124"/>
  <c r="R125"/>
  <c r="R124"/>
  <c r="P125"/>
  <c r="P124"/>
  <c r="BK125"/>
  <c r="BK124"/>
  <c r="J124"/>
  <c r="J125"/>
  <c r="BE125"/>
  <c r="J59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8"/>
  <c r="F34"/>
  <c i="1" r="BD52"/>
  <c i="2" r="BH108"/>
  <c r="F33"/>
  <c i="1" r="BC52"/>
  <c i="2" r="BG108"/>
  <c r="F32"/>
  <c i="1" r="BB52"/>
  <c i="2" r="BF108"/>
  <c r="J31"/>
  <c i="1" r="AW52"/>
  <c i="2" r="F31"/>
  <c i="1" r="BA52"/>
  <c i="2" r="T108"/>
  <c r="T107"/>
  <c r="T106"/>
  <c r="T105"/>
  <c r="R108"/>
  <c r="R107"/>
  <c r="R106"/>
  <c r="R105"/>
  <c r="P108"/>
  <c r="P107"/>
  <c r="P106"/>
  <c r="P105"/>
  <c i="1" r="AU52"/>
  <c i="2" r="BK108"/>
  <c r="BK107"/>
  <c r="J107"/>
  <c r="BK106"/>
  <c r="J106"/>
  <c r="BK105"/>
  <c r="J105"/>
  <c r="J56"/>
  <c r="J27"/>
  <c i="1" r="AG52"/>
  <c i="2" r="J108"/>
  <c r="BE108"/>
  <c r="J30"/>
  <c i="1" r="AV52"/>
  <c i="2" r="F30"/>
  <c i="1" r="AZ52"/>
  <c i="2" r="J58"/>
  <c r="J57"/>
  <c r="J101"/>
  <c r="F101"/>
  <c r="F99"/>
  <c r="E97"/>
  <c r="J51"/>
  <c r="F51"/>
  <c r="F49"/>
  <c r="E47"/>
  <c r="J36"/>
  <c r="J18"/>
  <c r="E18"/>
  <c r="F102"/>
  <c r="F52"/>
  <c r="J17"/>
  <c r="J12"/>
  <c r="J99"/>
  <c r="J49"/>
  <c r="E7"/>
  <c r="E9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<sst xmlns="http://schemas.openxmlformats.org/spreadsheetml/2006/main">
  <si>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</si>
  <si>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</si>
  <si>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</si>
  <si>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</si>
  <si>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</si>
  <si>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</si>
  <si>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</si>
  <si>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{963fadea-f007-4d84-a1af-8af8b56e2ce2}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</si>
  <si>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</si>
  <si>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</si>
  <si>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</si>
  <si>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</si>
  <si>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</si>
  <si>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</si>
  <si>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</si>
  <si>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</si>
  <si>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HEL010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</si>
  <si>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</si>
  <si>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</si>
  <si>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Za Chlumem, Bílina - Odborná učebna a bezbariérové řešení školy</t>
  </si>
  <si>
    <t>KSO:</t>
  </si>
  <si>
    <t/>
  </si>
  <si>
    <t>CC-CZ:</t>
  </si>
  <si>
    <t>Místo:</t>
  </si>
  <si>
    <t>ZŠ Za Chlumem, Bílina</t>
  </si>
  <si>
    <t>Datum:</t>
  </si>
  <si>
    <t>6. 11. 2017</t>
  </si>
  <si>
    <t>Zadavatel:</t>
  </si>
  <si>
    <t>IČ:</t>
  </si>
  <si>
    <t>Město Bílina, Břežánská 50/4, 418 31 Bílina</t>
  </si>
  <si>
    <t>DIČ:</t>
  </si>
  <si>
    <t>Uchazeč:</t>
  </si>
  <si>
    <t>Vyplň údaj</t>
  </si>
  <si>
    <t>Projektant:</t>
  </si>
  <si>
    <t>Ing.arch.Jan Heller, Zelená 400/6, Hradec Králové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</si>
  <si>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</si>
  <si>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</si>
  <si>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</si>
  <si>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</si>
  <si>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</si>
  <si>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</si>
  <si>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</si>
  <si>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</si>
  <si>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</si>
  <si>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</si>
  <si>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</si>
  <si>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</si>
  <si>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</si>
  <si>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</si>
  <si>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</si>
  <si>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</si>
  <si>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</si>
  <si>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</si>
  <si>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</si>
  <si>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</si>
  <si>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</si>
  <si>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</si>
  <si>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</si>
  <si>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</si>
  <si>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</si>
  <si>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</si>
  <si>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</si>
  <si>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</si>
  <si>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</si>
  <si>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</si>
  <si>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</si>
  <si>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</si>
  <si>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</si>
  <si>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</si>
  <si>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</si>
  <si>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</si>
  <si>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</si>
  <si>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</si>
  <si>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</si>
  <si>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</si>
  <si>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</si>
  <si>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</si>
  <si>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HEL010-01</t>
  </si>
  <si>
    <t xml:space="preserve">ZŠ Za Chlumem - Odborná učebna  </t>
  </si>
  <si>
    <t>STA</t>
  </si>
  <si>
    <t>1</t>
  </si>
  <si>
    <t>{c0bed079-824d-4289-8671-d095530fc04e}</t>
  </si>
  <si>
    <t>2</t>
  </si>
  <si>
    <t>HEL010-02</t>
  </si>
  <si>
    <t>ZŠ Za Chlumem - Bezbariérové řešení školy, vstup na hřiště</t>
  </si>
  <si>
    <t>{8e2d3e64-a210-4c4e-b8d8-556e49dac920}</t>
  </si>
  <si>
    <t>HEL010-03</t>
  </si>
  <si>
    <t>ZŠ Za Chlumem - Sadové úpravy</t>
  </si>
  <si>
    <t>{25777b0c-88ba-424b-a93e-58a1c1e9ef66}</t>
  </si>
  <si>
    <t>HEL010-04</t>
  </si>
  <si>
    <t>Vedlejší rozpočtové náklady</t>
  </si>
  <si>
    <t>{d8946c58-18de-401f-8ca2-e3774acad61f}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</si>
  <si>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</si>
  <si>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</si>
  <si>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</si>
  <si>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</si>
  <si>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</si>
  <si>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</si>
  <si>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</si>
  <si>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HEL010-01 - ZŠ Za Chlumem - Odborná učebna 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</si>
  <si>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</si>
  <si>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</si>
  <si>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</si>
  <si>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</si>
  <si>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</si>
  <si>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</si>
  <si>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</si>
  <si>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</si>
  <si>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</si>
  <si>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</si>
  <si>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</si>
  <si>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</si>
  <si>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</si>
  <si>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</si>
  <si>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</si>
  <si>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</si>
  <si>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</si>
  <si>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</si>
  <si>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</si>
  <si>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</si>
  <si>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</si>
  <si>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</si>
  <si>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</si>
  <si>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</si>
  <si>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</si>
  <si>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</si>
  <si>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</si>
  <si>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</si>
  <si>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</si>
  <si>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</si>
  <si>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</si>
  <si>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</si>
  <si>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</si>
  <si>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</si>
  <si>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</si>
  <si>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</si>
  <si>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</si>
  <si>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</si>
  <si>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</si>
  <si>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</si>
  <si>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</si>
  <si>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</si>
  <si>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</si>
  <si>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</si>
  <si>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</si>
  <si>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</si>
  <si>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</si>
  <si>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</si>
  <si>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</si>
  <si>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</si>
  <si>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</si>
  <si>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</si>
  <si>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</si>
  <si>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</si>
  <si>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Vykopávka v uzavřených prostorách s naložením výkopku na dopravní prostředek v hornině tř. 1 až 4</t>
  </si>
  <si>
    <t>m3</t>
  </si>
  <si>
    <t>CS ÚRS 2017 02</t>
  </si>
  <si>
    <t>4</t>
  </si>
  <si>
    <t>-37791928</t>
  </si>
  <si>
    <t>VV</t>
  </si>
  <si>
    <t>"výtah"</t>
  </si>
  <si>
    <t>(2,92+2,42)/2*(2,27+1,77)/2*0,25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</si>
  <si>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</si>
  <si>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</si>
  <si>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</si>
  <si>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752429123</t>
  </si>
  <si>
    <t>3</t>
  </si>
  <si>
    <t>162201209</t>
  </si>
  <si>
    <t>Vodorovné přemístění výkopku nebo sypaniny nošením s vyprázdněním nádoby na hromady nebo do dopravního prostředku na vzdálenost do 10 m z horniny Příplatek k ceně za každých dalších 10 m</t>
  </si>
  <si>
    <t>971386118</t>
  </si>
  <si>
    <t>1,348*2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</si>
  <si>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</si>
  <si>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</si>
  <si>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-2113871050</t>
  </si>
  <si>
    <t>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</si>
  <si>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</si>
  <si>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</si>
  <si>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1969986006</t>
  </si>
  <si>
    <t>1,348*10</t>
  </si>
  <si>
    <t>6</t>
  </si>
  <si>
    <t>167101101</t>
  </si>
  <si>
    <t>Nakládání, skládání a překládání neulehlého výkopku nebo sypaniny nakládání, množství do 100 m3, z hornin tř. 1 až 4</t>
  </si>
  <si>
    <t>-1654591491</t>
  </si>
  <si>
    <t>7</t>
  </si>
  <si>
    <t>171201211</t>
  </si>
  <si>
    <t>Uložení sypaniny poplatek za uložení sypaniny na skládce (skládkovné)</t>
  </si>
  <si>
    <t>t</t>
  </si>
  <si>
    <t>1138232253</t>
  </si>
  <si>
    <t>1,348*1,8</t>
  </si>
  <si>
    <t>Zakládání</t>
  </si>
  <si>
    <t>8</t>
  </si>
  <si>
    <t>273321311</t>
  </si>
  <si>
    <t>Základy z betonu železového (bez výztuže) desky z betonu bez zvýšených nároků na prostředí tř. C 16/20</t>
  </si>
  <si>
    <t>55627193</t>
  </si>
  <si>
    <t>"spodní"</t>
  </si>
  <si>
    <t>2,92*3,72*0,15</t>
  </si>
  <si>
    <t>(2,92+2,42)/2*(3,07+2,27)/2*0,25</t>
  </si>
  <si>
    <t>-1,25*1,9*0,25</t>
  </si>
  <si>
    <t>Mezisoučet</t>
  </si>
  <si>
    <t>"horní"</t>
  </si>
  <si>
    <t>1,25*1,9*0,18</t>
  </si>
  <si>
    <t>9</t>
  </si>
  <si>
    <t>273351121</t>
  </si>
  <si>
    <t>Bednění základů desek zřízení</t>
  </si>
  <si>
    <t>m2</t>
  </si>
  <si>
    <t>-1096617382</t>
  </si>
  <si>
    <t>1,9*0,25*2</t>
  </si>
  <si>
    <t>1,25*0,25*2</t>
  </si>
  <si>
    <t>10</t>
  </si>
  <si>
    <t>273351122</t>
  </si>
  <si>
    <t>Bednění základů desek odstranění</t>
  </si>
  <si>
    <t>2042779371</t>
  </si>
  <si>
    <t>11</t>
  </si>
  <si>
    <t>273361821</t>
  </si>
  <si>
    <t>Výztuž základů desek z betonářské oceli 10 505 (R) nebo BSt 500</t>
  </si>
  <si>
    <t>1985444836</t>
  </si>
  <si>
    <t>0,3*0,222*90*0,001</t>
  </si>
  <si>
    <t>0,3*0,222*44*0,001</t>
  </si>
  <si>
    <t>12</t>
  </si>
  <si>
    <t>273362021</t>
  </si>
  <si>
    <t>Výztuž základů desek ze svařovaných sítí z drátů typu KARI</t>
  </si>
  <si>
    <t>1347040989</t>
  </si>
  <si>
    <t>3,72*3,07*2*3,76*0,001</t>
  </si>
  <si>
    <t>1,9*1,25*2*3,76*0,001</t>
  </si>
  <si>
    <t>Svislé a kompletní konstrukce</t>
  </si>
  <si>
    <t>13</t>
  </si>
  <si>
    <t>310236241</t>
  </si>
  <si>
    <t>Zazdívka otvorů ve zdivu nadzákladovém cihlami pálenými plochy přes 0,0225 m2 do 0,09 m2, ve zdi tl. do 300 mm</t>
  </si>
  <si>
    <t>kus</t>
  </si>
  <si>
    <t>1035789161</t>
  </si>
  <si>
    <t>14</t>
  </si>
  <si>
    <t>317941121</t>
  </si>
  <si>
    <t>Osazování ocelových válcovaných nosníků na zdivu I nebo IE nebo U nebo UE nebo L do č. 12 nebo výšky do 120 mm</t>
  </si>
  <si>
    <t>410192728</t>
  </si>
  <si>
    <t>1,28*8,34*2*0,001</t>
  </si>
  <si>
    <t>M</t>
  </si>
  <si>
    <t>130107120</t>
  </si>
  <si>
    <t>ocel profilová IPN, v jakosti 11 375, h=100 mm</t>
  </si>
  <si>
    <t>468262285</t>
  </si>
  <si>
    <t>1,28*8,34*2*0,001*1,08</t>
  </si>
  <si>
    <t>16</t>
  </si>
  <si>
    <t>342248110</t>
  </si>
  <si>
    <t>Příčky jednoduché z cihel děrovaných spojených na pero a drážku klasických na maltu MVC, pevnost cihel P 10, tl. příčky 80 mm</t>
  </si>
  <si>
    <t>2052527396</t>
  </si>
  <si>
    <t>2,81*3,21*2</t>
  </si>
  <si>
    <t>17</t>
  </si>
  <si>
    <t>342291121</t>
  </si>
  <si>
    <t>Ukotvení příček plochými kotvami, do konstrukce cihelné</t>
  </si>
  <si>
    <t>m</t>
  </si>
  <si>
    <t>33930353</t>
  </si>
  <si>
    <t>3,21*4</t>
  </si>
  <si>
    <t>18</t>
  </si>
  <si>
    <t>346244381</t>
  </si>
  <si>
    <t>Plentování ocelových válcovaných nosníků jednostranné cihlami na maltu, výška stojiny do 200 mm</t>
  </si>
  <si>
    <t>1609396078</t>
  </si>
  <si>
    <t>1,28*0,1*2*2</t>
  </si>
  <si>
    <t>19</t>
  </si>
  <si>
    <t>349231811</t>
  </si>
  <si>
    <t>Přizdívka z cihel ostění s ozubem ve vybouraných otvorech, s vysekáním kapes pro zavázaní přes 80 do 150 mm</t>
  </si>
  <si>
    <t>1702787976</t>
  </si>
  <si>
    <t>0,165*2,01</t>
  </si>
  <si>
    <t>0,006*2,01</t>
  </si>
  <si>
    <t>Úpravy povrchů, podlahy a osazování výplní</t>
  </si>
  <si>
    <t>20</t>
  </si>
  <si>
    <t>611311131</t>
  </si>
  <si>
    <t>Potažení vnitřních ploch štukem tloušťky do 3 mm vodorovných konstrukcí stropů rovných</t>
  </si>
  <si>
    <t>-1086495466</t>
  </si>
  <si>
    <t>"míst 103"</t>
  </si>
  <si>
    <t>11,92*6,505</t>
  </si>
  <si>
    <t>-0,375*0,24</t>
  </si>
  <si>
    <t>-0,365*0,39</t>
  </si>
  <si>
    <t>"míst 102"</t>
  </si>
  <si>
    <t>8,14*6,505</t>
  </si>
  <si>
    <t>-0,375*0,4</t>
  </si>
  <si>
    <t>"wc"</t>
  </si>
  <si>
    <t>2,81*1,9</t>
  </si>
  <si>
    <t>-0,25*0,19</t>
  </si>
  <si>
    <t>2,61*1,4</t>
  </si>
  <si>
    <t>2,61*1,6</t>
  </si>
  <si>
    <t>1,72*0,3</t>
  </si>
  <si>
    <t>611325422</t>
  </si>
  <si>
    <t>Oprava vápenocementové nebo vápenné omítky vnitřních ploch štukové dvouvrstvé, tloušťky do 20 mm stropů, v rozsahu opravované plochy přes 10 do 30%</t>
  </si>
  <si>
    <t>450617272</t>
  </si>
  <si>
    <t>22</t>
  </si>
  <si>
    <t>612135101</t>
  </si>
  <si>
    <t>Hrubá výplň rýh maltou jakékoli šířky rýhy ve stěnách</t>
  </si>
  <si>
    <t>668320802</t>
  </si>
  <si>
    <t>"elektro"</t>
  </si>
  <si>
    <t>150,0*0,03</t>
  </si>
  <si>
    <t>100,0*0,03</t>
  </si>
  <si>
    <t>4,0*0,1</t>
  </si>
  <si>
    <t>23</t>
  </si>
  <si>
    <t>612143003</t>
  </si>
  <si>
    <t>Montáž omítkových plastových nebo pozinkovaných rohových profilů s tkaninou</t>
  </si>
  <si>
    <t>1397841875</t>
  </si>
  <si>
    <t>2,985*6</t>
  </si>
  <si>
    <t>2,19*8</t>
  </si>
  <si>
    <t>2,4*4</t>
  </si>
  <si>
    <t>3,22*2</t>
  </si>
  <si>
    <t>3,01*7</t>
  </si>
  <si>
    <t>2,21*6</t>
  </si>
  <si>
    <t>2,4*2</t>
  </si>
  <si>
    <t>1,2*1</t>
  </si>
  <si>
    <t>3,22*1</t>
  </si>
  <si>
    <t>24</t>
  </si>
  <si>
    <t>590514800</t>
  </si>
  <si>
    <t>lišta rohová Al 10/10 cm s tkaninou bal. 2,5 m</t>
  </si>
  <si>
    <t>2067039686</t>
  </si>
  <si>
    <t>95,02*1,02</t>
  </si>
  <si>
    <t>25</t>
  </si>
  <si>
    <t>612311131</t>
  </si>
  <si>
    <t>Potažení vnitřních ploch štukem tloušťky do 3 mm svislých konstrukcí stěn</t>
  </si>
  <si>
    <t>871434862</t>
  </si>
  <si>
    <t>11,92*3,22*2</t>
  </si>
  <si>
    <t>6,505*3,22*2</t>
  </si>
  <si>
    <t>(5,44+2,985+2,985)*0,235*2</t>
  </si>
  <si>
    <t>-5,44*0,83*2</t>
  </si>
  <si>
    <t>-0,9*1,97</t>
  </si>
  <si>
    <t>-2,24*2,01</t>
  </si>
  <si>
    <t>(5,57+2,985+2,985)*0,405</t>
  </si>
  <si>
    <t>(5,59+2,985+2,985)*0,405</t>
  </si>
  <si>
    <t>(2,4+2,19+2,19)*0,09*4</t>
  </si>
  <si>
    <t>-2,4*2,19*4</t>
  </si>
  <si>
    <t>-0,8*1,97</t>
  </si>
  <si>
    <t>-0,61*2,01</t>
  </si>
  <si>
    <t>8,41*3,23*2</t>
  </si>
  <si>
    <t>6,505*3,23*2</t>
  </si>
  <si>
    <t>(1,85+3,01+3,01)*0,24</t>
  </si>
  <si>
    <t>(5,6+3,01+3,01)*0,24</t>
  </si>
  <si>
    <t>-5,6*0,83</t>
  </si>
  <si>
    <t>(2,02+3,01+3,01)*0,405</t>
  </si>
  <si>
    <t>(1,2+2,21+2,21)*0,09</t>
  </si>
  <si>
    <t>(5,61+3,01+3,01)*0,405</t>
  </si>
  <si>
    <t>(2,4+2,21+2,21)*0,09*2</t>
  </si>
  <si>
    <t>-1,2*2,21</t>
  </si>
  <si>
    <t>-2,4*2,21*2</t>
  </si>
  <si>
    <t>-1,6*0,87</t>
  </si>
  <si>
    <t>(1,9+2,81)*2*3,21</t>
  </si>
  <si>
    <t>(2,61+1,4)*3,21</t>
  </si>
  <si>
    <t>-0,7*1,97</t>
  </si>
  <si>
    <t>2,61*1,2</t>
  </si>
  <si>
    <t>(2,61+1,9+1,72)*1,41</t>
  </si>
  <si>
    <t>-0,8*0,17</t>
  </si>
  <si>
    <t>26</t>
  </si>
  <si>
    <t>612321121</t>
  </si>
  <si>
    <t>Omítka vápenocementová vnitřních ploch nanášená ručně jednovrstvá, tloušťky do 10 mm hladká svislých konstrukcí stěn</t>
  </si>
  <si>
    <t>746937214</t>
  </si>
  <si>
    <t>0,87*0,2</t>
  </si>
  <si>
    <t>1,45*1,14</t>
  </si>
  <si>
    <t>2,81*3,21</t>
  </si>
  <si>
    <t>2,61*3,21</t>
  </si>
  <si>
    <t>2,61*1,41</t>
  </si>
  <si>
    <t>27</t>
  </si>
  <si>
    <t>612325221</t>
  </si>
  <si>
    <t>Vápenocementová nebo vápenná omítka jednotlivých malých ploch štuková na stěnách, plochy jednotlivě do 0,09 m2</t>
  </si>
  <si>
    <t>1998265833</t>
  </si>
  <si>
    <t>5+5</t>
  </si>
  <si>
    <t>28</t>
  </si>
  <si>
    <t>612325222</t>
  </si>
  <si>
    <t>Vápenocementová nebo vápenná omítka jednotlivých malých ploch štuková na stěnách, plochy jednotlivě přes 0,09 do 0,25 m2</t>
  </si>
  <si>
    <t>-15006029</t>
  </si>
  <si>
    <t>29</t>
  </si>
  <si>
    <t>612325223</t>
  </si>
  <si>
    <t>Vápenocementová nebo vápenná omítka jednotlivých malých ploch štuková na stěnách, plochy jednotlivě přes 0,25 do 1 m2</t>
  </si>
  <si>
    <t>1857863202</t>
  </si>
  <si>
    <t>30</t>
  </si>
  <si>
    <t>612325422</t>
  </si>
  <si>
    <t>Oprava vápenocementové nebo vápenné omítky vnitřních ploch štukové dvouvrstvé, tloušťky do 20 mm stěn, v rozsahu opravované plochy přes 10 do 30%</t>
  </si>
  <si>
    <t>1111878018</t>
  </si>
  <si>
    <t>-1,45*2,0</t>
  </si>
  <si>
    <t>-0,35*0,87</t>
  </si>
  <si>
    <t>(1,9+2,81+1,9)*3,21</t>
  </si>
  <si>
    <t>1,4*3,21</t>
  </si>
  <si>
    <t>(1,72+1,9)*1,41</t>
  </si>
  <si>
    <t>31</t>
  </si>
  <si>
    <t>612331121</t>
  </si>
  <si>
    <t>Omítka cementová vnitřních ploch nanášená ručně jednovrstvá, tloušťky do 10 mm hladká svislých konstrukcí stěn</t>
  </si>
  <si>
    <t>1756308514</t>
  </si>
  <si>
    <t>2,24*2,01</t>
  </si>
  <si>
    <t>0,61*2,01</t>
  </si>
  <si>
    <t>1,6*1,14</t>
  </si>
  <si>
    <t>2,61*2,01</t>
  </si>
  <si>
    <t>(2,61+1,9+1,72)*1,8</t>
  </si>
  <si>
    <t>32</t>
  </si>
  <si>
    <t>619991001</t>
  </si>
  <si>
    <t>Zakrytí vnitřních ploch před znečištěním včetně pozdějšího odkrytí podlah fólií přilepenou lepící páskou</t>
  </si>
  <si>
    <t>-439782023</t>
  </si>
  <si>
    <t>"zakrytí podlah"</t>
  </si>
  <si>
    <t>200,0</t>
  </si>
  <si>
    <t>33</t>
  </si>
  <si>
    <t>619991011</t>
  </si>
  <si>
    <t>Zakrytí vnitřních ploch před znečištěním včetně pozdějšího odkrytí konstrukcí a prvků obalením fólií a přelepením páskou</t>
  </si>
  <si>
    <t>-632419169</t>
  </si>
  <si>
    <t>5,44*0,83*2</t>
  </si>
  <si>
    <t>2,4*2,19*4</t>
  </si>
  <si>
    <t>5,6*0,83</t>
  </si>
  <si>
    <t>1,2*2,21</t>
  </si>
  <si>
    <t>2,4*2,21*2</t>
  </si>
  <si>
    <t>34</t>
  </si>
  <si>
    <t>619995001</t>
  </si>
  <si>
    <t>Začištění omítek (s dodáním hmot) kolem oken, dveří, podlah, obkladů apod.</t>
  </si>
  <si>
    <t>-2057902016</t>
  </si>
  <si>
    <t>0,9+2,0+2,0</t>
  </si>
  <si>
    <t>0,8+2,0+2,0</t>
  </si>
  <si>
    <t>35</t>
  </si>
  <si>
    <t>631311114</t>
  </si>
  <si>
    <t>Mazanina z betonu prostého bez zvýšených nároků na prostředí tl. přes 50 do 80 mm tř. C 16/20</t>
  </si>
  <si>
    <t>-514554848</t>
  </si>
  <si>
    <t>13,717*0,06</t>
  </si>
  <si>
    <t>3,72*3,07*0,07</t>
  </si>
  <si>
    <t>-1,8*1,15*0,07</t>
  </si>
  <si>
    <t>36</t>
  </si>
  <si>
    <t>631319171</t>
  </si>
  <si>
    <t>Příplatek k cenám mazanin za stržení povrchu spodní vrstvy mazaniny latí před vložením výztuže nebo pletiva pro tl. obou vrstev mazaniny přes 50 do 80 mm</t>
  </si>
  <si>
    <t>-1275211414</t>
  </si>
  <si>
    <t>37</t>
  </si>
  <si>
    <t>631362021</t>
  </si>
  <si>
    <t>Výztuž mazanin ze svařovaných sítí z drátů typu KARI</t>
  </si>
  <si>
    <t>1469789418</t>
  </si>
  <si>
    <t>13,717*1,98*0,001</t>
  </si>
  <si>
    <t>3,72*3,07*1,98*0,001</t>
  </si>
  <si>
    <t>-1,8*1,15*1,98*0,001</t>
  </si>
  <si>
    <t>38</t>
  </si>
  <si>
    <t>632481213</t>
  </si>
  <si>
    <t>Separační vrstva k oddělení podlahových vrstev z polyetylénové fólie</t>
  </si>
  <si>
    <t>226289166</t>
  </si>
  <si>
    <t>13,717</t>
  </si>
  <si>
    <t>39</t>
  </si>
  <si>
    <t>635111242</t>
  </si>
  <si>
    <t>Násyp ze štěrkopísku, písku nebo kameniva pod podlahy se zhutněním z kameniva hrubého 16-32</t>
  </si>
  <si>
    <t>-884045409</t>
  </si>
  <si>
    <t>2,42*1,77*0,15</t>
  </si>
  <si>
    <t>2,92*0,35*0,15*2</t>
  </si>
  <si>
    <t>2,27*0,35*0,15*2</t>
  </si>
  <si>
    <t>40</t>
  </si>
  <si>
    <t>642942111</t>
  </si>
  <si>
    <t>Osazování zárubní nebo rámů kovových dveřních lisovaných nebo z úhelníků bez dveřních křídel, na cementovou maltu, plochy otvoru do 2,5 m2</t>
  </si>
  <si>
    <t>-667384542</t>
  </si>
  <si>
    <t>41</t>
  </si>
  <si>
    <t>553311151</t>
  </si>
  <si>
    <t>zárubeň ocelová pro běžné zdění H 100/ 700 /1970 L/P</t>
  </si>
  <si>
    <t>-430237596</t>
  </si>
  <si>
    <t>42</t>
  </si>
  <si>
    <t>553311171</t>
  </si>
  <si>
    <t>zárubeň ocelová pro běžné zdění H 100/ 800 /1970 L/P</t>
  </si>
  <si>
    <t>575329388</t>
  </si>
  <si>
    <t>43</t>
  </si>
  <si>
    <t>553311561</t>
  </si>
  <si>
    <t>zárubeň ocelová pro běžné zdění H 150/ 800 /1970 L/P</t>
  </si>
  <si>
    <t>-349590012</t>
  </si>
  <si>
    <t>44</t>
  </si>
  <si>
    <t>553311581</t>
  </si>
  <si>
    <t>zárubeň ocelová pro běžné zdění H 150/ 900 /1970 L/P</t>
  </si>
  <si>
    <t>1099124366</t>
  </si>
  <si>
    <t>Ostatní konstrukce a práce-bourání</t>
  </si>
  <si>
    <t>45</t>
  </si>
  <si>
    <t>949101111</t>
  </si>
  <si>
    <t>Lešení pomocné pracovní pro objekty pozemních staveb pro zatížení do 150 kg/m2, o výšce lešeňové podlahy do 1,9 m</t>
  </si>
  <si>
    <t>-1929570647</t>
  </si>
  <si>
    <t>84,6+59,4+4,7+5,3+3,6</t>
  </si>
  <si>
    <t>3,58*1,55</t>
  </si>
  <si>
    <t>46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</si>
  <si>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</si>
  <si>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</si>
  <si>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-1834112481</t>
  </si>
  <si>
    <t>5,15*6,07</t>
  </si>
  <si>
    <t>47</t>
  </si>
  <si>
    <t>952902021</t>
  </si>
  <si>
    <t>Čištění budov při provádění oprav a udržovacích prací podlah hladkých zametením</t>
  </si>
  <si>
    <t>-1378456205</t>
  </si>
  <si>
    <t>48</t>
  </si>
  <si>
    <t>952902031</t>
  </si>
  <si>
    <t>Čištění budov při provádění oprav a udržovacích prací podlah hladkých omytím</t>
  </si>
  <si>
    <t>2073818326</t>
  </si>
  <si>
    <t>49</t>
  </si>
  <si>
    <t>952902221</t>
  </si>
  <si>
    <t>Čištění budov při provádění oprav a udržovacích prací schodišť zametením</t>
  </si>
  <si>
    <t>-1723297777</t>
  </si>
  <si>
    <t>6,07*1,8*2</t>
  </si>
  <si>
    <t>1,55*2,15</t>
  </si>
  <si>
    <t>50</t>
  </si>
  <si>
    <t>952902231</t>
  </si>
  <si>
    <t>Čištění budov při provádění oprav a udržovacích prací schodišť omytím</t>
  </si>
  <si>
    <t>-1458708354</t>
  </si>
  <si>
    <t>51</t>
  </si>
  <si>
    <t>961055111</t>
  </si>
  <si>
    <t>Bourání základů z betonu železového</t>
  </si>
  <si>
    <t>944082883</t>
  </si>
  <si>
    <t>2,27*2,92*0,15</t>
  </si>
  <si>
    <t>52</t>
  </si>
  <si>
    <t>962031132</t>
  </si>
  <si>
    <t>Bourání příček z cihel, tvárnic nebo příčkovek z cihel pálených, plných nebo dutých na maltu vápennou nebo vápenocementovou, tl. do 100 mm</t>
  </si>
  <si>
    <t>-1726642113</t>
  </si>
  <si>
    <t>1,56*3,25</t>
  </si>
  <si>
    <t>-0,6*1,97</t>
  </si>
  <si>
    <t>53</t>
  </si>
  <si>
    <t>965042131</t>
  </si>
  <si>
    <t>Bourání mazanin betonových nebo z litého asfaltu tl. do 100 mm, plochy do 4 m2</t>
  </si>
  <si>
    <t>1627020450</t>
  </si>
  <si>
    <t>1,56*0,99*0,06</t>
  </si>
  <si>
    <t>1,72*1,56*0,06</t>
  </si>
  <si>
    <t>0,6*0,1*0,06</t>
  </si>
  <si>
    <t>54</t>
  </si>
  <si>
    <t>965042141</t>
  </si>
  <si>
    <t>Bourání mazanin betonových nebo z litého asfaltu tl. do 100 mm, plochy přes 4 m2</t>
  </si>
  <si>
    <t>1276218360</t>
  </si>
  <si>
    <t>3,74*2,81*0,06</t>
  </si>
  <si>
    <t>-0,25*0,19*0,06</t>
  </si>
  <si>
    <t>55</t>
  </si>
  <si>
    <t>965081213</t>
  </si>
  <si>
    <t>Bourání podlah z dlaždic bez podkladního lože nebo mazaniny, s jakoukoliv výplní spár keramických nebo xylolitových tl. do 10 mm, plochy přes 1 m2</t>
  </si>
  <si>
    <t>163142015</t>
  </si>
  <si>
    <t>7,145*11,92</t>
  </si>
  <si>
    <t>2,4*0,17*4</t>
  </si>
  <si>
    <t>-0,61*0,24</t>
  </si>
  <si>
    <t>-0,41*0,235</t>
  </si>
  <si>
    <t>-0,6*0,39</t>
  </si>
  <si>
    <t>-0,405*0,25</t>
  </si>
  <si>
    <t>-0,405*0,42</t>
  </si>
  <si>
    <t>-0,405*0,09</t>
  </si>
  <si>
    <t>3,74*2,81</t>
  </si>
  <si>
    <t>1,56*0,99</t>
  </si>
  <si>
    <t>1,72*1,56</t>
  </si>
  <si>
    <t>0,6*0,1</t>
  </si>
  <si>
    <t>3,3*3,9</t>
  </si>
  <si>
    <t>56</t>
  </si>
  <si>
    <t>965081611</t>
  </si>
  <si>
    <t>Odsekání soklíků včetně otlučení podkladní omítky až na zdivo rovných</t>
  </si>
  <si>
    <t>2097224280</t>
  </si>
  <si>
    <t>2,24+0,61+0,24+0,21+5,04+0,09+0,405+0,08+0,17+5,4+0,17+0,6+0,17+2,4+0,17+0,09+0,405+0,42</t>
  </si>
  <si>
    <t>0,405+0,09+0,17+2,4+0,17+0,58+0,17+2,4+0,17+0,12+0,405+0,25+6,14+0,39+0,6+5,14+0,235+0,41+0,235+2,22</t>
  </si>
  <si>
    <t>57</t>
  </si>
  <si>
    <t>965082933</t>
  </si>
  <si>
    <t>Odstranění násypu pod podlahami nebo ochranného násypu na střechách tl. do 200 mm, plochy přes 2 m2</t>
  </si>
  <si>
    <t>-558921302</t>
  </si>
  <si>
    <t>58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</si>
  <si>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</si>
  <si>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</si>
  <si>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-2140276713</t>
  </si>
  <si>
    <t>3,21*0,1*3</t>
  </si>
  <si>
    <t>59</t>
  </si>
  <si>
    <t>968072455</t>
  </si>
  <si>
    <t>Vybourání kovových rámů oken s křídly, dveřních zárubní, vrat, stěn, ostění nebo obkladů dveřních zárubní, plochy do 2 m2</t>
  </si>
  <si>
    <t>1505556929</t>
  </si>
  <si>
    <t>0,9*1,97*2</t>
  </si>
  <si>
    <t>0,8*1,97*2</t>
  </si>
  <si>
    <t>0,6*1,97*2</t>
  </si>
  <si>
    <t>60</t>
  </si>
  <si>
    <t>968082022</t>
  </si>
  <si>
    <t>Vybourání plastových rámů oken s křídly, dveřních zárubní, vrat dveřních zárubní, plochy přes 2 do 4 m2</t>
  </si>
  <si>
    <t>1156332096</t>
  </si>
  <si>
    <t>1,6*3,0</t>
  </si>
  <si>
    <t>61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</si>
  <si>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</si>
  <si>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</si>
  <si>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-624737426</t>
  </si>
  <si>
    <t>62</t>
  </si>
  <si>
    <t>971033141</t>
  </si>
  <si>
    <t>Vybourání otvorů ve zdivu základovém nebo nadzákladovém z cihel, tvárnic, příčkovek z cihel pálených na maltu vápennou nebo vápenocementovou průměru profilu do 60 mm, tl. do 300 mm</t>
  </si>
  <si>
    <t>252631891</t>
  </si>
  <si>
    <t>63</t>
  </si>
  <si>
    <t>971033521</t>
  </si>
  <si>
    <t>Vybourání otvorů ve zdivu základovém nebo nadzákladovém z cihel, tvárnic, příčkovek z cihel pálených na maltu vápennou nebo vápenocementovou plochy do 1 m2, tl. do 100 mm</t>
  </si>
  <si>
    <t>398537297</t>
  </si>
  <si>
    <t>0,405*2,01</t>
  </si>
  <si>
    <t>64</t>
  </si>
  <si>
    <t>971033621</t>
  </si>
  <si>
    <t>Vybourání otvorů ve zdivu základovém nebo nadzákladovém z cihel, tvárnic, příčkovek z cihel pálených na maltu vápennou nebo vápenocementovou plochy do 4 m2, tl. do 100 mm</t>
  </si>
  <si>
    <t>1243466140</t>
  </si>
  <si>
    <t>0,88*2,01</t>
  </si>
  <si>
    <t>65</t>
  </si>
  <si>
    <t>973031616</t>
  </si>
  <si>
    <t>Vysekání výklenků nebo kapes ve zdivu z cihel na maltu vápennou nebo vápenocementovou kapes pro špalíky a krabice, velikosti do 100x100x50 mm</t>
  </si>
  <si>
    <t>1259321350</t>
  </si>
  <si>
    <t>66</t>
  </si>
  <si>
    <t>974031121</t>
  </si>
  <si>
    <t>Vysekání rýh ve zdivu cihelném na maltu vápennou nebo vápenocementovou do hl. 30 mm a šířky do 30 mm</t>
  </si>
  <si>
    <t>1810611562</t>
  </si>
  <si>
    <t>67</t>
  </si>
  <si>
    <t>974031143</t>
  </si>
  <si>
    <t>Vysekání rýh ve zdivu cihelném na maltu vápennou nebo vápenocementovou do hl. 70 mm a šířky do 100 mm</t>
  </si>
  <si>
    <t>-724790874</t>
  </si>
  <si>
    <t>68</t>
  </si>
  <si>
    <t>974031153</t>
  </si>
  <si>
    <t>Vysekání rýh ve zdivu cihelném na maltu vápennou nebo vápenocementovou do hl. 100 mm a šířky do 100 mm</t>
  </si>
  <si>
    <t>-1585042062</t>
  </si>
  <si>
    <t>69</t>
  </si>
  <si>
    <t>974031664</t>
  </si>
  <si>
    <t>Vysekání rýh ve zdivu cihelném na maltu vápennou nebo vápenocementovou pro vtahování nosníků do zdí, před vybouráním otvoru do hl. 150 mm, při v. nosníku do 150 mm</t>
  </si>
  <si>
    <t>-983600819</t>
  </si>
  <si>
    <t>1,28*2</t>
  </si>
  <si>
    <t>70</t>
  </si>
  <si>
    <t>974042532</t>
  </si>
  <si>
    <t>Vysekání rýh v betonové nebo jiné monolitické dlažbě s betonovým podkladem do hl. 50 mm a šířky do 70 mm</t>
  </si>
  <si>
    <t>-1058115961</t>
  </si>
  <si>
    <t>3,15+2,8+6,3</t>
  </si>
  <si>
    <t>3,74+0,3</t>
  </si>
  <si>
    <t>71</t>
  </si>
  <si>
    <t>974082112</t>
  </si>
  <si>
    <t>Vysekání rýh pro vodiče v omítce vápenné nebo vápenocementové stěn, šířky do 30 mm</t>
  </si>
  <si>
    <t>1680146794</t>
  </si>
  <si>
    <t>72</t>
  </si>
  <si>
    <t>977311111</t>
  </si>
  <si>
    <t>Řezání stávajících betonových mazanin bez vyztužení hloubky do 50 mm</t>
  </si>
  <si>
    <t>-36640683</t>
  </si>
  <si>
    <t>3,15+3,15+2,8+2,8+6,3+6,3</t>
  </si>
  <si>
    <t>3,74+3,74+0,3+0,3</t>
  </si>
  <si>
    <t>73</t>
  </si>
  <si>
    <t>978011141</t>
  </si>
  <si>
    <t>Otlučení vápenných nebo vápenocementových omítek vnitřních ploch stropů, v rozsahu přes 10 do 30 %</t>
  </si>
  <si>
    <t>621009193</t>
  </si>
  <si>
    <t>74</t>
  </si>
  <si>
    <t>978013141</t>
  </si>
  <si>
    <t>Otlučení vápenných nebo vápenocementových omítek vnitřních ploch stěn s vyškrabáním spar, s očištěním zdiva, v rozsahu přes 10 do 30 %</t>
  </si>
  <si>
    <t>-2071025492</t>
  </si>
  <si>
    <t>75</t>
  </si>
  <si>
    <t>978013191</t>
  </si>
  <si>
    <t>Otlučení vápenných nebo vápenocementových omítek vnitřních ploch stěn s vyškrabáním spar, s očištěním zdiva, v rozsahu přes 50 do 100 %</t>
  </si>
  <si>
    <t>297322339</t>
  </si>
  <si>
    <t>0,35*0,87</t>
  </si>
  <si>
    <t>76</t>
  </si>
  <si>
    <t>978059541</t>
  </si>
  <si>
    <t>Odsekání obkladů stěn včetně otlučení podkladní omítky až na zdivo z obkládaček vnitřních, z jakýchkoliv materiálů, plochy přes 1 m2</t>
  </si>
  <si>
    <t>767194234</t>
  </si>
  <si>
    <t>1,5*1,97</t>
  </si>
  <si>
    <t>0,61*1,97</t>
  </si>
  <si>
    <t>1,45*2,0</t>
  </si>
  <si>
    <t>1,6*1,45</t>
  </si>
  <si>
    <t>1,0*1,45</t>
  </si>
  <si>
    <t>(1,56+0,96+0,99+0,99)*1,8</t>
  </si>
  <si>
    <t>(0,96+0,96+1,72+1,72)*1,8</t>
  </si>
  <si>
    <t>997</t>
  </si>
  <si>
    <t>Přesun sutě</t>
  </si>
  <si>
    <t>77</t>
  </si>
  <si>
    <t>997013113</t>
  </si>
  <si>
    <t>Vnitrostaveništní doprava suti a vybouraných hmot vodorovně do 50 m svisle s použitím mechanizace pro budovy a haly výšky přes 9 do 12 m</t>
  </si>
  <si>
    <t>-908314187</t>
  </si>
  <si>
    <t>78</t>
  </si>
  <si>
    <t>997013501</t>
  </si>
  <si>
    <t>Odvoz suti a vybouraných hmot na skládku nebo meziskládku se složením, na vzdálenost do 1 km</t>
  </si>
  <si>
    <t>-865558894</t>
  </si>
  <si>
    <t>79</t>
  </si>
  <si>
    <t>997013509</t>
  </si>
  <si>
    <t>Odvoz suti a vybouraných hmot na skládku nebo meziskládku se složením, na vzdálenost Příplatek k ceně za každý další i započatý 1 km přes 1 km</t>
  </si>
  <si>
    <t>-1741932794</t>
  </si>
  <si>
    <t>21,866*10</t>
  </si>
  <si>
    <t>80</t>
  </si>
  <si>
    <t>997013801</t>
  </si>
  <si>
    <t>Poplatek za uložení stavebního odpadu na skládce (skládkovné) betonového</t>
  </si>
  <si>
    <t>-2073375960</t>
  </si>
  <si>
    <t>2,325+1,382+0,130</t>
  </si>
  <si>
    <t>81</t>
  </si>
  <si>
    <t>997013802</t>
  </si>
  <si>
    <t>Poplatek za uložení stavebního odpadu na skládce (skládkovné) železobetonového</t>
  </si>
  <si>
    <t>905360588</t>
  </si>
  <si>
    <t>2,386</t>
  </si>
  <si>
    <t>82</t>
  </si>
  <si>
    <t>997013803</t>
  </si>
  <si>
    <t>Poplatek za uložení stavebního odpadu na skládce (skládkovné) cihelného</t>
  </si>
  <si>
    <t>-876829009</t>
  </si>
  <si>
    <t>1,691+0,005+0,005+0,152+0,318+0,058+0,3+0,052+0,072+0,108</t>
  </si>
  <si>
    <t>83</t>
  </si>
  <si>
    <t>997013813</t>
  </si>
  <si>
    <t>Poplatek za uložení stavebního odpadu na skládce (skládkovné) z plastických hmot</t>
  </si>
  <si>
    <t>1557355867</t>
  </si>
  <si>
    <t>0,298+0,155</t>
  </si>
  <si>
    <t>84</t>
  </si>
  <si>
    <t>997013814</t>
  </si>
  <si>
    <t>Poplatek za uložení stavebního odpadu na skládce (skládkovné) z izolačních materiálů</t>
  </si>
  <si>
    <t>1415349246</t>
  </si>
  <si>
    <t>0,046</t>
  </si>
  <si>
    <t>85</t>
  </si>
  <si>
    <t>997013831</t>
  </si>
  <si>
    <t>Poplatek za uložení stavebního odpadu na skládce (skládkovné) směsného</t>
  </si>
  <si>
    <t>1197697238</t>
  </si>
  <si>
    <t>21,866</t>
  </si>
  <si>
    <t>-(3,837+2,386+2,761+0,453+0,046)</t>
  </si>
  <si>
    <t>998</t>
  </si>
  <si>
    <t>Přesun hmot</t>
  </si>
  <si>
    <t>86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</si>
  <si>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</si>
  <si>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</si>
  <si>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1471643384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</si>
  <si>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</si>
  <si>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</si>
  <si>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</si>
  <si>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</si>
  <si>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</si>
  <si>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</si>
  <si>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</si>
  <si>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1856776374</t>
  </si>
  <si>
    <t>3,72*3,07</t>
  </si>
  <si>
    <t>88</t>
  </si>
  <si>
    <t>111631500</t>
  </si>
  <si>
    <t>lak asfaltový penetrační (MJ t) bal 9 kg</t>
  </si>
  <si>
    <t>185645933</t>
  </si>
  <si>
    <t>11,42*0,0002</t>
  </si>
  <si>
    <t>89</t>
  </si>
  <si>
    <t>711112001</t>
  </si>
  <si>
    <t>Provedení izolace proti zemní vlhkosti natěradly a tmely za studena na ploše svislé S nátěrem penetračním</t>
  </si>
  <si>
    <t>-340468953</t>
  </si>
  <si>
    <t>90</t>
  </si>
  <si>
    <t>2040261265</t>
  </si>
  <si>
    <t>1,575*0,00032</t>
  </si>
  <si>
    <t>91</t>
  </si>
  <si>
    <t>711131811</t>
  </si>
  <si>
    <t>Odstranění izolace proti zemní vlhkosti na ploše vodorovné V</t>
  </si>
  <si>
    <t>-1445633514</t>
  </si>
  <si>
    <t>92</t>
  </si>
  <si>
    <t>711141559</t>
  </si>
  <si>
    <t>Provedení izolace proti zemní vlhkosti pásy přitavením NAIP na ploše vodorovné V</t>
  </si>
  <si>
    <t>277878045</t>
  </si>
  <si>
    <t>93</t>
  </si>
  <si>
    <t>628331590</t>
  </si>
  <si>
    <t>pás těžký asfaltovaný G 200 S40</t>
  </si>
  <si>
    <t>1540109377</t>
  </si>
  <si>
    <t>11,42*1,15</t>
  </si>
  <si>
    <t>94</t>
  </si>
  <si>
    <t>711142559</t>
  </si>
  <si>
    <t>Provedení izolace proti zemní vlhkosti pásy přitavením NAIP na ploše svislé S</t>
  </si>
  <si>
    <t>-1531906039</t>
  </si>
  <si>
    <t>95</t>
  </si>
  <si>
    <t>1929208534</t>
  </si>
  <si>
    <t>1,575*1,2</t>
  </si>
  <si>
    <t>96</t>
  </si>
  <si>
    <t>711493112</t>
  </si>
  <si>
    <t>Izolace proti podpovrchové a tlakové vodě - ostatní na ploše vodorovné V těsnicí stěrkou nepružnou (cementem pojená)</t>
  </si>
  <si>
    <t>542017846</t>
  </si>
  <si>
    <t>1,4*2,61</t>
  </si>
  <si>
    <t>1,6*2,61</t>
  </si>
  <si>
    <t>0,3*1,72</t>
  </si>
  <si>
    <t>97</t>
  </si>
  <si>
    <t>711493122</t>
  </si>
  <si>
    <t>Izolace proti podpovrchové a tlakové vodě - ostatní na ploše svislé S těsnicí stěrkou nepružnou (cementem pojená)</t>
  </si>
  <si>
    <t>-734041497</t>
  </si>
  <si>
    <t>(1,4+2,61)*2,01</t>
  </si>
  <si>
    <t>(2,61+1,6+0,9+0,3+1,72+1,9)*1,8</t>
  </si>
  <si>
    <t>-0,6*1,1</t>
  </si>
  <si>
    <t>98</t>
  </si>
  <si>
    <t>711745567</t>
  </si>
  <si>
    <t>Provedení detailů pásy přitavením spojů obrácených nebo zpětných se zesílením rš 500 mm NAIP</t>
  </si>
  <si>
    <t>1238391808</t>
  </si>
  <si>
    <t>3,72*2</t>
  </si>
  <si>
    <t>3,07*2</t>
  </si>
  <si>
    <t>1,9*2</t>
  </si>
  <si>
    <t>1,25*2</t>
  </si>
  <si>
    <t>99</t>
  </si>
  <si>
    <t>-25881367</t>
  </si>
  <si>
    <t>19,88*0,6</t>
  </si>
  <si>
    <t>100</t>
  </si>
  <si>
    <t>998711102</t>
  </si>
  <si>
    <t>Přesun hmot pro izolace proti vodě, vlhkosti a plynům stanovený z hmotnosti přesunovaného materiálu vodorovná dopravní vzdálenost do 50 m v objektech výšky přes 6 do 12 m</t>
  </si>
  <si>
    <t>1217527986</t>
  </si>
  <si>
    <t>721</t>
  </si>
  <si>
    <t>Zdravotechnika - vnitřní kanalizace</t>
  </si>
  <si>
    <t>101</t>
  </si>
  <si>
    <t>721140802</t>
  </si>
  <si>
    <t>Demontáž potrubí z litinových trub odpadních nebo dešťových do DN 100</t>
  </si>
  <si>
    <t>-1650147969</t>
  </si>
  <si>
    <t>102</t>
  </si>
  <si>
    <t>721140906</t>
  </si>
  <si>
    <t>Opravy odpadního potrubí litinového vsazení odbočky do potrubí DN 125</t>
  </si>
  <si>
    <t>1977935883</t>
  </si>
  <si>
    <t>103</t>
  </si>
  <si>
    <t>721171915</t>
  </si>
  <si>
    <t>Opravy odpadního potrubí plastového propojení dosavadního potrubí DN 110</t>
  </si>
  <si>
    <t>528083907</t>
  </si>
  <si>
    <t>104</t>
  </si>
  <si>
    <t>721174042</t>
  </si>
  <si>
    <t>Potrubí z plastových trub polypropylenové připojovací DN 40</t>
  </si>
  <si>
    <t>211304014</t>
  </si>
  <si>
    <t>105</t>
  </si>
  <si>
    <t>721174043</t>
  </si>
  <si>
    <t>Potrubí z plastových trub polypropylenové připojovací DN 50</t>
  </si>
  <si>
    <t>1663895911</t>
  </si>
  <si>
    <t>106</t>
  </si>
  <si>
    <t>721174045</t>
  </si>
  <si>
    <t>Potrubí z plastových trub polypropylenové připojovací DN 100</t>
  </si>
  <si>
    <t>772893936</t>
  </si>
  <si>
    <t>107</t>
  </si>
  <si>
    <t>721194104</t>
  </si>
  <si>
    <t>Vyměření přípojek na potrubí vyvedení a upevnění odpadních výpustek DN 40</t>
  </si>
  <si>
    <t>-1420186996</t>
  </si>
  <si>
    <t>108</t>
  </si>
  <si>
    <t>721194105</t>
  </si>
  <si>
    <t>Vyměření přípojek na potrubí vyvedení a upevnění odpadních výpustek DN 50</t>
  </si>
  <si>
    <t>1126851148</t>
  </si>
  <si>
    <t>109</t>
  </si>
  <si>
    <t>721194107</t>
  </si>
  <si>
    <t>Vyměření přípojek na potrubí vyvedení a upevnění odpadních výpustek DN 70</t>
  </si>
  <si>
    <t>681272082</t>
  </si>
  <si>
    <t>110</t>
  </si>
  <si>
    <t>721290123</t>
  </si>
  <si>
    <t>Zkouška těsnosti kanalizace v objektech kouřem do DN 300</t>
  </si>
  <si>
    <t>68592187</t>
  </si>
  <si>
    <t>111</t>
  </si>
  <si>
    <t>998721102</t>
  </si>
  <si>
    <t>Přesun hmot pro vnitřní kanalizace stanovený z hmotnosti přesunovaného materiálu vodorovná dopravní vzdálenost do 50 m v objektech výšky přes 6 do 12 m</t>
  </si>
  <si>
    <t>-720449276</t>
  </si>
  <si>
    <t>722</t>
  </si>
  <si>
    <t>Zdravotechnika - vnitřní vodovod</t>
  </si>
  <si>
    <t>112</t>
  </si>
  <si>
    <t>722130801</t>
  </si>
  <si>
    <t>Demontáž potrubí z ocelových trubek pozinkovaných závitových do DN 25</t>
  </si>
  <si>
    <t>-575731582</t>
  </si>
  <si>
    <t>113</t>
  </si>
  <si>
    <t>722131932</t>
  </si>
  <si>
    <t>Opravy vodovodního potrubí z ocelových trubek pozinkovaných závitových propojení dosavadního potrubí DN 20</t>
  </si>
  <si>
    <t>-288208459</t>
  </si>
  <si>
    <t>114</t>
  </si>
  <si>
    <t>722174002</t>
  </si>
  <si>
    <t>Potrubí z plastových trubek z polypropylenu (PPR) svařovaných polyfuzně PN 16 (SDR 7,4) D 20 x 2,8</t>
  </si>
  <si>
    <t>98483047</t>
  </si>
  <si>
    <t>115</t>
  </si>
  <si>
    <t>722174022</t>
  </si>
  <si>
    <t>Potrubí z plastových trubek z polypropylenu (PPR) svařovaných polyfuzně PN 20 (SDR 6) D 20 x 3,4</t>
  </si>
  <si>
    <t>1294251988</t>
  </si>
  <si>
    <t>116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</si>
  <si>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</si>
  <si>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</si>
  <si>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-1117871353</t>
  </si>
  <si>
    <t>117</t>
  </si>
  <si>
    <t>722190401</t>
  </si>
  <si>
    <t>Zřízení přípojek na potrubí vyvedení a upevnění výpustek do DN 25</t>
  </si>
  <si>
    <t>-147794134</t>
  </si>
  <si>
    <t>118</t>
  </si>
  <si>
    <t>722190901</t>
  </si>
  <si>
    <t>Opravy ostatní uzavření nebo otevření vodovodního potrubí při opravách včetně vypuštění a napuštění</t>
  </si>
  <si>
    <t>137195401</t>
  </si>
  <si>
    <t>119</t>
  </si>
  <si>
    <t>722290226</t>
  </si>
  <si>
    <t>Zkoušky, proplach a desinfekce vodovodního potrubí zkoušky těsnosti vodovodního potrubí závitového do DN 50</t>
  </si>
  <si>
    <t>1132051138</t>
  </si>
  <si>
    <t>120</t>
  </si>
  <si>
    <t>722290234</t>
  </si>
  <si>
    <t>Zkoušky, proplach a desinfekce vodovodního potrubí proplach a desinfekce vodovodního potrubí do DN 80</t>
  </si>
  <si>
    <t>162259492</t>
  </si>
  <si>
    <t>121</t>
  </si>
  <si>
    <t>998722102</t>
  </si>
  <si>
    <t>Přesun hmot pro vnitřní vodovod stanovený z hmotnosti přesunovaného materiálu vodorovná dopravní vzdálenost do 50 m v objektech výšky přes 6 do 12 m</t>
  </si>
  <si>
    <t>1328934354</t>
  </si>
  <si>
    <t>725</t>
  </si>
  <si>
    <t>Zdravotechnika - zařizovací předměty</t>
  </si>
  <si>
    <t>122</t>
  </si>
  <si>
    <t>725112023</t>
  </si>
  <si>
    <t>Klozet keramický závěsný na nosné stěny s hlubokým splachováním, prodlouženou délkou 70 cm, duroplastové sedátko bez poklopu, s antibakteriální úpravou</t>
  </si>
  <si>
    <t>1534076937</t>
  </si>
  <si>
    <t>123</t>
  </si>
  <si>
    <t>725210821</t>
  </si>
  <si>
    <t>Demontáž umyvadel bez výtokových armatur umyvadel</t>
  </si>
  <si>
    <t>394949071</t>
  </si>
  <si>
    <t>124</t>
  </si>
  <si>
    <t>725211602</t>
  </si>
  <si>
    <t>Umyvadla keramická bez výtokových armatur se zápachovou uzávěrkou připevněná na stěnu šrouby bílá bez sloupu nebo krytu na sifon 550 mm</t>
  </si>
  <si>
    <t>1020447175</t>
  </si>
  <si>
    <t>125</t>
  </si>
  <si>
    <t>725211681</t>
  </si>
  <si>
    <t>Umyvadla keramická bez výtokových armatur zdravotní se zápachovou uzávěrkou připevněná na stěnu šrouby bílá 640 mm</t>
  </si>
  <si>
    <t>1548223560</t>
  </si>
  <si>
    <t>126</t>
  </si>
  <si>
    <t>725291630</t>
  </si>
  <si>
    <t>Doplňky zařízení koupelen a záchodů nerezové zásobník papírových ručníků k montáži na omítku</t>
  </si>
  <si>
    <t>-1855359233</t>
  </si>
  <si>
    <t>127</t>
  </si>
  <si>
    <t>725291632</t>
  </si>
  <si>
    <t>Doplňky zařízení koupelen a záchodů nerezové, dávkovač mýdla k montáži na omítku</t>
  </si>
  <si>
    <t>-819583232</t>
  </si>
  <si>
    <t>128</t>
  </si>
  <si>
    <t>725291633</t>
  </si>
  <si>
    <t>Doplňky zařízení koupelen a záchodů nerezové, odpadkový koš k montáži na omítku</t>
  </si>
  <si>
    <t>515047651</t>
  </si>
  <si>
    <t>129</t>
  </si>
  <si>
    <t>725291634</t>
  </si>
  <si>
    <t>Doplňky zařízení koupelen a záchodů nerezové, držák na WC štětku k montáži na omítku</t>
  </si>
  <si>
    <t>-745264122</t>
  </si>
  <si>
    <t>130</t>
  </si>
  <si>
    <t>725291635</t>
  </si>
  <si>
    <t>Doplňky zařízení koupelen a záchodů, háček na ručník, chrom</t>
  </si>
  <si>
    <t>1963237331</t>
  </si>
  <si>
    <t>131</t>
  </si>
  <si>
    <t>725291637</t>
  </si>
  <si>
    <t>Doplňky zařízení koupelen a záchodů, skleněná polička 40 cm včetně držáků, chrom, transparentní sklo</t>
  </si>
  <si>
    <t>-1938489327</t>
  </si>
  <si>
    <t>132</t>
  </si>
  <si>
    <t>725291704</t>
  </si>
  <si>
    <t>Doplňky zařízení koupelen a záchodů nerezové madlo rovné dl 600 mm</t>
  </si>
  <si>
    <t>688591535</t>
  </si>
  <si>
    <t>133</t>
  </si>
  <si>
    <t>725291707</t>
  </si>
  <si>
    <t>Doplňky zařízení koupelen a záchodů madlo toaletní, sklopné, vodorovné 830 mm</t>
  </si>
  <si>
    <t>1983256267</t>
  </si>
  <si>
    <t>134</t>
  </si>
  <si>
    <t>725291709</t>
  </si>
  <si>
    <t>Doplňky zařízení koupelen a záchodů nerezové madlo toaletní, pevné, s držákem toaletního papíru</t>
  </si>
  <si>
    <t>-1229665965</t>
  </si>
  <si>
    <t>135</t>
  </si>
  <si>
    <t>725330840</t>
  </si>
  <si>
    <t>Demontáž výlevek bez výtokových armatur a bez nádrže a splachovacího potrubí ocelových nebo litinových</t>
  </si>
  <si>
    <t>1328285867</t>
  </si>
  <si>
    <t>136</t>
  </si>
  <si>
    <t>725331112</t>
  </si>
  <si>
    <t>Výlevky bez výtokových armatur a splachovací nádrže keramické závěsné se sklopnou plastovou mřížkou 425 mm</t>
  </si>
  <si>
    <t>1410522155</t>
  </si>
  <si>
    <t>137</t>
  </si>
  <si>
    <t>725531105</t>
  </si>
  <si>
    <t>Elektrický ohřívač zásobníkový tlakový, objem nádrže 5 l / 2 kW</t>
  </si>
  <si>
    <t>2023234132</t>
  </si>
  <si>
    <t>138</t>
  </si>
  <si>
    <t>725812217</t>
  </si>
  <si>
    <t>Baterie umyvadlová stojánková, bezpečnostní kaskádový perlátor</t>
  </si>
  <si>
    <t>-1450818006</t>
  </si>
  <si>
    <t>139</t>
  </si>
  <si>
    <t>725813113</t>
  </si>
  <si>
    <t>Ventil rohový s připojovací trubičkou nebo flexi hadičkou G 1/2</t>
  </si>
  <si>
    <t>8135377</t>
  </si>
  <si>
    <t>140</t>
  </si>
  <si>
    <t>725820801</t>
  </si>
  <si>
    <t>Demontáž baterií nástěnných do G 3/4</t>
  </si>
  <si>
    <t>1570006635</t>
  </si>
  <si>
    <t>141</t>
  </si>
  <si>
    <t>725821313</t>
  </si>
  <si>
    <t>Baterie nástěnné pákové s otáčivým kulatým ústím a délkou ramínka 210 mm</t>
  </si>
  <si>
    <t>1657534976</t>
  </si>
  <si>
    <t>142</t>
  </si>
  <si>
    <t>725822613</t>
  </si>
  <si>
    <t>Baterie umyvadlová stojánková páková s lékařskou pákou a automatickou zátkou</t>
  </si>
  <si>
    <t>2036322137</t>
  </si>
  <si>
    <t>143</t>
  </si>
  <si>
    <t>725860811</t>
  </si>
  <si>
    <t>Demontáž zápachových uzávěrek pro zařizovací předměty jednoduchých</t>
  </si>
  <si>
    <t>773335596</t>
  </si>
  <si>
    <t>144</t>
  </si>
  <si>
    <t>725861103</t>
  </si>
  <si>
    <t>Zápachová uzávěrka pro umyvadla DN 40, umyvadlový sifon chrom, mosaz</t>
  </si>
  <si>
    <t>125202817</t>
  </si>
  <si>
    <t>145</t>
  </si>
  <si>
    <t>725861313</t>
  </si>
  <si>
    <t>Zápachová uzávěrka pro umyvadlo DN 40 podomítková, připojovací souprava chrom</t>
  </si>
  <si>
    <t>-353484786</t>
  </si>
  <si>
    <t>146</t>
  </si>
  <si>
    <t>998725102</t>
  </si>
  <si>
    <t>Přesun hmot pro zařizovací předměty stanovený z hmotnosti přesunovaného materiálu vodorovná dopravní vzdálenost do 50 m v objektech výšky přes 6 do 12 m</t>
  </si>
  <si>
    <t>1573342980</t>
  </si>
  <si>
    <t>726</t>
  </si>
  <si>
    <t>Zdravotechnika - předstěnové instalace</t>
  </si>
  <si>
    <t>147</t>
  </si>
  <si>
    <t>726131012</t>
  </si>
  <si>
    <t>Předstěnové instalační systémy do lehkých stěn s kovovou konstrukcí pro závěsné výlevky stavební výška 1120 mm</t>
  </si>
  <si>
    <t>-1062575222</t>
  </si>
  <si>
    <t>148</t>
  </si>
  <si>
    <t>726131032</t>
  </si>
  <si>
    <t>Předstěnové instalační systémy do lehkých stěn s kovovou konstrukcí pro podpěrné prvky a madla stavební výška 1120 mm</t>
  </si>
  <si>
    <t>-1153948354</t>
  </si>
  <si>
    <t>149</t>
  </si>
  <si>
    <t>726131044</t>
  </si>
  <si>
    <t>Instalační předstěna pro klozet závěsný v 1120 mm s ovládáním zepředu pro postižené do lehkých stěn s kovovou konstrukc, splachovací tlačítko a oddálené tlačítko</t>
  </si>
  <si>
    <t>-809318331</t>
  </si>
  <si>
    <t>150</t>
  </si>
  <si>
    <t>998726112</t>
  </si>
  <si>
    <t>Přesun hmot pro instalační prefabrikáty stanovený z hmotnosti přesunovaného materiálu vodorovná dopravní vzdálenost do 50 m v objektech výšky přes 6 m do 12 m</t>
  </si>
  <si>
    <t>-373377847</t>
  </si>
  <si>
    <t>741</t>
  </si>
  <si>
    <t>Elektroinstalace - silnoproud</t>
  </si>
  <si>
    <t>151</t>
  </si>
  <si>
    <t>741110002</t>
  </si>
  <si>
    <t>Montáž trubek elektroinstalačních s nasunutím nebo našroubováním do krabic plastových tuhých, uložených pevně, vnější D přes 23 do 35 mm</t>
  </si>
  <si>
    <t>-1905295746</t>
  </si>
  <si>
    <t>152</t>
  </si>
  <si>
    <t>345710930</t>
  </si>
  <si>
    <t>trubka elektroinstalační tuhá z PVC D 22,1/25 mm, délka 3 m</t>
  </si>
  <si>
    <t>-1848299683</t>
  </si>
  <si>
    <t>153</t>
  </si>
  <si>
    <t>741110062</t>
  </si>
  <si>
    <t>Montáž trubek elektroinstalačních s nasunutím nebo našroubováním do krabic plastových ohebných, uložených pod omítku, vnější D přes 23 do 35 mm</t>
  </si>
  <si>
    <t>1029661382</t>
  </si>
  <si>
    <t>154</t>
  </si>
  <si>
    <t>345710730</t>
  </si>
  <si>
    <t>trubka elektroinstalační ohebná z PVC (EN) 2325</t>
  </si>
  <si>
    <t>169651526</t>
  </si>
  <si>
    <t>155</t>
  </si>
  <si>
    <t>741110511</t>
  </si>
  <si>
    <t>Montáž lišt a kanálků elektroinstalačních se spojkami, ohyby a rohy a s nasunutím do krabic vkládacích s víčkem, šířky do 60 mm</t>
  </si>
  <si>
    <t>1368420992</t>
  </si>
  <si>
    <t>156</t>
  </si>
  <si>
    <t>345718270</t>
  </si>
  <si>
    <t>lišta elektroinstalační hranatá bílá LHD 25 x 20 s příslušenstvím</t>
  </si>
  <si>
    <t>-1998824210</t>
  </si>
  <si>
    <t>157</t>
  </si>
  <si>
    <t>345718300</t>
  </si>
  <si>
    <t>lišta elektroinstalační hranatá bílá LHD 40 x 20 s příslušenstvím</t>
  </si>
  <si>
    <t>67035843</t>
  </si>
  <si>
    <t>158</t>
  </si>
  <si>
    <t>741110572</t>
  </si>
  <si>
    <t>Montáž instalačního bloku do nábytku</t>
  </si>
  <si>
    <t>-1001183011</t>
  </si>
  <si>
    <t>159</t>
  </si>
  <si>
    <t>345718973</t>
  </si>
  <si>
    <t xml:space="preserve">Zásuvková sestava na povrch 4x230V; 2xLAN cat.6 </t>
  </si>
  <si>
    <t>-15337135</t>
  </si>
  <si>
    <t>160</t>
  </si>
  <si>
    <t>741112001</t>
  </si>
  <si>
    <t>Montáž krabic elektroinstalačních bez napojení na trubky a lišty, demontáže a montáže víčka a přístroje protahovacích nebo odbočných zapuštěných plastových kruhových</t>
  </si>
  <si>
    <t>1719190399</t>
  </si>
  <si>
    <t>161</t>
  </si>
  <si>
    <t>345715210</t>
  </si>
  <si>
    <t>krabice univerzální rozvodná z PH s víčkem a svorkovnicí krabicovou šroubovací s vodiči 12x4 mm2, D 73,5 mm x 43 mm</t>
  </si>
  <si>
    <t>-842034864</t>
  </si>
  <si>
    <t>162</t>
  </si>
  <si>
    <t>741112061</t>
  </si>
  <si>
    <t>Montáž krabic elektroinstalačních bez napojení na trubky a lišty, demontáže a montáže víčka a přístroje přístrojových zapuštěných plastových kruhových</t>
  </si>
  <si>
    <t>685733367</t>
  </si>
  <si>
    <t>163</t>
  </si>
  <si>
    <t>345715116</t>
  </si>
  <si>
    <t>krabice přístrojová pod omítku/do betonu/hořlavých podkladů pro vícenásobné rámečky</t>
  </si>
  <si>
    <t>411516109</t>
  </si>
  <si>
    <t>164</t>
  </si>
  <si>
    <t>741120001</t>
  </si>
  <si>
    <t>Montáž vodičů izolovaných měděných bez ukončení uložených pod omítku plných a laněných (CY), průřezu žíly 0,35 až 6 mm2</t>
  </si>
  <si>
    <t>860800934</t>
  </si>
  <si>
    <t>165</t>
  </si>
  <si>
    <t>341408260</t>
  </si>
  <si>
    <t>vodič silový s Cu jádrem CY H07 V-U 6 mm2</t>
  </si>
  <si>
    <t>-651092272</t>
  </si>
  <si>
    <t>166</t>
  </si>
  <si>
    <t>741120003</t>
  </si>
  <si>
    <t>Montáž vodičů izolovaných měděných bez ukončení uložených pod omítku plných a laněných (CY), průřezu žíly 10 až 16 mm2</t>
  </si>
  <si>
    <t>-1972567681</t>
  </si>
  <si>
    <t>167</t>
  </si>
  <si>
    <t>341408280</t>
  </si>
  <si>
    <t>vodič silový s Cu jádrem CY H07 V-R 16 mm2</t>
  </si>
  <si>
    <t>-1376119082</t>
  </si>
  <si>
    <t>168</t>
  </si>
  <si>
    <t>741122015</t>
  </si>
  <si>
    <t>Montáž kabelů měděných bez ukončení uložených pod omítku plných kulatých (CYKY), počtu a průřezu žil 3x1,5 mm2</t>
  </si>
  <si>
    <t>-359650944</t>
  </si>
  <si>
    <t>169</t>
  </si>
  <si>
    <t>341110300</t>
  </si>
  <si>
    <t>kabel silový s Cu jádrem CYKY 3x1,5 mm2</t>
  </si>
  <si>
    <t>466873414</t>
  </si>
  <si>
    <t>170</t>
  </si>
  <si>
    <t>741122016</t>
  </si>
  <si>
    <t>Montáž kabelů měděných bez ukončení uložených pod omítku plných kulatých (CYKY), počtu a průřezu žil 3x2,5 až 6 mm2</t>
  </si>
  <si>
    <t>85071312</t>
  </si>
  <si>
    <t>171</t>
  </si>
  <si>
    <t>341110360</t>
  </si>
  <si>
    <t>kabel silový s Cu jádrem CYKY 3x2,5 mm2</t>
  </si>
  <si>
    <t>1141956579</t>
  </si>
  <si>
    <t>172</t>
  </si>
  <si>
    <t>741122031</t>
  </si>
  <si>
    <t>Montáž kabelů měděných bez ukončení uložených pod omítku plných kulatých (CYKY), počtu a průřezu žil 5x1,5 až 2,5 mm2</t>
  </si>
  <si>
    <t>167237164</t>
  </si>
  <si>
    <t>173</t>
  </si>
  <si>
    <t>341110900</t>
  </si>
  <si>
    <t>kabel silový s Cu jádrem CYKY 5x1,5 mm2</t>
  </si>
  <si>
    <t>-1556099238</t>
  </si>
  <si>
    <t>174</t>
  </si>
  <si>
    <t>741122121</t>
  </si>
  <si>
    <t>Montáž kabelů měděných bez ukončení uložených v trubkách zatažených plných kulatých nebo bezhalogenových (CYKY) počtu a průřezu žil 2x1,5 až 6 mm2</t>
  </si>
  <si>
    <t>-710480636</t>
  </si>
  <si>
    <t>175</t>
  </si>
  <si>
    <t>341110060</t>
  </si>
  <si>
    <t>kabel silový s Cu jádrem CYKY 2x2,5 mm2</t>
  </si>
  <si>
    <t>1017562795</t>
  </si>
  <si>
    <t>176</t>
  </si>
  <si>
    <t>741122122</t>
  </si>
  <si>
    <t>Montáž kabelů měděných bez ukončení uložených v trubkách zatažených plných kulatých nebo bezhalogenových (CYKY) počtu a průřezu žil 3x1,5 až 6 mm2</t>
  </si>
  <si>
    <t>-2131786083</t>
  </si>
  <si>
    <t>177</t>
  </si>
  <si>
    <t>-174493123</t>
  </si>
  <si>
    <t>178</t>
  </si>
  <si>
    <t>2079374956</t>
  </si>
  <si>
    <t>179</t>
  </si>
  <si>
    <t>741122142</t>
  </si>
  <si>
    <t>Montáž kabelů měděných bez ukončení uložených v trubkách zatažených plných kulatých nebo bezhalogenových (CYKY) počtu a průřezu žil 5x1,5 až 2,5 mm2</t>
  </si>
  <si>
    <t>1351443134</t>
  </si>
  <si>
    <t>180</t>
  </si>
  <si>
    <t>1260396758</t>
  </si>
  <si>
    <t>181</t>
  </si>
  <si>
    <t>741122143</t>
  </si>
  <si>
    <t>Montáž kabelů měděných bez ukončení uložených v trubkách zatažených plných kulatých nebo bezhalogenových (CYKY) počtu a průřezu žil 5x4 až 6 mm2</t>
  </si>
  <si>
    <t>-1266448509</t>
  </si>
  <si>
    <t>182</t>
  </si>
  <si>
    <t>341110980</t>
  </si>
  <si>
    <t>kabel silový s Cu jádrem CYKY 5x4 mm2</t>
  </si>
  <si>
    <t>-1591080342</t>
  </si>
  <si>
    <t>183</t>
  </si>
  <si>
    <t>741130001</t>
  </si>
  <si>
    <t>Ukončení vodičů izolovaných s označením a zapojením v rozváděči nebo na přístroji, průřezu žíly do 2,5 mm2</t>
  </si>
  <si>
    <t>1713229973</t>
  </si>
  <si>
    <t>184</t>
  </si>
  <si>
    <t>741130003</t>
  </si>
  <si>
    <t>Ukončení vodičů izolovaných s označením a zapojením v rozváděči nebo na přístroji, průřezu žíly do 4 mm2</t>
  </si>
  <si>
    <t>-190860476</t>
  </si>
  <si>
    <t>185</t>
  </si>
  <si>
    <t>741130004</t>
  </si>
  <si>
    <t>Ukončení vodičů izolovaných s označením a zapojením v rozváděči nebo na přístroji, průřezu žíly do 6 mm2</t>
  </si>
  <si>
    <t>-2097925277</t>
  </si>
  <si>
    <t>186</t>
  </si>
  <si>
    <t>741130006</t>
  </si>
  <si>
    <t>Ukončení vodičů izolovaných s označením a zapojením v rozváděči nebo na přístroji, průřezu žíly do 16 mm2</t>
  </si>
  <si>
    <t>-1659786399</t>
  </si>
  <si>
    <t>187</t>
  </si>
  <si>
    <t>741132103</t>
  </si>
  <si>
    <t>Ukončení kabelů smršťovací záklopkou nebo páskou se zapojením bez letování, počtu a průřezu žil 3x1,5 až 4 mm2</t>
  </si>
  <si>
    <t>1352477739</t>
  </si>
  <si>
    <t>188</t>
  </si>
  <si>
    <t>741132145</t>
  </si>
  <si>
    <t>Ukončení kabelů smršťovací záklopkou nebo páskou se zapojením bez letování, počtu a průřezu žil 5x1,5 až 4 mm2</t>
  </si>
  <si>
    <t>895571011</t>
  </si>
  <si>
    <t>189</t>
  </si>
  <si>
    <t>741210001</t>
  </si>
  <si>
    <t>Montáž rozvodnic oceloplechových nebo plastových bez zapojení vodičů běžných, hmotnosti do 20 kg</t>
  </si>
  <si>
    <t>-801498345</t>
  </si>
  <si>
    <t>190</t>
  </si>
  <si>
    <t>357131345</t>
  </si>
  <si>
    <t>Rozvaděč RS 7.1</t>
  </si>
  <si>
    <t>-797478354</t>
  </si>
  <si>
    <t>191</t>
  </si>
  <si>
    <t>741210007</t>
  </si>
  <si>
    <t>Úprava a doplnění rozvaděče RS 7</t>
  </si>
  <si>
    <t>-129852315</t>
  </si>
  <si>
    <t>192</t>
  </si>
  <si>
    <t>741210008</t>
  </si>
  <si>
    <t>Úprava a doplnění rozvaděče RS 6.1</t>
  </si>
  <si>
    <t>-1486481296</t>
  </si>
  <si>
    <t>193</t>
  </si>
  <si>
    <t>741310101</t>
  </si>
  <si>
    <t>Montáž spínačů jedno nebo dvoupólových polozapuštěných nebo zapuštěných se zapojením vodičů bezšroubové připojení vypínačů, řazení 1-jednopólových</t>
  </si>
  <si>
    <t>928868077</t>
  </si>
  <si>
    <t>194</t>
  </si>
  <si>
    <t>345359002</t>
  </si>
  <si>
    <t>Kryt spínače jednoduchý bílá</t>
  </si>
  <si>
    <t>1013814097</t>
  </si>
  <si>
    <t>195</t>
  </si>
  <si>
    <t>345359011</t>
  </si>
  <si>
    <t>Přístroj spínače jednopólového, řazení 1, 1So</t>
  </si>
  <si>
    <t>1641277784</t>
  </si>
  <si>
    <t>196</t>
  </si>
  <si>
    <t>741310121</t>
  </si>
  <si>
    <t>Montáž spínačů jedno nebo dvoupólových polozapuštěných nebo zapuštěných se zapojením vodičů bezšroubové připojení přepínačů, řazení 5-sériových</t>
  </si>
  <si>
    <t>-2112137969</t>
  </si>
  <si>
    <t>197</t>
  </si>
  <si>
    <t>345359013</t>
  </si>
  <si>
    <t xml:space="preserve">Přístroj přepínače sériového, řazení 5 </t>
  </si>
  <si>
    <t>-635898347</t>
  </si>
  <si>
    <t>198</t>
  </si>
  <si>
    <t>345359004</t>
  </si>
  <si>
    <t xml:space="preserve">Kryt spínače dělený  bílá</t>
  </si>
  <si>
    <t>-1753846425</t>
  </si>
  <si>
    <t>199</t>
  </si>
  <si>
    <t>741310125</t>
  </si>
  <si>
    <t>Montáž spínačů jedno nebo dvoupólových polozapuštěných nebo zapuštěných se zapojením vodičů bezšroubové připojení přepínačů, řazení 6+6-dvojitých střídavých</t>
  </si>
  <si>
    <t>865049065</t>
  </si>
  <si>
    <t>200</t>
  </si>
  <si>
    <t>345359014</t>
  </si>
  <si>
    <t xml:space="preserve">Přístroj přepínače střídavého dvojitého  6+6</t>
  </si>
  <si>
    <t>-543303579</t>
  </si>
  <si>
    <t>201</t>
  </si>
  <si>
    <t>-2105245565</t>
  </si>
  <si>
    <t>202</t>
  </si>
  <si>
    <t>741310219</t>
  </si>
  <si>
    <t>Montáž spínačů jedno nebo dvoupólových polozapuštěných nebo zapuštěných se zapojením vodičů šroubové připojení ovladačů pro nouzovou signalizaci</t>
  </si>
  <si>
    <t>-1468256510</t>
  </si>
  <si>
    <t>203</t>
  </si>
  <si>
    <t>345359083</t>
  </si>
  <si>
    <t>Sada pro nouzovou signalozaci, kontrolní modul s alarmem, tlačítko signální tahové, tlačítko resetovací, transformátor, rámečky 1× 2násobný, 2× 1násobný</t>
  </si>
  <si>
    <t>1541296577</t>
  </si>
  <si>
    <t>204</t>
  </si>
  <si>
    <t>741310221</t>
  </si>
  <si>
    <t>Montáž spínačů jedno nebo dvoupólových polozapuštěných nebo zapuštěných se zapojením vodičů šroubové připojení spínačů, řazení 2-pro žaluzie</t>
  </si>
  <si>
    <t>1356861864</t>
  </si>
  <si>
    <t>205</t>
  </si>
  <si>
    <t>345359052</t>
  </si>
  <si>
    <t>Kryt spínače žaluziového kolébkového dělený, s potiskem bílá</t>
  </si>
  <si>
    <t>646011361</t>
  </si>
  <si>
    <t>206</t>
  </si>
  <si>
    <t>345359055</t>
  </si>
  <si>
    <t>Přístroj spínače žaluziového jednopólového kolébkového</t>
  </si>
  <si>
    <t>1516531982</t>
  </si>
  <si>
    <t>207</t>
  </si>
  <si>
    <t>358352001</t>
  </si>
  <si>
    <t>relé pro vícenásobné ovládání žaluzií</t>
  </si>
  <si>
    <t>-827554915</t>
  </si>
  <si>
    <t>208</t>
  </si>
  <si>
    <t>741310241</t>
  </si>
  <si>
    <t>Montáž rámečků jedno a vícenásobných pro spínače a zásuvky</t>
  </si>
  <si>
    <t>-1585259974</t>
  </si>
  <si>
    <t>209</t>
  </si>
  <si>
    <t>345359091</t>
  </si>
  <si>
    <t xml:space="preserve">Rámeček jednonásobný bílá </t>
  </si>
  <si>
    <t>520490034</t>
  </si>
  <si>
    <t>210</t>
  </si>
  <si>
    <t>345359092</t>
  </si>
  <si>
    <t xml:space="preserve">Rámeček dvounásobný bílá </t>
  </si>
  <si>
    <t>876862386</t>
  </si>
  <si>
    <t>211</t>
  </si>
  <si>
    <t>345359095</t>
  </si>
  <si>
    <t xml:space="preserve">Rámeček pětinásobný bílá </t>
  </si>
  <si>
    <t>-1656214728</t>
  </si>
  <si>
    <t>212</t>
  </si>
  <si>
    <t>741313001</t>
  </si>
  <si>
    <t>Montáž zásuvek domovních se zapojením vodičů bezšroubové připojení polozapuštěných nebo zapuštěných 10/16 A, provedení 2P + PE</t>
  </si>
  <si>
    <t>2013977649</t>
  </si>
  <si>
    <t>213</t>
  </si>
  <si>
    <t>345551031</t>
  </si>
  <si>
    <t xml:space="preserve">Zásuvka jednonásobná, chráněná, s clonkami, s bezšroub. sv. bílá </t>
  </si>
  <si>
    <t>-1672666220</t>
  </si>
  <si>
    <t>214</t>
  </si>
  <si>
    <t>741313039</t>
  </si>
  <si>
    <t>Montáž přepěťových ochran nn se zapojením vodičů svodiče přepětí – 3. stupeň jednopólových do elektroinstalačních krabic s vložením modulu</t>
  </si>
  <si>
    <t>383114714</t>
  </si>
  <si>
    <t>215</t>
  </si>
  <si>
    <t>345551139</t>
  </si>
  <si>
    <t>zásuvkový adaptér, přepěťová ochrana pro zásuvku</t>
  </si>
  <si>
    <t>1412871553</t>
  </si>
  <si>
    <t>216</t>
  </si>
  <si>
    <t>741371001</t>
  </si>
  <si>
    <t>Montáž svítidel zářivkových se zapojením vodičů stropních přisazených 1 zdroj bez krytu</t>
  </si>
  <si>
    <t>-1944868392</t>
  </si>
  <si>
    <t>217</t>
  </si>
  <si>
    <t>348144391</t>
  </si>
  <si>
    <t>svítidlo stropní přisazené zářivkové, AR asymetrický eflektor, 80 W, IP 20, zdroj x FQ 80 W/840 G5 80W</t>
  </si>
  <si>
    <t>716877957</t>
  </si>
  <si>
    <t>218</t>
  </si>
  <si>
    <t>741371002</t>
  </si>
  <si>
    <t>Montáž svítidel zářivkových se zapojením vodičů bytových nebo společenských místností stropních přisazených 1 zdroj s krytem</t>
  </si>
  <si>
    <t>489704408</t>
  </si>
  <si>
    <t>219</t>
  </si>
  <si>
    <t>348144393</t>
  </si>
  <si>
    <t xml:space="preserve">svítidlo  přisazené zářivkové SM 140 KR ET5 1x40W,T5-kruhová,EVG,křišťál difusor, zdroj 1x TL5 C 2GX13 40W/830 40W</t>
  </si>
  <si>
    <t>1272954365</t>
  </si>
  <si>
    <t>220</t>
  </si>
  <si>
    <t>741371003</t>
  </si>
  <si>
    <t>Montáž svítidel zářivkových se zapojením vodičů stropních přisazených 2 zdroje bez krytu</t>
  </si>
  <si>
    <t>-823364214</t>
  </si>
  <si>
    <t>221</t>
  </si>
  <si>
    <t>348144392</t>
  </si>
  <si>
    <t xml:space="preserve">svítidlo stropní přisazené zářivkové, AR asymetrický eflektor, 2x35 W, IP 20, zdroj 2 x  TL5 HE S80 G5 35/830</t>
  </si>
  <si>
    <t>-1873617145</t>
  </si>
  <si>
    <t>222</t>
  </si>
  <si>
    <t>741371031</t>
  </si>
  <si>
    <t>Montáž svítidel zářivkových se zapojením vodičů bytových nebo společenských místností nástěnných přisazených 1 zdroj</t>
  </si>
  <si>
    <t>-1350758586</t>
  </si>
  <si>
    <t>223</t>
  </si>
  <si>
    <t>348144505</t>
  </si>
  <si>
    <t xml:space="preserve">Svítidlo nástěnné kruhové zářivkové 230V/1x20W  IP45</t>
  </si>
  <si>
    <t>-688090645</t>
  </si>
  <si>
    <t>224</t>
  </si>
  <si>
    <t>741371035</t>
  </si>
  <si>
    <t>Montáž svítidlo zářivkové nástěnné přisazené nouzové</t>
  </si>
  <si>
    <t>871346430</t>
  </si>
  <si>
    <t>225</t>
  </si>
  <si>
    <t>348381005</t>
  </si>
  <si>
    <t>svítidlo dočasné nouzové osvětlení, IP40 1x8W, dočasné, 1h (BLK 1025)</t>
  </si>
  <si>
    <t>-1867819307</t>
  </si>
  <si>
    <t>226</t>
  </si>
  <si>
    <t>741420089</t>
  </si>
  <si>
    <t>Montáž hromosvodného vedení doplňků, svorek hromosvodných na potrubí typ Bernard se zhotovením pásku</t>
  </si>
  <si>
    <t>-2077197607</t>
  </si>
  <si>
    <t>227</t>
  </si>
  <si>
    <t>354420710</t>
  </si>
  <si>
    <t>páska měděná zemnící 1 m</t>
  </si>
  <si>
    <t>1883764915</t>
  </si>
  <si>
    <t>228</t>
  </si>
  <si>
    <t>354420711</t>
  </si>
  <si>
    <t>svorka pospojení ZS 4</t>
  </si>
  <si>
    <t>107929935</t>
  </si>
  <si>
    <t>229</t>
  </si>
  <si>
    <t>354420712</t>
  </si>
  <si>
    <t>svorka pospojení ZS 16</t>
  </si>
  <si>
    <t>741741911</t>
  </si>
  <si>
    <t>230</t>
  </si>
  <si>
    <t>741810002</t>
  </si>
  <si>
    <t>Zkoušky a prohlídky elektrických rozvodů a zařízení celková prohlídka a vyhotovení revizní zprávy pro objem montážních prací přes 100 do 500 tis. Kč</t>
  </si>
  <si>
    <t>42548656</t>
  </si>
  <si>
    <t>231</t>
  </si>
  <si>
    <t>741932211</t>
  </si>
  <si>
    <t>Demontáž stávající elektroinstalace silnoproud</t>
  </si>
  <si>
    <t>-1299859980</t>
  </si>
  <si>
    <t>232</t>
  </si>
  <si>
    <t>741991111</t>
  </si>
  <si>
    <t>Pomocné a přidružené práce pro elektroinstalace</t>
  </si>
  <si>
    <t>1848052912</t>
  </si>
  <si>
    <t>233</t>
  </si>
  <si>
    <t>741991112</t>
  </si>
  <si>
    <t>Drobný a podružný materiál</t>
  </si>
  <si>
    <t>-1877585423</t>
  </si>
  <si>
    <t>234</t>
  </si>
  <si>
    <t>998741102</t>
  </si>
  <si>
    <t>Přesun hmot pro silnoproud stanovený z hmotnosti přesunovaného materiálu vodorovná dopravní vzdálenost do 50 m v objektech výšky přes 6 do 12 m</t>
  </si>
  <si>
    <t>2081481148</t>
  </si>
  <si>
    <t>742</t>
  </si>
  <si>
    <t>Elektroinstalace - slaboproud</t>
  </si>
  <si>
    <t>235</t>
  </si>
  <si>
    <t>742121001</t>
  </si>
  <si>
    <t>Montáž kabelů sdělovacích pro vnitřní rozvody počtu žil do 15</t>
  </si>
  <si>
    <t>-61408298</t>
  </si>
  <si>
    <t>236</t>
  </si>
  <si>
    <t>341213721</t>
  </si>
  <si>
    <t>kabel sdělovací datový CAT.6 U/UTP 4x2/0,52</t>
  </si>
  <si>
    <t>180620258</t>
  </si>
  <si>
    <t>237</t>
  </si>
  <si>
    <t>742330002</t>
  </si>
  <si>
    <t>Montáž strukturované kabeláže rozvaděče stojanového</t>
  </si>
  <si>
    <t>-773185495</t>
  </si>
  <si>
    <t>238</t>
  </si>
  <si>
    <t>358890511</t>
  </si>
  <si>
    <t>Stojanový rozvaděč 42U (š)600x(h)600</t>
  </si>
  <si>
    <t>-1842268591</t>
  </si>
  <si>
    <t>239</t>
  </si>
  <si>
    <t>358890518</t>
  </si>
  <si>
    <t>Montážní sada do rozvaděče</t>
  </si>
  <si>
    <t>73698216</t>
  </si>
  <si>
    <t>240</t>
  </si>
  <si>
    <t>742330011</t>
  </si>
  <si>
    <t>Montáž strukturované kabeláže zařízení do rozvaděče switche, UPS, DVR, server bez nastavení</t>
  </si>
  <si>
    <t>550174246</t>
  </si>
  <si>
    <t>241</t>
  </si>
  <si>
    <t>358890512</t>
  </si>
  <si>
    <t>Switch 24x10/100/1000, 2x Gigabit combo porty</t>
  </si>
  <si>
    <t>-1369240095</t>
  </si>
  <si>
    <t>242</t>
  </si>
  <si>
    <t>742330021</t>
  </si>
  <si>
    <t>Montáž strukturované kabeláže příslušenství a ostatní práce k rozvaděčům police</t>
  </si>
  <si>
    <t>1472160578</t>
  </si>
  <si>
    <t>243</t>
  </si>
  <si>
    <t>358890513</t>
  </si>
  <si>
    <t>Police do 19" rozv. h=550mm</t>
  </si>
  <si>
    <t>2095710399</t>
  </si>
  <si>
    <t>244</t>
  </si>
  <si>
    <t>742330022</t>
  </si>
  <si>
    <t>Montáž strukturované kabeláže příslušenství a ostatní práce k rozvaděčům napájecího panelu</t>
  </si>
  <si>
    <t>-1569122870</t>
  </si>
  <si>
    <t>245</t>
  </si>
  <si>
    <t>358890514</t>
  </si>
  <si>
    <t>Rozvodný panel do 19" rozv. 6x230V s PO</t>
  </si>
  <si>
    <t>-1248865375</t>
  </si>
  <si>
    <t>246</t>
  </si>
  <si>
    <t>358890517</t>
  </si>
  <si>
    <t>Ventilační jednotka s termostatem do těla rozvaděče</t>
  </si>
  <si>
    <t>-1833222481</t>
  </si>
  <si>
    <t>247</t>
  </si>
  <si>
    <t>742330023</t>
  </si>
  <si>
    <t>Montáž strukturované kabeláže příslušenství a ostatní práce k rozvaděčům vyvazovacíhoho panelu 1U</t>
  </si>
  <si>
    <t>1752249021</t>
  </si>
  <si>
    <t>248</t>
  </si>
  <si>
    <t>358890515</t>
  </si>
  <si>
    <t>Vyvazovací panel do 19" rozvaděče</t>
  </si>
  <si>
    <t>-228777855</t>
  </si>
  <si>
    <t>249</t>
  </si>
  <si>
    <t>742330024</t>
  </si>
  <si>
    <t>Montáž strukturované kabeláže příslušenství a ostatní práce k rozvaděčům patch panelu 24 portů UTP/FTP</t>
  </si>
  <si>
    <t>-1377618410</t>
  </si>
  <si>
    <t>250</t>
  </si>
  <si>
    <t>358890516</t>
  </si>
  <si>
    <t>Patch panel Cat.6 osaz. 24 portů</t>
  </si>
  <si>
    <t>-1589242244</t>
  </si>
  <si>
    <t>251</t>
  </si>
  <si>
    <t>341213731</t>
  </si>
  <si>
    <t>Patchcord UTP Cat. 6 0,5m</t>
  </si>
  <si>
    <t>1028489942</t>
  </si>
  <si>
    <t>252</t>
  </si>
  <si>
    <t>341213732</t>
  </si>
  <si>
    <t>Patchcord UTP Cat. 6 1,0m</t>
  </si>
  <si>
    <t>-1313938767</t>
  </si>
  <si>
    <t>253</t>
  </si>
  <si>
    <t>341213733</t>
  </si>
  <si>
    <t>Patchcord UTP Cat. 6 2,0m</t>
  </si>
  <si>
    <t>-2075059020</t>
  </si>
  <si>
    <t>254</t>
  </si>
  <si>
    <t>742330041</t>
  </si>
  <si>
    <t>Montáž strukturované kabeláže zásuvek datových pod omítku, do nábytku, do parapetního žlabu nebo podlahové krabice jednozásuvky</t>
  </si>
  <si>
    <t>655717679</t>
  </si>
  <si>
    <t>255</t>
  </si>
  <si>
    <t>345359291</t>
  </si>
  <si>
    <t>Kryt zásuvky komunikační s popisovým polem, bílá</t>
  </si>
  <si>
    <t>1117827480</t>
  </si>
  <si>
    <t>256</t>
  </si>
  <si>
    <t>742330042</t>
  </si>
  <si>
    <t>Montáž strukturované kabeláže zásuvek datových pod omítku, do nábytku, do parapetního žlabu nebo podlahové krabice dvouzásuvky</t>
  </si>
  <si>
    <t>-1216710997</t>
  </si>
  <si>
    <t>257</t>
  </si>
  <si>
    <t>345359099</t>
  </si>
  <si>
    <t xml:space="preserve">Kryt zásuvky komunikační pro dvě zásuvky bílá </t>
  </si>
  <si>
    <t>2877556</t>
  </si>
  <si>
    <t>258</t>
  </si>
  <si>
    <t>345358267</t>
  </si>
  <si>
    <t>Přístroj zásuvky datové Modular Jack RJ 45-8 Cat. 5e 1208.10 RJ 45-8</t>
  </si>
  <si>
    <t>-1220159106</t>
  </si>
  <si>
    <t>259</t>
  </si>
  <si>
    <t>345358269</t>
  </si>
  <si>
    <t xml:space="preserve">Maska nosná s 1 otvorem </t>
  </si>
  <si>
    <t>462461092</t>
  </si>
  <si>
    <t>260</t>
  </si>
  <si>
    <t>-60111081</t>
  </si>
  <si>
    <t>261</t>
  </si>
  <si>
    <t>742330051</t>
  </si>
  <si>
    <t>Montáž strukturované kabeláže zásuvek datových popis portu zásuvky</t>
  </si>
  <si>
    <t>-525860969</t>
  </si>
  <si>
    <t>262</t>
  </si>
  <si>
    <t>742330052</t>
  </si>
  <si>
    <t>Montáž strukturované kabeláže zásuvek datových popis portů patchpanelu</t>
  </si>
  <si>
    <t>-1832393306</t>
  </si>
  <si>
    <t>263</t>
  </si>
  <si>
    <t>742330202</t>
  </si>
  <si>
    <t>Oživení a nastavení a zprovoznění strukturované kabeláře</t>
  </si>
  <si>
    <t>-417576647</t>
  </si>
  <si>
    <t>264</t>
  </si>
  <si>
    <t>742810002</t>
  </si>
  <si>
    <t>-1255022256</t>
  </si>
  <si>
    <t>265</t>
  </si>
  <si>
    <t>742991111</t>
  </si>
  <si>
    <t>-476508814</t>
  </si>
  <si>
    <t>266</t>
  </si>
  <si>
    <t>742991112</t>
  </si>
  <si>
    <t>117445522</t>
  </si>
  <si>
    <t>267</t>
  </si>
  <si>
    <t>998742102</t>
  </si>
  <si>
    <t>Přesun hmot pro slaboproud stanovený z hmotnosti přesunovaného materiálu vodorovná dopravní vzdálenost do 50 m v objektech výšky přes 6 do 12 m</t>
  </si>
  <si>
    <t>-1417540593</t>
  </si>
  <si>
    <t>751</t>
  </si>
  <si>
    <t>Vzduchotechnika</t>
  </si>
  <si>
    <t>268</t>
  </si>
  <si>
    <t>751111011</t>
  </si>
  <si>
    <t>Montáž ventilátoru axiálního nízkotlakého nástěnného základního, průměru do 100 mm</t>
  </si>
  <si>
    <t>-1142522991</t>
  </si>
  <si>
    <t>269</t>
  </si>
  <si>
    <t>429146925</t>
  </si>
  <si>
    <t>Nástěnný axiální ventilátor s plochou čtyřhrannou odsáv. mřížkou,nízkoodporovou podtlakovou klapkou a časovým spínačem, (Vo=50m3/h, Apc=25Pa,Pel=0,013kW, 230V, 50Hz, krytí IP 44 ), ø napojení 98mm</t>
  </si>
  <si>
    <t>-2000641312</t>
  </si>
  <si>
    <t>270</t>
  </si>
  <si>
    <t>751111012</t>
  </si>
  <si>
    <t>Montáž ventilátoru axiálního nízkotlakého nástěnného základního, průměru přes 100 do 200 mm</t>
  </si>
  <si>
    <t>-107584233</t>
  </si>
  <si>
    <t>271</t>
  </si>
  <si>
    <t>751111812</t>
  </si>
  <si>
    <t>Demontáž ventilátoru axiálního nízkotlakého kruhové potrubí, průměru přes 200 do 400 mm</t>
  </si>
  <si>
    <t>-2108525361</t>
  </si>
  <si>
    <t>272</t>
  </si>
  <si>
    <t>429146924</t>
  </si>
  <si>
    <t xml:space="preserve">Nástěnný axiální ventilátor s plochou čtyřhrannou odsáv. mřížkou,nízkoodporovou podtlakovou klapkou a časovým spínačem, (Vo=80m3/h, Apc=28Pa,Pel=0,02kW, 230V, 50Hz, krytí IP 44 ), ø napojení 118mm </t>
  </si>
  <si>
    <t>-648740860</t>
  </si>
  <si>
    <t>273</t>
  </si>
  <si>
    <t>751398012</t>
  </si>
  <si>
    <t>Montáž ostatních zařízení větrací mřížky na kruhové potrubí, průměru přes 100 do 200 mm</t>
  </si>
  <si>
    <t>1412398436</t>
  </si>
  <si>
    <t>274</t>
  </si>
  <si>
    <t>429731198</t>
  </si>
  <si>
    <t>mřížka kruhová do potrubí D 125</t>
  </si>
  <si>
    <t>-477721703</t>
  </si>
  <si>
    <t>275</t>
  </si>
  <si>
    <t>751511181</t>
  </si>
  <si>
    <t>Montáž potrubí plechového skupiny I kruhového bez příruby tloušťky plechu 0,6 mm, průměru do 100 mm</t>
  </si>
  <si>
    <t>1340337695</t>
  </si>
  <si>
    <t>276</t>
  </si>
  <si>
    <t>429810102</t>
  </si>
  <si>
    <t xml:space="preserve">vzduchotechnického potrubí kruhové trouby kruhové spirálně vinuté pozinkované, trouba kruhová spirálně vinutá pozinkované D 100 mm  tl. 0,50</t>
  </si>
  <si>
    <t>1523526371</t>
  </si>
  <si>
    <t>277</t>
  </si>
  <si>
    <t>751511182</t>
  </si>
  <si>
    <t>Montáž potrubí plechového skupiny I kruhového bez příruby tloušťky plechu 0,6 mm, průměru přes 100 do 200 mm</t>
  </si>
  <si>
    <t>667813035</t>
  </si>
  <si>
    <t>278</t>
  </si>
  <si>
    <t>429812870</t>
  </si>
  <si>
    <t xml:space="preserve">vzduchotechnického potrubí kruhové trouby kruhové spirálně vinuté pozinkované, trouba kruhová spirálně vinutá pozinkované D 125 mm  tl. 0,50</t>
  </si>
  <si>
    <t>-950546377</t>
  </si>
  <si>
    <t>279</t>
  </si>
  <si>
    <t>751511816</t>
  </si>
  <si>
    <t>Demontáž potrubí plechového skupiny I kruhového s přírubou nebo bez příruby tloušťky plechu 0,6 mm, průměru přes 200 do 300 mm</t>
  </si>
  <si>
    <t>-763895757</t>
  </si>
  <si>
    <t>280</t>
  </si>
  <si>
    <t>751514288</t>
  </si>
  <si>
    <t>Montáž kalhotového kusu nebo odbočky jednostranné do plechového potrubí kruhového bez příruby, průměru přes 100 do 200 mm</t>
  </si>
  <si>
    <t>1509710483</t>
  </si>
  <si>
    <t>281</t>
  </si>
  <si>
    <t>429810801</t>
  </si>
  <si>
    <t>vzduchotechnického potrubí kruhové trouby kruhové spirálně vinuté pozinkované, přechod osový PRO. d1.d2 100 /80 mm</t>
  </si>
  <si>
    <t>-987403590</t>
  </si>
  <si>
    <t>282</t>
  </si>
  <si>
    <t>751537011</t>
  </si>
  <si>
    <t>Montáž kruhového potrubí ohebného neizolovaného z Al laminátové hadice, průměru do 100 mm</t>
  </si>
  <si>
    <t>-1941557581</t>
  </si>
  <si>
    <t>283</t>
  </si>
  <si>
    <t>429817681</t>
  </si>
  <si>
    <t xml:space="preserve">Ohebné hadice  MI 102</t>
  </si>
  <si>
    <t>972744553</t>
  </si>
  <si>
    <t>284</t>
  </si>
  <si>
    <t>751810001</t>
  </si>
  <si>
    <t>Celková prohlídka vzduchotechnického rozvodu a zařízení do 100 000,- Kč</t>
  </si>
  <si>
    <t>-2098589320</t>
  </si>
  <si>
    <t>285</t>
  </si>
  <si>
    <t>998751101</t>
  </si>
  <si>
    <t>Přesun hmot pro vzduchotechniku stanovený z hmotnosti přesunovaného materiálu vodorovná dopravní vzdálenost do 100 m v objektech výšky do 12 m</t>
  </si>
  <si>
    <t>1897996693</t>
  </si>
  <si>
    <t>763</t>
  </si>
  <si>
    <t>Konstrukce suché výstavby</t>
  </si>
  <si>
    <t>286</t>
  </si>
  <si>
    <t>763121427</t>
  </si>
  <si>
    <t>Stěna předsazená ze sádrokartonových desek s nosnou konstrukcí z ocelových profilů CW, UW jednoduše opláštěná deskou impregnovanou H2 tl. 12,5 mm, TI tl. 40 mm, EI 30 stěna tl. 62,5 mm, profil 50</t>
  </si>
  <si>
    <t>624938254</t>
  </si>
  <si>
    <t>(1,6+0,9+0,3)*3,21</t>
  </si>
  <si>
    <t>287</t>
  </si>
  <si>
    <t>763121712</t>
  </si>
  <si>
    <t>Stěna předsazená ze sádrokartonových desek ostatní konstrukce a práce na předsazených stěnách ze sádrokartonových desek zalomení stěny</t>
  </si>
  <si>
    <t>610618760</t>
  </si>
  <si>
    <t>3,21*2</t>
  </si>
  <si>
    <t>288</t>
  </si>
  <si>
    <t>763121714</t>
  </si>
  <si>
    <t>Stěna předsazená ze sádrokartonových desek ostatní konstrukce a práce na předsazených stěnách ze sádrokartonových desek základní penetrační nátěr</t>
  </si>
  <si>
    <t>950719039</t>
  </si>
  <si>
    <t>289</t>
  </si>
  <si>
    <t>763121751</t>
  </si>
  <si>
    <t>Stěna předsazená ze sádrokartonových desek Příplatek k cenám za plochu do 6 m2 jednotlivě</t>
  </si>
  <si>
    <t>1935336434</t>
  </si>
  <si>
    <t>290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</si>
  <si>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</si>
  <si>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</si>
  <si>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-729459943</t>
  </si>
  <si>
    <t>766</t>
  </si>
  <si>
    <t>Konstrukce truhlářské</t>
  </si>
  <si>
    <t>291</t>
  </si>
  <si>
    <t>766441821</t>
  </si>
  <si>
    <t>Demontáž parapetních desek dřevěných nebo plastových šířky do 300 mm délky přes 1m</t>
  </si>
  <si>
    <t>960514385</t>
  </si>
  <si>
    <t>5,4+5,38</t>
  </si>
  <si>
    <t>2,02+5,61</t>
  </si>
  <si>
    <t>292</t>
  </si>
  <si>
    <t>766660001</t>
  </si>
  <si>
    <t>Montáž dveřních křídel dřevěných nebo plastových otevíravých do ocelové zárubně povrchově upravených jednokřídlových, šířky do 800 mm</t>
  </si>
  <si>
    <t>1374170071</t>
  </si>
  <si>
    <t>293</t>
  </si>
  <si>
    <t>611617170</t>
  </si>
  <si>
    <t>dveře vnitřní hladké dýhované plné 1křídlové 70x197 cm dub</t>
  </si>
  <si>
    <t>1327164610</t>
  </si>
  <si>
    <t>294</t>
  </si>
  <si>
    <t>611617210</t>
  </si>
  <si>
    <t>dveře vnitřní hladké dýhované plné 1křídlové 80x197 cm dub</t>
  </si>
  <si>
    <t>-1898530667</t>
  </si>
  <si>
    <t>295</t>
  </si>
  <si>
    <t>766660002</t>
  </si>
  <si>
    <t>Montáž dveřních křídel dřevěných nebo plastových otevíravých do ocelové zárubně povrchově upravených jednokřídlových, šířky přes 800 mm</t>
  </si>
  <si>
    <t>757477990</t>
  </si>
  <si>
    <t>296</t>
  </si>
  <si>
    <t>611617250</t>
  </si>
  <si>
    <t>dveře vnitřní hladké dýhované plné 1křídlové 90x197 cm dub</t>
  </si>
  <si>
    <t>-1105428602</t>
  </si>
  <si>
    <t>297</t>
  </si>
  <si>
    <t>766660461</t>
  </si>
  <si>
    <t>Montáž dveřních křídel dřevěných nebo plastových vchodových dveří včetně rámu do zdiva dvoukřídlových s nadsvětlíkem</t>
  </si>
  <si>
    <t>1059128778</t>
  </si>
  <si>
    <t>298</t>
  </si>
  <si>
    <t>611441635</t>
  </si>
  <si>
    <t>dveře plastové vchodové 2křídlové otevíravé s pevným nadsvětlíkem, 60+100x220+77 cm, izolační dvojsklo bezpečnostní, kování nerez, madlo 900 mm nerez oboustrané, bílé</t>
  </si>
  <si>
    <t>605608862</t>
  </si>
  <si>
    <t>299</t>
  </si>
  <si>
    <t>766660713</t>
  </si>
  <si>
    <t>Montáž dveřních doplňků plechu okopného</t>
  </si>
  <si>
    <t>-1250711396</t>
  </si>
  <si>
    <t>300</t>
  </si>
  <si>
    <t>549152110</t>
  </si>
  <si>
    <t>plech okopový nerez 715 x 250 x 0.6 mm</t>
  </si>
  <si>
    <t>1562460095</t>
  </si>
  <si>
    <t>301</t>
  </si>
  <si>
    <t>549152120</t>
  </si>
  <si>
    <t>plech okopový nerez 815 x 250 x 0.6 mm</t>
  </si>
  <si>
    <t>1356105438</t>
  </si>
  <si>
    <t>302</t>
  </si>
  <si>
    <t>549152130</t>
  </si>
  <si>
    <t>plech okopový nerez 915 x 250 x 0.6 mm</t>
  </si>
  <si>
    <t>1747245645</t>
  </si>
  <si>
    <t>303</t>
  </si>
  <si>
    <t>766662811</t>
  </si>
  <si>
    <t>Demontáž dveřních konstrukcí prahů dveří jednokřídlových</t>
  </si>
  <si>
    <t>477847283</t>
  </si>
  <si>
    <t>1+1+1+2</t>
  </si>
  <si>
    <t>304</t>
  </si>
  <si>
    <t>766665923</t>
  </si>
  <si>
    <t>Montáž dveří kování kliky, rozety 1kř.</t>
  </si>
  <si>
    <t>1765734161</t>
  </si>
  <si>
    <t>305</t>
  </si>
  <si>
    <t>549146216</t>
  </si>
  <si>
    <t xml:space="preserve">kování dveřní nerez  madlo dl. 800 mm</t>
  </si>
  <si>
    <t>pár</t>
  </si>
  <si>
    <t>-369570269</t>
  </si>
  <si>
    <t>306</t>
  </si>
  <si>
    <t>549146215</t>
  </si>
  <si>
    <t xml:space="preserve">kování dveřní nerez  madlo dl. 700 mm</t>
  </si>
  <si>
    <t>1180104220</t>
  </si>
  <si>
    <t>307</t>
  </si>
  <si>
    <t>549146213</t>
  </si>
  <si>
    <t>klika - klika jednoduchá bez profilace, obdelníkový štítek pro cylindrickou vložku, masivní nerez mat</t>
  </si>
  <si>
    <t>-265189149</t>
  </si>
  <si>
    <t>308</t>
  </si>
  <si>
    <t>766691914</t>
  </si>
  <si>
    <t>Ostatní práce vyvěšení nebo zavěšení křídel s případným uložením a opětovným zavěšením po provedení stavebních změn dřevěných dveřních, plochy do 2 m2</t>
  </si>
  <si>
    <t>-1534515149</t>
  </si>
  <si>
    <t>309</t>
  </si>
  <si>
    <t>766692181</t>
  </si>
  <si>
    <t>Demontáž záclonových krytů povrchově upravených délky do 1,75 m</t>
  </si>
  <si>
    <t>1622971179</t>
  </si>
  <si>
    <t>5,57+5,59</t>
  </si>
  <si>
    <t>310</t>
  </si>
  <si>
    <t>766699382</t>
  </si>
  <si>
    <t>Demontáž tabulí školních dvoudílných</t>
  </si>
  <si>
    <t>-1131261916</t>
  </si>
  <si>
    <t>311</t>
  </si>
  <si>
    <t>998766102</t>
  </si>
  <si>
    <t>Přesun hmot pro konstrukce truhlářské stanovený z hmotnosti přesunovaného materiálu vodorovná dopravní vzdálenost do 50 m v objektech výšky přes 6 do 12 m</t>
  </si>
  <si>
    <t>1736320925</t>
  </si>
  <si>
    <t>767</t>
  </si>
  <si>
    <t>Konstrukce zámečnické</t>
  </si>
  <si>
    <t>312</t>
  </si>
  <si>
    <t>767161813</t>
  </si>
  <si>
    <t>Demontáž zábradlí rovného nerozebíratelný spoj hmotnosti 1 m zábradlí do 20 kg</t>
  </si>
  <si>
    <t>-1246651038</t>
  </si>
  <si>
    <t>313</t>
  </si>
  <si>
    <t>767871111</t>
  </si>
  <si>
    <t>Montáž podpěrných konstrukcí pro vedení instalací</t>
  </si>
  <si>
    <t>kg</t>
  </si>
  <si>
    <t>-1416731191</t>
  </si>
  <si>
    <t>"topení"</t>
  </si>
  <si>
    <t>5*4,44</t>
  </si>
  <si>
    <t>314</t>
  </si>
  <si>
    <t>423901071</t>
  </si>
  <si>
    <t>ocelová konstrukce pro zavěšené potrubí VZT včetně objímek a kotvení, zinkované</t>
  </si>
  <si>
    <t>-918786194</t>
  </si>
  <si>
    <t>315</t>
  </si>
  <si>
    <t>767996702</t>
  </si>
  <si>
    <t>Demontáž ostatních zámečnických konstrukcí o hmotnosti jednotlivých dílů řezáním přes 50 do 100 kg</t>
  </si>
  <si>
    <t>2046538897</t>
  </si>
  <si>
    <t>"nosná kontr parapet"</t>
  </si>
  <si>
    <t>0,9*8*2,942</t>
  </si>
  <si>
    <t>0,42*8*2,942</t>
  </si>
  <si>
    <t>5,4*2,942*2</t>
  </si>
  <si>
    <t>0,9*4*2,924</t>
  </si>
  <si>
    <t>0,42*4*2,942</t>
  </si>
  <si>
    <t>2,02*2,942</t>
  </si>
  <si>
    <t>5,61*2,942</t>
  </si>
  <si>
    <t>316</t>
  </si>
  <si>
    <t>998767102</t>
  </si>
  <si>
    <t>Přesun hmot pro zámečnické konstrukce stanovený z hmotnosti přesunovaného materiálu vodorovná dopravní vzdálenost do 50 m v objektech výšky přes 6 do 12 m</t>
  </si>
  <si>
    <t>1153488972</t>
  </si>
  <si>
    <t>771</t>
  </si>
  <si>
    <t>Podlahy z dlaždic</t>
  </si>
  <si>
    <t>317</t>
  </si>
  <si>
    <t>771474113</t>
  </si>
  <si>
    <t>Montáž soklíků z dlaždic keramických lepených flexibilním lepidlem rovných výšky přes 90 do 120 mm</t>
  </si>
  <si>
    <t>1320286383</t>
  </si>
  <si>
    <t>1,9+1,1+2,81+2,81</t>
  </si>
  <si>
    <t>0,7+2,61</t>
  </si>
  <si>
    <t>318</t>
  </si>
  <si>
    <t>597614426</t>
  </si>
  <si>
    <t xml:space="preserve">dlaždice keramické slinuté,  598 x 95 x 10 mm, povrch hladký matný</t>
  </si>
  <si>
    <t>2036278152</t>
  </si>
  <si>
    <t>20*1,05</t>
  </si>
  <si>
    <t>319</t>
  </si>
  <si>
    <t>771574113</t>
  </si>
  <si>
    <t>Montáž podlah z dlaždic keramických lepených flexibilním lepidlem režných nebo glazovaných hladkých přes 9 do 12 ks/ m2</t>
  </si>
  <si>
    <t>-1429264592</t>
  </si>
  <si>
    <t>-1,8*1,15</t>
  </si>
  <si>
    <t>320</t>
  </si>
  <si>
    <t>597614081</t>
  </si>
  <si>
    <t xml:space="preserve">dlaždice keramické slinuté neglazované mrazuvzdorné  29,8 x 29,8 x 0,9 cm</t>
  </si>
  <si>
    <t>2043598767</t>
  </si>
  <si>
    <t>10,8*1,05</t>
  </si>
  <si>
    <t>321</t>
  </si>
  <si>
    <t>771574118</t>
  </si>
  <si>
    <t>Montáž podlah z dlaždic keramických lepených flexibilním lepidlem režných nebo glazovaných hladkých přes 35 do 45 ks/ m2</t>
  </si>
  <si>
    <t>604862935</t>
  </si>
  <si>
    <t>1,9*2,81</t>
  </si>
  <si>
    <t>0,8*0,1</t>
  </si>
  <si>
    <t>322</t>
  </si>
  <si>
    <t>597613055</t>
  </si>
  <si>
    <t xml:space="preserve">dlaždice keramické  slinuté, 148 x 148 x 10 mm, povrch matný, reliéfní, protiskluznost R10/B</t>
  </si>
  <si>
    <t>2072278138</t>
  </si>
  <si>
    <t>13,717*1,05</t>
  </si>
  <si>
    <t>323</t>
  </si>
  <si>
    <t>771579191</t>
  </si>
  <si>
    <t>Montáž podlah z dlaždic keramických Příplatek k cenám za plochu do 5 m2 jednotlivě</t>
  </si>
  <si>
    <t>-2032278720</t>
  </si>
  <si>
    <t>324</t>
  </si>
  <si>
    <t>771591111</t>
  </si>
  <si>
    <t>Podlahy - ostatní práce penetrace podkladu</t>
  </si>
  <si>
    <t>2011712574</t>
  </si>
  <si>
    <t>13,717+10,8</t>
  </si>
  <si>
    <t>325</t>
  </si>
  <si>
    <t>771591171</t>
  </si>
  <si>
    <t>Podlahy - ostatní práce montáž ukončujícího profilu pro plynulý přechod (dlažba-koberec apod.)</t>
  </si>
  <si>
    <t>-895327117</t>
  </si>
  <si>
    <t>0,9*2</t>
  </si>
  <si>
    <t>0,8*3</t>
  </si>
  <si>
    <t>0,7*1</t>
  </si>
  <si>
    <t>1,8*2</t>
  </si>
  <si>
    <t>1,15*2</t>
  </si>
  <si>
    <t>326</t>
  </si>
  <si>
    <t>283421516</t>
  </si>
  <si>
    <t>lišta přechodová tvaru T výšky 9 mm a šířky 25 mm T 9/25 E</t>
  </si>
  <si>
    <t>-2019568186</t>
  </si>
  <si>
    <t>4,9*1,05</t>
  </si>
  <si>
    <t>327</t>
  </si>
  <si>
    <t>283421503</t>
  </si>
  <si>
    <t xml:space="preserve">lišta ukončovací výšky 9 mm  2,50 m E90</t>
  </si>
  <si>
    <t>896538327</t>
  </si>
  <si>
    <t>5,9*1,05</t>
  </si>
  <si>
    <t>328</t>
  </si>
  <si>
    <t>998771102</t>
  </si>
  <si>
    <t>Přesun hmot pro podlahy z dlaždic stanovený z hmotnosti přesunovaného materiálu vodorovná dopravní vzdálenost do 50 m v objektech výšky přes 6 do 12 m</t>
  </si>
  <si>
    <t>1291158343</t>
  </si>
  <si>
    <t>776</t>
  </si>
  <si>
    <t>Podlahy povlakové</t>
  </si>
  <si>
    <t>329</t>
  </si>
  <si>
    <t>776111116</t>
  </si>
  <si>
    <t>Příprava podkladu broušení podlah stávajícího podkladu pro odstranění lepidla (po starých krytinách)</t>
  </si>
  <si>
    <t>-17168761</t>
  </si>
  <si>
    <t>1,85*0,24</t>
  </si>
  <si>
    <t>5,6*0,24</t>
  </si>
  <si>
    <t>-0,4*0,365</t>
  </si>
  <si>
    <t>2,02*0,405</t>
  </si>
  <si>
    <t>5,61*0,405</t>
  </si>
  <si>
    <t>1,2*0,09</t>
  </si>
  <si>
    <t>2,4*0,09*2</t>
  </si>
  <si>
    <t>330</t>
  </si>
  <si>
    <t>776111117</t>
  </si>
  <si>
    <t>Příprava podkladu broušení podlah stávajícího podkladu pro odstranění nerovností (diamantovým kotoučem)</t>
  </si>
  <si>
    <t>-300359398</t>
  </si>
  <si>
    <t>0,8*0,15</t>
  </si>
  <si>
    <t>0,9*0,15</t>
  </si>
  <si>
    <t>331</t>
  </si>
  <si>
    <t>776111311</t>
  </si>
  <si>
    <t>Příprava podkladu vysátí podlah</t>
  </si>
  <si>
    <t>-1631888281</t>
  </si>
  <si>
    <t>332</t>
  </si>
  <si>
    <t>776121111</t>
  </si>
  <si>
    <t>Příprava podkladu penetrace vodou ředitelná na savý podklad (válečkováním) ředěná v poměru 1:3 podlah</t>
  </si>
  <si>
    <t>-2108271916</t>
  </si>
  <si>
    <t>333</t>
  </si>
  <si>
    <t>776141122</t>
  </si>
  <si>
    <t>Příprava podkladu vyrovnání samonivelační stěrkou podlah min.pevnosti 30 MPa, tloušťky přes 3 do 5 mm</t>
  </si>
  <si>
    <t>-906165429</t>
  </si>
  <si>
    <t>334</t>
  </si>
  <si>
    <t>776201811</t>
  </si>
  <si>
    <t>Demontáž povlakových podlahovin lepených ručně bez podložky</t>
  </si>
  <si>
    <t>264155349</t>
  </si>
  <si>
    <t>335</t>
  </si>
  <si>
    <t>776251111</t>
  </si>
  <si>
    <t>Montáž podlahovin z přírodního linolea (marmolea) lepením standardním lepidlem z pásů standardních</t>
  </si>
  <si>
    <t>-1080112296</t>
  </si>
  <si>
    <t>336</t>
  </si>
  <si>
    <t>607561113</t>
  </si>
  <si>
    <t>krytina podlahová povlaková přírodní linoleum, role šířka 2 m, tl. 2,5 mm, barva 3629 frosty grey</t>
  </si>
  <si>
    <t>1392136416</t>
  </si>
  <si>
    <t>86,272*1,04</t>
  </si>
  <si>
    <t>337</t>
  </si>
  <si>
    <t>607561114</t>
  </si>
  <si>
    <t>krytina podlahová povlaková přírodní linoleum, role šířka 2 m, tl. 2,5 mm, barva 3601 warm grey</t>
  </si>
  <si>
    <t>1811587391</t>
  </si>
  <si>
    <t>58,358*1,04</t>
  </si>
  <si>
    <t>338</t>
  </si>
  <si>
    <t>776410811</t>
  </si>
  <si>
    <t>Demontáž soklíků nebo lišt pryžových nebo plastových</t>
  </si>
  <si>
    <t>2075708913</t>
  </si>
  <si>
    <t>6,14+0,23+0,405+0,23+0,71+0,09+1,2+0,09+0,11+0,405+0,41+0,405+0,09+0,09+2,4+0,09+0,63+0,09+2,4+0,09+0,09+0,405+0,14</t>
  </si>
  <si>
    <t>3,59+0,58+0,15+0,24+0,62+4,0+0,24+0,41+0,24+1,85+0,6+0,4</t>
  </si>
  <si>
    <t>339</t>
  </si>
  <si>
    <t>776421111</t>
  </si>
  <si>
    <t>Montáž lišt obvodových lepených</t>
  </si>
  <si>
    <t>1590026468</t>
  </si>
  <si>
    <t>0,61+0,24+5,04+0,09+0,405+0,08+0,09+2,4+0,09+0,6+0,06+2,4+0,09+0,09+0,405+0,42+0,405+0,09+0,09+2,4+0,09+0,58+0,09+2,4+0,09+0,405</t>
  </si>
  <si>
    <t>0,25+6,14+0,39+0,6+5,44+0,235+0,41+0,235+2,22+2,24</t>
  </si>
  <si>
    <t>5,04+0,58+0,15+0,24+0,62+4,0+0,24+0,41+0,24+1,85+0,6+0,4</t>
  </si>
  <si>
    <t>340</t>
  </si>
  <si>
    <t>283421705</t>
  </si>
  <si>
    <t xml:space="preserve">Hliníková podlahová lišta 90/8 SF Stříbrná 80 mm </t>
  </si>
  <si>
    <t>1471171096</t>
  </si>
  <si>
    <t>69,22*1,04</t>
  </si>
  <si>
    <t>341</t>
  </si>
  <si>
    <t>283421706</t>
  </si>
  <si>
    <t>Hliníková podlahová lišta 90/8 SF - vnější roh</t>
  </si>
  <si>
    <t>-1335989136</t>
  </si>
  <si>
    <t>342</t>
  </si>
  <si>
    <t>283421707</t>
  </si>
  <si>
    <t>Hliníková podlahová lišta 90/8 SF - vnitřní roh</t>
  </si>
  <si>
    <t>-1717066405</t>
  </si>
  <si>
    <t>343</t>
  </si>
  <si>
    <t>283421708</t>
  </si>
  <si>
    <t>Hliníková podlahová lišta 90/8 SF - spojka</t>
  </si>
  <si>
    <t>873169810</t>
  </si>
  <si>
    <t>344</t>
  </si>
  <si>
    <t>283421709</t>
  </si>
  <si>
    <t>Hliníková podlahová lišta 90/8 SF - ukončení</t>
  </si>
  <si>
    <t>-1233612219</t>
  </si>
  <si>
    <t>345</t>
  </si>
  <si>
    <t>776421311</t>
  </si>
  <si>
    <t>Montáž lišt přechodových samolepících</t>
  </si>
  <si>
    <t>1891535073</t>
  </si>
  <si>
    <t>0,9+0,8</t>
  </si>
  <si>
    <t>0,9</t>
  </si>
  <si>
    <t>346</t>
  </si>
  <si>
    <t>283421777</t>
  </si>
  <si>
    <t>Přechodový profil - T - nerez</t>
  </si>
  <si>
    <t>129971794</t>
  </si>
  <si>
    <t>2,6*1,04</t>
  </si>
  <si>
    <t>347</t>
  </si>
  <si>
    <t>998776102</t>
  </si>
  <si>
    <t>Přesun hmot pro podlahy povlakové stanovený z hmotnosti přesunovaného materiálu vodorovná dopravní vzdálenost do 50 m v objektech výšky přes 6 do 12 m</t>
  </si>
  <si>
    <t>103641134</t>
  </si>
  <si>
    <t>777</t>
  </si>
  <si>
    <t>Podlahy lité</t>
  </si>
  <si>
    <t>348</t>
  </si>
  <si>
    <t>777622101</t>
  </si>
  <si>
    <t>Uzavírací nátěr podlahy polyuretanový barevný</t>
  </si>
  <si>
    <t>709532772</t>
  </si>
  <si>
    <t>1,8*1,15</t>
  </si>
  <si>
    <t>1,8*0,15*2</t>
  </si>
  <si>
    <t>1,15*0,15*2</t>
  </si>
  <si>
    <t>349</t>
  </si>
  <si>
    <t>998777102</t>
  </si>
  <si>
    <t>Přesun hmot pro podlahy lité stanovený z hmotnosti přesunovaného materiálu vodorovná dopravní vzdálenost do 50 m v objektech výšky přes 6 do 12 m</t>
  </si>
  <si>
    <t>1566441183</t>
  </si>
  <si>
    <t>781</t>
  </si>
  <si>
    <t>Dokončovací práce - obklady</t>
  </si>
  <si>
    <t>350</t>
  </si>
  <si>
    <t>781474117</t>
  </si>
  <si>
    <t>Montáž obkladů vnitřních stěn z dlaždic keramických lepených flexibilním lepidlem režných nebo glazovaných hladkých přes 35 do 45 ks/m2</t>
  </si>
  <si>
    <t>-952656771</t>
  </si>
  <si>
    <t>351</t>
  </si>
  <si>
    <t>597610415</t>
  </si>
  <si>
    <t xml:space="preserve">obkládačky keramické, povrch matný hladký, barva šedá 15x15x0,6 cm </t>
  </si>
  <si>
    <t>-860927530</t>
  </si>
  <si>
    <t>31,07*1,05</t>
  </si>
  <si>
    <t>352</t>
  </si>
  <si>
    <t>781479191</t>
  </si>
  <si>
    <t>Montáž obkladů vnitřních stěn z dlaždic keramických Příplatek k cenám za plochu do 10 m2 jednotlivě</t>
  </si>
  <si>
    <t>1889940850</t>
  </si>
  <si>
    <t>353</t>
  </si>
  <si>
    <t>781491011</t>
  </si>
  <si>
    <t>Montáž zrcadel plochy do 1 m2 lepených silikonovým tmelem na podkladní omítku</t>
  </si>
  <si>
    <t>-1411426368</t>
  </si>
  <si>
    <t>0,6*1,1</t>
  </si>
  <si>
    <t>354</t>
  </si>
  <si>
    <t>634651240</t>
  </si>
  <si>
    <t>zrcadlo nemontované čiré tl. 4 mm, max. rozměr 3210 x 2250 mm</t>
  </si>
  <si>
    <t>1081100512</t>
  </si>
  <si>
    <t>0,6*1,1*1,05</t>
  </si>
  <si>
    <t>355</t>
  </si>
  <si>
    <t>781494112</t>
  </si>
  <si>
    <t>Eloxované profily rohové lepené flexibilním lepidlem</t>
  </si>
  <si>
    <t>-981024297</t>
  </si>
  <si>
    <t>1,8</t>
  </si>
  <si>
    <t>356</t>
  </si>
  <si>
    <t>781494512</t>
  </si>
  <si>
    <t>Eloxované profily ukončovací lepené flexibilním lepidlem</t>
  </si>
  <si>
    <t>820011313</t>
  </si>
  <si>
    <t>"zrcadlo"</t>
  </si>
  <si>
    <t>0,6*2</t>
  </si>
  <si>
    <t>1,1*2</t>
  </si>
  <si>
    <t>"obklad"</t>
  </si>
  <si>
    <t>2,24+0,61+2,01+2,01</t>
  </si>
  <si>
    <t>1,6+1,6+1,14+1,14</t>
  </si>
  <si>
    <t>1,4+2,61</t>
  </si>
  <si>
    <t>2,61+1,6+0,9+0,3+1,72+1,1</t>
  </si>
  <si>
    <t>357</t>
  </si>
  <si>
    <t>781495111</t>
  </si>
  <si>
    <t>Ostatní prvky ostatní práce penetrace podkladu</t>
  </si>
  <si>
    <t>-232442709</t>
  </si>
  <si>
    <t>358</t>
  </si>
  <si>
    <t>998781102</t>
  </si>
  <si>
    <t>Přesun hmot pro obklady keramické stanovený z hmotnosti přesunovaného materiálu vodorovná dopravní vzdálenost do 50 m v objektech výšky přes 6 do 12 m</t>
  </si>
  <si>
    <t>111008142</t>
  </si>
  <si>
    <t>783</t>
  </si>
  <si>
    <t>Dokončovací práce - nátěry</t>
  </si>
  <si>
    <t>359</t>
  </si>
  <si>
    <t>783314101</t>
  </si>
  <si>
    <t>Základní nátěr zámečnických konstrukcí jednonásobný syntetický</t>
  </si>
  <si>
    <t>-826990963</t>
  </si>
  <si>
    <t>4,64*0,21*1</t>
  </si>
  <si>
    <t>4,74*0,21*2</t>
  </si>
  <si>
    <t>4,74*0,26*1</t>
  </si>
  <si>
    <t>4,84*0,26*2</t>
  </si>
  <si>
    <t>360</t>
  </si>
  <si>
    <t>783314201</t>
  </si>
  <si>
    <t>Základní antikorozní nátěr zámečnických konstrukcí jednonásobný syntetický standardní</t>
  </si>
  <si>
    <t>-1230904376</t>
  </si>
  <si>
    <t>361</t>
  </si>
  <si>
    <t>783317101</t>
  </si>
  <si>
    <t>Krycí nátěr (email) zámečnických konstrukcí jednonásobný syntetický standardní</t>
  </si>
  <si>
    <t>117024521</t>
  </si>
  <si>
    <t>362</t>
  </si>
  <si>
    <t>783601321</t>
  </si>
  <si>
    <t>Příprava podkladu otopných těles před provedením nátěrů článkových odrezivěním bezoplachovým</t>
  </si>
  <si>
    <t>1339625301</t>
  </si>
  <si>
    <t>27*0,248*4</t>
  </si>
  <si>
    <t>25*0,248*3</t>
  </si>
  <si>
    <t>363</t>
  </si>
  <si>
    <t>783601711</t>
  </si>
  <si>
    <t>Příprava podkladu armatur a kovových potrubí před provedením nátěru potrubí do DN 50 mm odrezivěním, odrezovačem bezoplachovým</t>
  </si>
  <si>
    <t>-1804118632</t>
  </si>
  <si>
    <t>364</t>
  </si>
  <si>
    <t>783606811</t>
  </si>
  <si>
    <t>Odstranění nátěrů z otopných těles článkových obroušením</t>
  </si>
  <si>
    <t>428176237</t>
  </si>
  <si>
    <t>365</t>
  </si>
  <si>
    <t>783606861</t>
  </si>
  <si>
    <t>Odstranění nátěrů z armatur a kovových potrubí potrubí do DN 50 mm obroušením</t>
  </si>
  <si>
    <t>2030631178</t>
  </si>
  <si>
    <t>366</t>
  </si>
  <si>
    <t>783614111</t>
  </si>
  <si>
    <t>Základní nátěr otopných těles jednonásobný článkových syntetický</t>
  </si>
  <si>
    <t>-15158011</t>
  </si>
  <si>
    <t>367</t>
  </si>
  <si>
    <t>783614551</t>
  </si>
  <si>
    <t>Základní nátěr armatur a kovových potrubí jednonásobný potrubí do DN 50 mm syntetický</t>
  </si>
  <si>
    <t>-83474404</t>
  </si>
  <si>
    <t>368</t>
  </si>
  <si>
    <t>783614651</t>
  </si>
  <si>
    <t>Základní antikorozní nátěr armatur a kovových potrubí jednonásobný potrubí do DN 50 mm syntetický standardní</t>
  </si>
  <si>
    <t>-1467406272</t>
  </si>
  <si>
    <t>369</t>
  </si>
  <si>
    <t>783617117</t>
  </si>
  <si>
    <t>Krycí nátěr (email) otopných těles článkových dvojnásobný syntetický</t>
  </si>
  <si>
    <t>1740666937</t>
  </si>
  <si>
    <t>370</t>
  </si>
  <si>
    <t>783617611</t>
  </si>
  <si>
    <t>Krycí nátěr (email) armatur a kovových potrubí potrubí do DN 50 mm dvojnásobný syntetický standardní</t>
  </si>
  <si>
    <t>519727395</t>
  </si>
  <si>
    <t>784</t>
  </si>
  <si>
    <t>Dokončovací práce - malby a tapety</t>
  </si>
  <si>
    <t>371</t>
  </si>
  <si>
    <t>784121001</t>
  </si>
  <si>
    <t>Oškrabání malby v místnostech výšky do 3,80 m</t>
  </si>
  <si>
    <t>-1457076014</t>
  </si>
  <si>
    <t>"strop"</t>
  </si>
  <si>
    <t>143,746</t>
  </si>
  <si>
    <t>"stěny omítka"</t>
  </si>
  <si>
    <t>-5,44*0,83*2+8,0</t>
  </si>
  <si>
    <t>-2,4*2,19*4-16</t>
  </si>
  <si>
    <t>-5,6*0,83+4,0</t>
  </si>
  <si>
    <t>-2,4*2,21*2+8,0</t>
  </si>
  <si>
    <t>372</t>
  </si>
  <si>
    <t>784121011</t>
  </si>
  <si>
    <t>Rozmývání podkladu po oškrabání malby v místnostech výšky do 3,80 m</t>
  </si>
  <si>
    <t>1895815430</t>
  </si>
  <si>
    <t>373</t>
  </si>
  <si>
    <t>784181121</t>
  </si>
  <si>
    <t>Penetrace podkladu jednonásobná hloubková v místnostech výšky do 3,80 m</t>
  </si>
  <si>
    <t>1203713280</t>
  </si>
  <si>
    <t>374</t>
  </si>
  <si>
    <t>784211101</t>
  </si>
  <si>
    <t>Malby z malířských směsí otěruvzdorných za mokra dvojnásobné, bílé za mokra otěruvzdorné výborně v místnostech výšky do 3,80 m</t>
  </si>
  <si>
    <t>-949179371</t>
  </si>
  <si>
    <t>"stěny sdk"</t>
  </si>
  <si>
    <t>1,4*1,2</t>
  </si>
  <si>
    <t>(1,6+0,9+0,3)*1,41</t>
  </si>
  <si>
    <t>-2,4*2,19*4+16,0</t>
  </si>
  <si>
    <t>786</t>
  </si>
  <si>
    <t>Dokončovací práce - čalounické úpravy</t>
  </si>
  <si>
    <t>375</t>
  </si>
  <si>
    <t>786631161</t>
  </si>
  <si>
    <t>Montáž zatemňovacích rolet vnitřních s elektropohonem</t>
  </si>
  <si>
    <t>-84106572</t>
  </si>
  <si>
    <t>5,57*2,16*2</t>
  </si>
  <si>
    <t>376</t>
  </si>
  <si>
    <t>553462024</t>
  </si>
  <si>
    <t>Textilní zatemňovací roleta s elektropohonem, vel. 557x216 cm, schránka s roletou nad nadpražím okna, vodící svislé lišty s těsnícími kartáčky, spodní konec rolety (těžítko) zakončen hliníkovým profilem s těsnícím molitanovým dorazem, šedá RAL 7012</t>
  </si>
  <si>
    <t>1838984212</t>
  </si>
  <si>
    <t>Práce a dodávky M</t>
  </si>
  <si>
    <t>33-M</t>
  </si>
  <si>
    <t>Montáže dopr.zaříz.,sklad. zař. a váh</t>
  </si>
  <si>
    <t>377</t>
  </si>
  <si>
    <t>331030338</t>
  </si>
  <si>
    <t>Svislá schodišťová plošina bez šachty pro přepravu osob na vozíku, elektromechanický pohon, příkon 0,75W, nosnost min. 250Kg, rychlost zdvihu 0,06 - 0,1m/s, ocel. konstrukce</t>
  </si>
  <si>
    <t>345742572</t>
  </si>
  <si>
    <t>HEL010-02 - ZŠ Za Chlumem - Bezbariérové řešení školy, vstup na hřiště</t>
  </si>
  <si>
    <t xml:space="preserve">    4 - Vodorovné konstrukce</t>
  </si>
  <si>
    <t xml:space="preserve">    5 - Komunikace pozemní</t>
  </si>
  <si>
    <t>113106123</t>
  </si>
  <si>
    <t>Rozebrání dlažeb a dílců komunikací pro pěší, vozovek a ploch s přemístěním hmot na skládku na vzdálenost do 3 m nebo s naložením na dopravní prostředek komunikací pro pěší s ložem z kameniva nebo živice a s výplní spár ze zámkové dlažby</t>
  </si>
  <si>
    <t>-1486478503</t>
  </si>
  <si>
    <t>(2,0+1,0+0,9+0,98+1,02+0,99)*2,07</t>
  </si>
  <si>
    <t>(0,96+1,4)/2*2,07</t>
  </si>
  <si>
    <t>113106124</t>
  </si>
  <si>
    <t>Rozebrání dlažeb a dílců komunikací pro pěší, vozovek a ploch s přemístěním hmot na skládku na vzdálenost do 3 m nebo s naložením na dopravní prostředek komunikací pro pěší s ložem z kameniva nebo živice a s výplní spár z plastových nebo pryžových dlaždic</t>
  </si>
  <si>
    <t>1945945411</t>
  </si>
  <si>
    <t>(22,035+23,01)/2*2,045</t>
  </si>
  <si>
    <t>(7,25+9,85)/2*2,05</t>
  </si>
  <si>
    <t>113107122</t>
  </si>
  <si>
    <t>Odstranění podkladů nebo krytů s přemístěním hmot na skládku na vzdálenost do 3 m nebo s naložením na dopravní prostředek v ploše jednotlivě do 50 m2 z kameniva hrubého drceného, o tl. vrstvy přes 100 do 200 mm</t>
  </si>
  <si>
    <t>1687491737</t>
  </si>
  <si>
    <t>(1,49+2,08+1,26)*1,25</t>
  </si>
  <si>
    <t>-2,39*0,28</t>
  </si>
  <si>
    <t>113107136</t>
  </si>
  <si>
    <t>Odstranění podkladů nebo krytů s přemístěním hmot na skládku na vzdálenost do 3 m nebo s naložením na dopravní prostředek v ploše jednotlivě do 50 m2 z betonu vyztuženého sítěmi, o tl. vrstvy přes 100 do 150 mm</t>
  </si>
  <si>
    <t>-760904946</t>
  </si>
  <si>
    <t>113107162</t>
  </si>
  <si>
    <t>Odstranění podkladů nebo krytů s přemístěním hmot na skládku na vzdálenost do 20 m nebo s naložením na dopravní prostředek v ploše jednotlivě přes 50 m2 do 200 m2 z kameniva hrubého drceného, o tl. vrstvy přes 100 do 200 mm</t>
  </si>
  <si>
    <t>1811495628</t>
  </si>
  <si>
    <t>113204111</t>
  </si>
  <si>
    <t>Vytrhání obrub s vybouráním lože, s přemístěním hmot na skládku na vzdálenost do 3 m nebo s naložením na dopravní prostředek záhonových</t>
  </si>
  <si>
    <t>1900508459</t>
  </si>
  <si>
    <t>(2,02+1,0+0,99+0,98+1,02+0,99)*2</t>
  </si>
  <si>
    <t>0,96+1,4</t>
  </si>
  <si>
    <t>2,12+2,12+22,035+17,1+3,88+9,85+7,25</t>
  </si>
  <si>
    <t>"stávající"</t>
  </si>
  <si>
    <t>-16,05-9,77</t>
  </si>
  <si>
    <t>121101101</t>
  </si>
  <si>
    <t>Sejmutí ornice nebo lesní půdy s vodorovným přemístěním na hromady v místě upotřebení nebo na dočasné či trvalé skládky se složením, na vzdálenost do 50 m</t>
  </si>
  <si>
    <t>1319740343</t>
  </si>
  <si>
    <t>10,53*0,5*0,1</t>
  </si>
  <si>
    <t>22,035*0,5*0,1</t>
  </si>
  <si>
    <t>7,25*0,5*0,1</t>
  </si>
  <si>
    <t>3,88*0,5*0,1</t>
  </si>
  <si>
    <t>9,85*0,5*0,1</t>
  </si>
  <si>
    <t>80,2*0,1</t>
  </si>
  <si>
    <t>122102201</t>
  </si>
  <si>
    <t>Odkopávky a prokopávky nezapažené pro silnice s přemístěním výkopku v příčných profilech na vzdálenost do 15 m nebo s naložením na dopravní prostředek v horninách tř. 1 a 2 do 100 m3</t>
  </si>
  <si>
    <t>970474158</t>
  </si>
  <si>
    <t>"dlažba schody"</t>
  </si>
  <si>
    <t>1,7*1,2*0,1*4</t>
  </si>
  <si>
    <t>"chodník vstup"</t>
  </si>
  <si>
    <t>3,6*1,8*0,15</t>
  </si>
  <si>
    <t>1,7*0,18*0,15</t>
  </si>
  <si>
    <t>"chodník"</t>
  </si>
  <si>
    <t>(2,935+3,675)/2*(2,675+5,57)/2*0,15</t>
  </si>
  <si>
    <t>3,675*0,35*0,5*0,15</t>
  </si>
  <si>
    <t>(7,82+6,105)/2*1,5*0,15</t>
  </si>
  <si>
    <t>(3,085+4,085)/2*1,5*0,15</t>
  </si>
  <si>
    <t>5,26*1,5*2,055*0,15</t>
  </si>
  <si>
    <t>(7,14+9,77)/2*2,055*0,15</t>
  </si>
  <si>
    <t>"odkop"</t>
  </si>
  <si>
    <t>22,97*0,54*0,5</t>
  </si>
  <si>
    <t>132101101</t>
  </si>
  <si>
    <t>Hloubení zapažených i nezapažených rýh šířky do 600 mm s urovnáním dna do předepsaného profilu a spádu v horninách tř. 1 a 2 do 100 m3</t>
  </si>
  <si>
    <t>221394711</t>
  </si>
  <si>
    <t>"schody"</t>
  </si>
  <si>
    <t>2,0*0,35*0,15</t>
  </si>
  <si>
    <t>1,05*0,35*0,15*8</t>
  </si>
  <si>
    <t>"propustek"</t>
  </si>
  <si>
    <t>3,4*0,6*0,2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</si>
  <si>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</si>
  <si>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</si>
  <si>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1945844465</t>
  </si>
  <si>
    <t>17,588+0,954</t>
  </si>
  <si>
    <t>-4,583</t>
  </si>
  <si>
    <t>162201219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</si>
  <si>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</si>
  <si>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-1479443972</t>
  </si>
  <si>
    <t>13,959*4</t>
  </si>
  <si>
    <t>443350246</t>
  </si>
  <si>
    <t>-149369549</t>
  </si>
  <si>
    <t>13,959*10</t>
  </si>
  <si>
    <t>-623140383</t>
  </si>
  <si>
    <t>13,959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</si>
  <si>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</si>
  <si>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</si>
  <si>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1799363609</t>
  </si>
  <si>
    <t>16,3*(0,0+0,51+0,18+0,0)/4</t>
  </si>
  <si>
    <t>18,45*0,5*(0,32+0,03)/2</t>
  </si>
  <si>
    <t>1,74*0,18*0,5</t>
  </si>
  <si>
    <t>171151101</t>
  </si>
  <si>
    <t>Hutnění boků násypů z hornin soudržných a sypkých pro jakýkoliv sklon, délku a míru zhutnění svahu</t>
  </si>
  <si>
    <t>-262974512</t>
  </si>
  <si>
    <t>-315685405</t>
  </si>
  <si>
    <t>13,959*1,8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</si>
  <si>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</si>
  <si>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</si>
  <si>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-2132148219</t>
  </si>
  <si>
    <t>181111112</t>
  </si>
  <si>
    <t>Plošná úprava terénu v zemině tř. 1 až 4 s urovnáním povrchu bez doplnění ornice souvislé plochy do 500 m2 při nerovnostech terénu přes 50 do 100 mm na svahu přes 1:5 do 1:2</t>
  </si>
  <si>
    <t>-435867802</t>
  </si>
  <si>
    <t>181301101</t>
  </si>
  <si>
    <t>Rozprostření a urovnání ornice v rovině nebo ve svahu sklonu do 1:5 při souvislé ploše do 500 m2, tl. vrstvy do 100 mm</t>
  </si>
  <si>
    <t>-915908139</t>
  </si>
  <si>
    <t>10,53*0,5</t>
  </si>
  <si>
    <t>22,035*0,5</t>
  </si>
  <si>
    <t>7,25*0,5</t>
  </si>
  <si>
    <t>3,88*0,5</t>
  </si>
  <si>
    <t>9,85*0,5</t>
  </si>
  <si>
    <t>181411121</t>
  </si>
  <si>
    <t>Založení trávníku na půdě předem připravené plochy do 1000 m2 výsevem včetně utažení lučního v rovině nebo na svahu do 1:5</t>
  </si>
  <si>
    <t>1461307052</t>
  </si>
  <si>
    <t>005724720</t>
  </si>
  <si>
    <t>osivo směs travní krajinná - rovinná</t>
  </si>
  <si>
    <t>2010966870</t>
  </si>
  <si>
    <t>26,773*3,0*0,01*1,03</t>
  </si>
  <si>
    <t>181411122</t>
  </si>
  <si>
    <t>Založení trávníku na půdě předem připravené plochy do 1000 m2 výsevem včetně utažení lučního na svahu přes 1:5 do 1:2</t>
  </si>
  <si>
    <t>1723707888</t>
  </si>
  <si>
    <t>-611654794</t>
  </si>
  <si>
    <t>44,46*3,0*0,01*1,03</t>
  </si>
  <si>
    <t>181951102</t>
  </si>
  <si>
    <t>Úprava pláně vyrovnáním výškových rozdílů v hornině tř. 1 až 4 se zhutněním</t>
  </si>
  <si>
    <t>1316248417</t>
  </si>
  <si>
    <t>77,605</t>
  </si>
  <si>
    <t>1,25*0,8*2</t>
  </si>
  <si>
    <t>182101101</t>
  </si>
  <si>
    <t>Svahování trvalých svahů do projektovaných profilů s potřebným přemístěním výkopku při svahování v zářezech v hornině tř. 1 až 4</t>
  </si>
  <si>
    <t>-1073616939</t>
  </si>
  <si>
    <t>8,28+18,63</t>
  </si>
  <si>
    <t>182201101</t>
  </si>
  <si>
    <t>Svahování trvalých svahů do projektovaných profilů s potřebným přemístěním výkopku při svahování násypů v jakékoliv hornině</t>
  </si>
  <si>
    <t>1474005625</t>
  </si>
  <si>
    <t>17,55</t>
  </si>
  <si>
    <t>182301121</t>
  </si>
  <si>
    <t>Rozprostření a urovnání ornice ve svahu sklonu přes 1:5 při souvislé ploše do 500 m2, tl. vrstvy do 100 mm</t>
  </si>
  <si>
    <t>-1010545381</t>
  </si>
  <si>
    <t>183403152</t>
  </si>
  <si>
    <t>Obdělání půdy vláčením v rovině nebo na svahu do 1:5</t>
  </si>
  <si>
    <t>-1585996341</t>
  </si>
  <si>
    <t>183403153</t>
  </si>
  <si>
    <t>Obdělání půdy hrabáním v rovině nebo na svahu do 1:5</t>
  </si>
  <si>
    <t>1758028265</t>
  </si>
  <si>
    <t>183403161</t>
  </si>
  <si>
    <t>Obdělání půdy válením v rovině nebo na svahu do 1:5</t>
  </si>
  <si>
    <t>1080712802</t>
  </si>
  <si>
    <t>183403252</t>
  </si>
  <si>
    <t>Obdělání půdy vláčením na svahu přes 1:5 do 1:2</t>
  </si>
  <si>
    <t>-1703599408</t>
  </si>
  <si>
    <t>183403253</t>
  </si>
  <si>
    <t>Obdělání půdy hrabáním na svahu přes 1:5 do 1:2</t>
  </si>
  <si>
    <t>364043803</t>
  </si>
  <si>
    <t>183403261</t>
  </si>
  <si>
    <t>Obdělání půdy válením na svahu přes 1:5 do 1:2</t>
  </si>
  <si>
    <t>1874690040</t>
  </si>
  <si>
    <t>185803111</t>
  </si>
  <si>
    <t>Ošetření trávníku jednorázové v rovině nebo na svahu do 1:5</t>
  </si>
  <si>
    <t>-2031172697</t>
  </si>
  <si>
    <t>185803112</t>
  </si>
  <si>
    <t>Ošetření trávníku jednorázové na svahu přes 1:5 do 1:2</t>
  </si>
  <si>
    <t>-1479140129</t>
  </si>
  <si>
    <t>Vodorovné konstrukce</t>
  </si>
  <si>
    <t>434121427</t>
  </si>
  <si>
    <t>Osazení betonových schodišťových stupňů do lože z betonu C 16/20 s boční opěrou</t>
  </si>
  <si>
    <t>1253322170</t>
  </si>
  <si>
    <t>2,0*5</t>
  </si>
  <si>
    <t>1,0*8</t>
  </si>
  <si>
    <t>592283996</t>
  </si>
  <si>
    <t>betonový stupeň schodiště přírodní z vibrolisovaného betonu, nášlapná a pohledová strana tryskaná, 1000x350x150 mm</t>
  </si>
  <si>
    <t>-459372429</t>
  </si>
  <si>
    <t>451541111</t>
  </si>
  <si>
    <t>Lože pod potrubí, stoky a drobné objekty v otevřeném výkopu ze štěrkodrtě 0-63 mm</t>
  </si>
  <si>
    <t>416319474</t>
  </si>
  <si>
    <t>3,0*0,5*0,1</t>
  </si>
  <si>
    <t>0,45*0,5*0,1*2</t>
  </si>
  <si>
    <t>"žlab"</t>
  </si>
  <si>
    <t>1,25*0,8*0,2*2</t>
  </si>
  <si>
    <t>452311141</t>
  </si>
  <si>
    <t>Podkladní a zajišťovací konstrukce z betonu prostého v otevřeném výkopu desky pod potrubí, stoky a drobné objekty z betonu tř. C 16/20</t>
  </si>
  <si>
    <t>1873750482</t>
  </si>
  <si>
    <t>3,4*0,6*0,1</t>
  </si>
  <si>
    <t>0,6*0,2*0,1*2</t>
  </si>
  <si>
    <t>452368211</t>
  </si>
  <si>
    <t>Výztuž podkladních desek, bloků nebo pražců v otevřeném výkopu ze svařovaných sítí typu Kari</t>
  </si>
  <si>
    <t>-130575234</t>
  </si>
  <si>
    <t>3,6*0,6*1,96*0,001</t>
  </si>
  <si>
    <t>Komunikace pozemní</t>
  </si>
  <si>
    <t>564831113</t>
  </si>
  <si>
    <t>Podklad ze štěrkodrti ŠD s rozprostřením a zhutněním, po zhutnění tl. 100 mm</t>
  </si>
  <si>
    <t>626567635</t>
  </si>
  <si>
    <t>1,7*1,05*4</t>
  </si>
  <si>
    <t>3,6*1,8</t>
  </si>
  <si>
    <t>1,7*0,18</t>
  </si>
  <si>
    <t>(2,935+3,675)/2*(2,675+5,57)/2</t>
  </si>
  <si>
    <t>3,675*0,35*0,5</t>
  </si>
  <si>
    <t>(7,82+6,105)/2*1,5</t>
  </si>
  <si>
    <t>(3,085+4,085)/2*1,5</t>
  </si>
  <si>
    <t>5,26*1,5*2,055</t>
  </si>
  <si>
    <t>(7,14+9,77)/2*2,055</t>
  </si>
  <si>
    <t>564851111</t>
  </si>
  <si>
    <t>Podklad ze štěrkodrti ŠD s rozprostřením a zhutněním, po zhutnění tl. 150 mm</t>
  </si>
  <si>
    <t>-2044333267</t>
  </si>
  <si>
    <t>564861111</t>
  </si>
  <si>
    <t>Podklad ze štěrkodrti ŠD s rozprostřením a zhutněním, po zhutnění tl. 200 mm</t>
  </si>
  <si>
    <t>389421937</t>
  </si>
  <si>
    <t>567114111</t>
  </si>
  <si>
    <t>Podklad ze směsi stmelené cementem SC bez dilatačních spár, s rozprostřením a zhutněním SC C 20/25 (PB I), po zhutnění tl. 100 mm</t>
  </si>
  <si>
    <t>-1126463881</t>
  </si>
  <si>
    <t>593531111</t>
  </si>
  <si>
    <t>Kladení dlažby z plastových vegetačních tvárnic komunikací pro pěší s vyrovnávací vrstvou z kameniva tl. do 20 mm a s vyplněním vegetačních otvorů se zámkem tl. do 30 mm, pro plochy do 50 m2</t>
  </si>
  <si>
    <t>-126585719</t>
  </si>
  <si>
    <t>"přeložení napojení"</t>
  </si>
  <si>
    <t>4,0*0,4</t>
  </si>
  <si>
    <t>596211110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</si>
  <si>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</si>
  <si>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1621627344</t>
  </si>
  <si>
    <t>592453080</t>
  </si>
  <si>
    <t>dlažba skladebná betonová základní 20 x 10 x 6 cm přírodní</t>
  </si>
  <si>
    <t>394660369</t>
  </si>
  <si>
    <t>77,605*1,03</t>
  </si>
  <si>
    <t>916561111</t>
  </si>
  <si>
    <t>Osazení záhonového obrubníku betonového do lože z betonu C 20/25 XF3 s boční opěrou</t>
  </si>
  <si>
    <t>-685972298</t>
  </si>
  <si>
    <t>3,6+1,88</t>
  </si>
  <si>
    <t>7,82+6,105+1,585+4,085+6,81+5,26+0,725</t>
  </si>
  <si>
    <t>2,935+3,94+2,57+19,86+7,14</t>
  </si>
  <si>
    <t>592175122</t>
  </si>
  <si>
    <t>obrubník betonový sadový 100x5x20 cm přírodní</t>
  </si>
  <si>
    <t>-454064446</t>
  </si>
  <si>
    <t>75*1,02</t>
  </si>
  <si>
    <t>916921116</t>
  </si>
  <si>
    <t>Monolitické příkopové žlaby z betonové směsi C 16/20</t>
  </si>
  <si>
    <t>1839401694</t>
  </si>
  <si>
    <t>1,25*0,8*0,10*2</t>
  </si>
  <si>
    <t>916926111</t>
  </si>
  <si>
    <t xml:space="preserve">Výztuž monolitické příkopové žlaby ze svařovaných sítí KARI </t>
  </si>
  <si>
    <t>1545186748</t>
  </si>
  <si>
    <t>1,25*0,8*2*1,96*0,001</t>
  </si>
  <si>
    <t>916991121</t>
  </si>
  <si>
    <t>Lože pod obrubníky, krajníky nebo obruby z dlažebních kostek z betonu prostého tř. C 16/20</t>
  </si>
  <si>
    <t>115550111</t>
  </si>
  <si>
    <t>74,315*0,2*0,1</t>
  </si>
  <si>
    <t>919511113</t>
  </si>
  <si>
    <t xml:space="preserve">Čelo propustku z kamenné dlažby, kostka dlažební drobná, žula velikost 8/10 cm do betonu </t>
  </si>
  <si>
    <t>-1794929278</t>
  </si>
  <si>
    <t>(1,88+1,25)/2*0,8</t>
  </si>
  <si>
    <t>(1,2+0,8)/2*0,8</t>
  </si>
  <si>
    <t>1,25*0,95</t>
  </si>
  <si>
    <t>3,55*0,95*0,5</t>
  </si>
  <si>
    <t>919535557</t>
  </si>
  <si>
    <t>Obetonování trubního propustku betonem prostým bez zvýšených nároků na prostředí tř. C 16/20</t>
  </si>
  <si>
    <t>770310208</t>
  </si>
  <si>
    <t>(3,4+1,9)/2*0,25</t>
  </si>
  <si>
    <t>-3,4*3,38*0,01</t>
  </si>
  <si>
    <t>919536111</t>
  </si>
  <si>
    <t>Ocelová výztuž cementobetonového krytu ze svařovaných sítí KARI hmotnosti do 7,5 kg/m2</t>
  </si>
  <si>
    <t>1390535576</t>
  </si>
  <si>
    <t>3,4*0,7*1,96*0,001</t>
  </si>
  <si>
    <t>919551111</t>
  </si>
  <si>
    <t>Zřízení propustku z trub plastových polyetylenových rýhovaných se spojkami nebo s hrdlem DN 300 mm</t>
  </si>
  <si>
    <t>796007933</t>
  </si>
  <si>
    <t>286173120</t>
  </si>
  <si>
    <t>trubka kanalizační PP SN 10 korugovaná, dl. 6 m, DN 250</t>
  </si>
  <si>
    <t>232066929</t>
  </si>
  <si>
    <t>963042819</t>
  </si>
  <si>
    <t>Bourání schodišťových stupňů betonových zhotovených na místě</t>
  </si>
  <si>
    <t>1493131569</t>
  </si>
  <si>
    <t>2,39+1,74</t>
  </si>
  <si>
    <t>966051111</t>
  </si>
  <si>
    <t>Bourání palisád betonových osazených v řadě</t>
  </si>
  <si>
    <t>1506138812</t>
  </si>
  <si>
    <t>2,07*0,11*0,6*6</t>
  </si>
  <si>
    <t>997221141</t>
  </si>
  <si>
    <t>Vodorovná doprava suti stavebním kolečkem s naložením a se složením ze sypkých materiálů, na vzdálenost do 50 m</t>
  </si>
  <si>
    <t>-105360946</t>
  </si>
  <si>
    <t>997221551</t>
  </si>
  <si>
    <t>Vodorovná doprava suti bez naložení, ale se složením a s hrubým urovnáním ze sypkých materiálů, na vzdálenost do 1 km</t>
  </si>
  <si>
    <t>1469596633</t>
  </si>
  <si>
    <t>997221559</t>
  </si>
  <si>
    <t>Vodorovná doprava suti bez naložení, ale se složením a s hrubým urovnáním Příplatek k ceně za každý další i započatý 1 km přes 1 km</t>
  </si>
  <si>
    <t>-1289033847</t>
  </si>
  <si>
    <t>38,435*19</t>
  </si>
  <si>
    <t>997221611</t>
  </si>
  <si>
    <t>Nakládání na dopravní prostředky pro vodorovnou dopravu suti</t>
  </si>
  <si>
    <t>355235995</t>
  </si>
  <si>
    <t>997221815</t>
  </si>
  <si>
    <t>-1694700882</t>
  </si>
  <si>
    <t>4,343+2,196+2,132+0,289</t>
  </si>
  <si>
    <t>997221825</t>
  </si>
  <si>
    <t>-1241872870</t>
  </si>
  <si>
    <t>1,772</t>
  </si>
  <si>
    <t>997221855</t>
  </si>
  <si>
    <t>Poplatek za uložení stavebního odpadu na skládce (skládkovné) zeminy a kameniva</t>
  </si>
  <si>
    <t>-1944553614</t>
  </si>
  <si>
    <t>2,861+6,401+18,44</t>
  </si>
  <si>
    <t>998223011</t>
  </si>
  <si>
    <t>Přesun hmot pro pozemní komunikace s krytem dlážděným dopravní vzdálenost do 200 m jakékoliv délky objektu</t>
  </si>
  <si>
    <t>835322631</t>
  </si>
  <si>
    <t>HEL010-03 - ZŠ Za Chlumem - Sadové úpravy</t>
  </si>
  <si>
    <t>183101113</t>
  </si>
  <si>
    <t>Hloubení jamek pro vysazování rostlin v zemině tř.1 až 4 bez výměny půdy v rovině nebo na svahu do 1:5, objemu přes 0,02 do 0,05 m3</t>
  </si>
  <si>
    <t>-423538340</t>
  </si>
  <si>
    <t>183101221</t>
  </si>
  <si>
    <t>Hloubení jamek pro vysazování rostlin v zemině tř.1 až 4 s výměnou půdy z 50% v rovině nebo na svahu do 1:5, objemu přes 0,40 do 1,00 m3</t>
  </si>
  <si>
    <t>904845027</t>
  </si>
  <si>
    <t>103211000</t>
  </si>
  <si>
    <t>zahradní substrát pro výsadbu VL</t>
  </si>
  <si>
    <t>-618875463</t>
  </si>
  <si>
    <t>1,0*0,5*1,03*9</t>
  </si>
  <si>
    <t>183403114</t>
  </si>
  <si>
    <t>Obdělání půdy kultivátorováním v rovině nebo na svahu do 1:5</t>
  </si>
  <si>
    <t>1553377152</t>
  </si>
  <si>
    <t>-177933349</t>
  </si>
  <si>
    <t>-963966470</t>
  </si>
  <si>
    <t>184102111</t>
  </si>
  <si>
    <t>Výsadba dřeviny s balem do předem vyhloubené jamky se zalitím v rovině nebo na svahu do 1:5, při průměru balu přes 100 do 200 mm</t>
  </si>
  <si>
    <t>-1611270547</t>
  </si>
  <si>
    <t>026603501</t>
  </si>
  <si>
    <t>Weigela Purpurea Nana, 30-40cm, K2l</t>
  </si>
  <si>
    <t>1167913738</t>
  </si>
  <si>
    <t>49*1,03</t>
  </si>
  <si>
    <t>184102115</t>
  </si>
  <si>
    <t>Výsadba dřeviny s balem do předem vyhloubené jamky se zalitím v rovině nebo na svahu do 1:5, při průměru balu přes 500 do 600 mm</t>
  </si>
  <si>
    <t>-1777763284</t>
  </si>
  <si>
    <t>026503101</t>
  </si>
  <si>
    <t>Prunus serrulata Sunset Boulevard, Ok 14-16cm, bal, nasazení 2m</t>
  </si>
  <si>
    <t>-1747976602</t>
  </si>
  <si>
    <t>9*1,03</t>
  </si>
  <si>
    <t>184215133</t>
  </si>
  <si>
    <t>Ukotvení dřeviny kůly třemi kůly, délky přes 2 do 3 m</t>
  </si>
  <si>
    <t>-2066346670</t>
  </si>
  <si>
    <t>052171181</t>
  </si>
  <si>
    <t>Kůl frézovaný 5/200 se špicí</t>
  </si>
  <si>
    <t>-1830173157</t>
  </si>
  <si>
    <t>272351141</t>
  </si>
  <si>
    <t>pásy pryžová 32X4</t>
  </si>
  <si>
    <t>-1923823820</t>
  </si>
  <si>
    <t>1,8*9*1,01</t>
  </si>
  <si>
    <t>605141111</t>
  </si>
  <si>
    <t>řezivo jehličnaté, latě surové dl 2 - 3,5 m</t>
  </si>
  <si>
    <t>-1804902053</t>
  </si>
  <si>
    <t>27*0,5*1,01</t>
  </si>
  <si>
    <t>184501141</t>
  </si>
  <si>
    <t>Zhotovení obalu kmene z rákosové nebo kokosové rohože v rovině nebo na svahu do 1:5</t>
  </si>
  <si>
    <t>-1055138109</t>
  </si>
  <si>
    <t>3,14*0,2*1,8*2*9</t>
  </si>
  <si>
    <t>618940030</t>
  </si>
  <si>
    <t>rákos ohradový neloupaný 60 x 200 cm</t>
  </si>
  <si>
    <t>-1226586697</t>
  </si>
  <si>
    <t>20,347*1,03</t>
  </si>
  <si>
    <t>184801121</t>
  </si>
  <si>
    <t>Ošetření vysazených dřevin solitérních v rovině nebo na svahu do 1:5</t>
  </si>
  <si>
    <t>-1049292697</t>
  </si>
  <si>
    <t>184802111</t>
  </si>
  <si>
    <t>Chemické odplevelení půdy před založením kultury, trávníku nebo zpevněných ploch o výměře jednotlivě přes 20 m2 v rovině nebo na svahu do 1:5 postřikem na široko</t>
  </si>
  <si>
    <t>2078974543</t>
  </si>
  <si>
    <t>184851411</t>
  </si>
  <si>
    <t>Zpětný řez keřů po výsadbě netrnitých, výšky do 0,5 m</t>
  </si>
  <si>
    <t>-148929282</t>
  </si>
  <si>
    <t>184911111</t>
  </si>
  <si>
    <t>Znovuuvázání dřeviny jedním úvazkem ke stávajícímu kůlu</t>
  </si>
  <si>
    <t>14465052</t>
  </si>
  <si>
    <t>184911112</t>
  </si>
  <si>
    <t>Kontrola ukotvení dřeviny a obalu kmene</t>
  </si>
  <si>
    <t>1875636751</t>
  </si>
  <si>
    <t>184911421</t>
  </si>
  <si>
    <t>Mulčování vysazených rostlin mulčovací kůrou, tl. do 100 mm v rovině nebo na svahu do 1:5</t>
  </si>
  <si>
    <t>295470521</t>
  </si>
  <si>
    <t>9,0+24,0</t>
  </si>
  <si>
    <t>103911000</t>
  </si>
  <si>
    <t>kůra mulčovací VL</t>
  </si>
  <si>
    <t>1642721216</t>
  </si>
  <si>
    <t>32,0*0,08*1,04</t>
  </si>
  <si>
    <t>185802113</t>
  </si>
  <si>
    <t>Hnojení půdy nebo trávníku v rovině nebo na svahu do 1:5 umělým hnojivem na široko</t>
  </si>
  <si>
    <t>-462531311</t>
  </si>
  <si>
    <t>0,00005*24,0</t>
  </si>
  <si>
    <t>251911551</t>
  </si>
  <si>
    <t xml:space="preserve">hnojivo průmyslové </t>
  </si>
  <si>
    <t>2012680119</t>
  </si>
  <si>
    <t>0,05*24,0*1,03*2</t>
  </si>
  <si>
    <t>185802114</t>
  </si>
  <si>
    <t>Hnojení půdy nebo trávníku v rovině nebo na svahu do 1:5 umělým hnojivem s rozdělením k jednotlivým rostlinám</t>
  </si>
  <si>
    <t>94286091</t>
  </si>
  <si>
    <t>0,00004*9+0,001</t>
  </si>
  <si>
    <t>252340101</t>
  </si>
  <si>
    <t>Hnojivo tablety balení 10 kg</t>
  </si>
  <si>
    <t>-963991115</t>
  </si>
  <si>
    <t>185804213</t>
  </si>
  <si>
    <t>Vypletí v rovině nebo na svahu do 1:5 dřevin solitérních</t>
  </si>
  <si>
    <t>955819014</t>
  </si>
  <si>
    <t>185804214</t>
  </si>
  <si>
    <t>Vypletí v rovině nebo na svahu do 1:5 dřevin ve skupinách</t>
  </si>
  <si>
    <t>-71992492</t>
  </si>
  <si>
    <t>185804311</t>
  </si>
  <si>
    <t>Zalití rostlin vodou plochy záhonů jednotlivě do 20 m2</t>
  </si>
  <si>
    <t>-2043757211</t>
  </si>
  <si>
    <t>"stromy"</t>
  </si>
  <si>
    <t>0,1*2*9</t>
  </si>
  <si>
    <t>0,05*4*9</t>
  </si>
  <si>
    <t>185804312</t>
  </si>
  <si>
    <t>Zalití rostlin vodou plochy záhonů jednotlivě přes 20 m2</t>
  </si>
  <si>
    <t>-1941304527</t>
  </si>
  <si>
    <t>"zálivka keřa"</t>
  </si>
  <si>
    <t>0,04*2*24,0</t>
  </si>
  <si>
    <t>0,02*4*24,0</t>
  </si>
  <si>
    <t>185851121</t>
  </si>
  <si>
    <t>Dovoz vody pro zálivku rostlin na vzdálenost do 1000 m</t>
  </si>
  <si>
    <t>-392633869</t>
  </si>
  <si>
    <t>3,6+3,84</t>
  </si>
  <si>
    <t>998231311</t>
  </si>
  <si>
    <t>Přesun hmot pro sadovnické a krajinářské úpravy - strojně dopravní vzdálenost do 5000 m</t>
  </si>
  <si>
    <t>-436950620</t>
  </si>
  <si>
    <t>HEL010-04 -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</si>
  <si>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</si>
  <si>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</si>
  <si>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</si>
  <si>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</si>
  <si>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</si>
  <si>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</si>
  <si>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011503010</t>
  </si>
  <si>
    <t>Stavební průzkum , vytyčení vedení inženýrských sítí</t>
  </si>
  <si>
    <t>Kč</t>
  </si>
  <si>
    <t>1024</t>
  </si>
  <si>
    <t>2040272162</t>
  </si>
  <si>
    <t>012203000</t>
  </si>
  <si>
    <t>Průzkumné, geodetické a projektové práce geodetické práce při provádění stavby</t>
  </si>
  <si>
    <t>-1734010425</t>
  </si>
  <si>
    <t>013254000</t>
  </si>
  <si>
    <t>Průzkumné, geodetické a projektové práce projektové práce dokumentace stavby (výkresová a textová) skutečného provedení stavby</t>
  </si>
  <si>
    <t>1776454862</t>
  </si>
  <si>
    <t>VRN3</t>
  </si>
  <si>
    <t>Zařízení staveniště</t>
  </si>
  <si>
    <t>032002005</t>
  </si>
  <si>
    <t>Zřízení zařízení staveniště</t>
  </si>
  <si>
    <t>585613089</t>
  </si>
  <si>
    <t>034503001</t>
  </si>
  <si>
    <t>Dodávka a montáž celobarevného informačního plakátu k označení staveniště, materiál pro venkovní prostředí, velikost min. A3. Grafický podklad pro výrobu plakátu předá objednatel zhotoviteli před předáním staveniště</t>
  </si>
  <si>
    <t>823042488</t>
  </si>
  <si>
    <t>039002000</t>
  </si>
  <si>
    <t>Zrušení zařízení staveniště</t>
  </si>
  <si>
    <t>-1338249562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</si>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</sst>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HEL010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ZŠ Za Chlumem, Bílina - Odborná učebna a bezbariérové řešení školy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ZŠ Za Chlumem, Bílina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6. 11. 2017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Bílina, Břežánská 50/4, 418 31 Bílina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Ing.arch.Jan Heller, Zelená 400/6, Hradec Králové</v>
      </c>
      <c r="AN46" s="77"/>
      <c r="AO46" s="77"/>
      <c r="AP46" s="77"/>
      <c r="AQ46" s="74"/>
      <c r="AR46" s="72"/>
      <c r="AS46" s="86" t="s">
        <v>52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53</v>
      </c>
      <c r="D49" s="97"/>
      <c r="E49" s="97"/>
      <c r="F49" s="97"/>
      <c r="G49" s="97"/>
      <c r="H49" s="98"/>
      <c r="I49" s="99" t="s">
        <v>54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55</v>
      </c>
      <c r="AH49" s="97"/>
      <c r="AI49" s="97"/>
      <c r="AJ49" s="97"/>
      <c r="AK49" s="97"/>
      <c r="AL49" s="97"/>
      <c r="AM49" s="97"/>
      <c r="AN49" s="99" t="s">
        <v>56</v>
      </c>
      <c r="AO49" s="97"/>
      <c r="AP49" s="97"/>
      <c r="AQ49" s="101" t="s">
        <v>57</v>
      </c>
      <c r="AR49" s="72"/>
      <c r="AS49" s="102" t="s">
        <v>58</v>
      </c>
      <c r="AT49" s="103" t="s">
        <v>59</v>
      </c>
      <c r="AU49" s="103" t="s">
        <v>60</v>
      </c>
      <c r="AV49" s="103" t="s">
        <v>61</v>
      </c>
      <c r="AW49" s="103" t="s">
        <v>62</v>
      </c>
      <c r="AX49" s="103" t="s">
        <v>63</v>
      </c>
      <c r="AY49" s="103" t="s">
        <v>64</v>
      </c>
      <c r="AZ49" s="103" t="s">
        <v>65</v>
      </c>
      <c r="BA49" s="103" t="s">
        <v>66</v>
      </c>
      <c r="BB49" s="103" t="s">
        <v>67</v>
      </c>
      <c r="BC49" s="103" t="s">
        <v>68</v>
      </c>
      <c r="BD49" s="104" t="s">
        <v>69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70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ROUND(SUM(AG52:AG55),2)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ROUND(SUM(AS52:AS55),2)</f>
        <v>0</v>
      </c>
      <c r="AT51" s="114">
        <f>ROUND(SUM(AV51:AW51),2)</f>
        <v>0</v>
      </c>
      <c r="AU51" s="115">
        <f>ROUND(SUM(AU52:AU55),5)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ROUND(SUM(AZ52:AZ55),2)</f>
        <v>0</v>
      </c>
      <c r="BA51" s="114">
        <f>ROUND(SUM(BA52:BA55),2)</f>
        <v>0</v>
      </c>
      <c r="BB51" s="114">
        <f>ROUND(SUM(BB52:BB55),2)</f>
        <v>0</v>
      </c>
      <c r="BC51" s="114">
        <f>ROUND(SUM(BC52:BC55),2)</f>
        <v>0</v>
      </c>
      <c r="BD51" s="116">
        <f>ROUND(SUM(BD52:BD55),2)</f>
        <v>0</v>
      </c>
      <c r="BS51" s="117" t="s">
        <v>71</v>
      </c>
      <c r="BT51" s="117" t="s">
        <v>72</v>
      </c>
      <c r="BU51" s="118" t="s">
        <v>73</v>
      </c>
      <c r="BV51" s="117" t="s">
        <v>74</v>
      </c>
      <c r="BW51" s="117" t="s">
        <v>7</v>
      </c>
      <c r="BX51" s="117" t="s">
        <v>75</v>
      </c>
      <c r="CL51" s="117" t="s">
        <v>21</v>
      </c>
    </row>
    <row r="52" s="5" customFormat="1" ht="31.5" customHeight="1">
      <c r="A52" s="119" t="s">
        <v>76</v>
      </c>
      <c r="B52" s="120"/>
      <c r="C52" s="121"/>
      <c r="D52" s="122" t="s">
        <v>77</v>
      </c>
      <c r="E52" s="122"/>
      <c r="F52" s="122"/>
      <c r="G52" s="122"/>
      <c r="H52" s="122"/>
      <c r="I52" s="123"/>
      <c r="J52" s="122" t="s">
        <v>78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'HEL010-01 - ZŠ Za Chlumem...'!J27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79</v>
      </c>
      <c r="AR52" s="126"/>
      <c r="AS52" s="127">
        <v>0</v>
      </c>
      <c r="AT52" s="128">
        <f>ROUND(SUM(AV52:AW52),2)</f>
        <v>0</v>
      </c>
      <c r="AU52" s="129">
        <f>'HEL010-01 - ZŠ Za Chlumem...'!P105</f>
        <v>0</v>
      </c>
      <c r="AV52" s="128">
        <f>'HEL010-01 - ZŠ Za Chlumem...'!J30</f>
        <v>0</v>
      </c>
      <c r="AW52" s="128">
        <f>'HEL010-01 - ZŠ Za Chlumem...'!J31</f>
        <v>0</v>
      </c>
      <c r="AX52" s="128">
        <f>'HEL010-01 - ZŠ Za Chlumem...'!J32</f>
        <v>0</v>
      </c>
      <c r="AY52" s="128">
        <f>'HEL010-01 - ZŠ Za Chlumem...'!J33</f>
        <v>0</v>
      </c>
      <c r="AZ52" s="128">
        <f>'HEL010-01 - ZŠ Za Chlumem...'!F30</f>
        <v>0</v>
      </c>
      <c r="BA52" s="128">
        <f>'HEL010-01 - ZŠ Za Chlumem...'!F31</f>
        <v>0</v>
      </c>
      <c r="BB52" s="128">
        <f>'HEL010-01 - ZŠ Za Chlumem...'!F32</f>
        <v>0</v>
      </c>
      <c r="BC52" s="128">
        <f>'HEL010-01 - ZŠ Za Chlumem...'!F33</f>
        <v>0</v>
      </c>
      <c r="BD52" s="130">
        <f>'HEL010-01 - ZŠ Za Chlumem...'!F34</f>
        <v>0</v>
      </c>
      <c r="BT52" s="131" t="s">
        <v>80</v>
      </c>
      <c r="BV52" s="131" t="s">
        <v>74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5" customFormat="1" ht="31.5" customHeight="1">
      <c r="A53" s="119" t="s">
        <v>76</v>
      </c>
      <c r="B53" s="120"/>
      <c r="C53" s="121"/>
      <c r="D53" s="122" t="s">
        <v>83</v>
      </c>
      <c r="E53" s="122"/>
      <c r="F53" s="122"/>
      <c r="G53" s="122"/>
      <c r="H53" s="122"/>
      <c r="I53" s="123"/>
      <c r="J53" s="122" t="s">
        <v>84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'HEL010-02 - ZŠ Za Chlumem...'!J27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79</v>
      </c>
      <c r="AR53" s="126"/>
      <c r="AS53" s="127">
        <v>0</v>
      </c>
      <c r="AT53" s="128">
        <f>ROUND(SUM(AV53:AW53),2)</f>
        <v>0</v>
      </c>
      <c r="AU53" s="129">
        <f>'HEL010-02 - ZŠ Za Chlumem...'!P83</f>
        <v>0</v>
      </c>
      <c r="AV53" s="128">
        <f>'HEL010-02 - ZŠ Za Chlumem...'!J30</f>
        <v>0</v>
      </c>
      <c r="AW53" s="128">
        <f>'HEL010-02 - ZŠ Za Chlumem...'!J31</f>
        <v>0</v>
      </c>
      <c r="AX53" s="128">
        <f>'HEL010-02 - ZŠ Za Chlumem...'!J32</f>
        <v>0</v>
      </c>
      <c r="AY53" s="128">
        <f>'HEL010-02 - ZŠ Za Chlumem...'!J33</f>
        <v>0</v>
      </c>
      <c r="AZ53" s="128">
        <f>'HEL010-02 - ZŠ Za Chlumem...'!F30</f>
        <v>0</v>
      </c>
      <c r="BA53" s="128">
        <f>'HEL010-02 - ZŠ Za Chlumem...'!F31</f>
        <v>0</v>
      </c>
      <c r="BB53" s="128">
        <f>'HEL010-02 - ZŠ Za Chlumem...'!F32</f>
        <v>0</v>
      </c>
      <c r="BC53" s="128">
        <f>'HEL010-02 - ZŠ Za Chlumem...'!F33</f>
        <v>0</v>
      </c>
      <c r="BD53" s="130">
        <f>'HEL010-02 - ZŠ Za Chlumem...'!F34</f>
        <v>0</v>
      </c>
      <c r="BT53" s="131" t="s">
        <v>80</v>
      </c>
      <c r="BV53" s="131" t="s">
        <v>74</v>
      </c>
      <c r="BW53" s="131" t="s">
        <v>85</v>
      </c>
      <c r="BX53" s="131" t="s">
        <v>7</v>
      </c>
      <c r="CL53" s="131" t="s">
        <v>21</v>
      </c>
      <c r="CM53" s="131" t="s">
        <v>82</v>
      </c>
    </row>
    <row r="54" s="5" customFormat="1" ht="31.5" customHeight="1">
      <c r="A54" s="119" t="s">
        <v>76</v>
      </c>
      <c r="B54" s="120"/>
      <c r="C54" s="121"/>
      <c r="D54" s="122" t="s">
        <v>86</v>
      </c>
      <c r="E54" s="122"/>
      <c r="F54" s="122"/>
      <c r="G54" s="122"/>
      <c r="H54" s="122"/>
      <c r="I54" s="123"/>
      <c r="J54" s="122" t="s">
        <v>87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'HEL010-03 - ZŠ Za Chlumem...'!J27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79</v>
      </c>
      <c r="AR54" s="126"/>
      <c r="AS54" s="127">
        <v>0</v>
      </c>
      <c r="AT54" s="128">
        <f>ROUND(SUM(AV54:AW54),2)</f>
        <v>0</v>
      </c>
      <c r="AU54" s="129">
        <f>'HEL010-03 - ZŠ Za Chlumem...'!P79</f>
        <v>0</v>
      </c>
      <c r="AV54" s="128">
        <f>'HEL010-03 - ZŠ Za Chlumem...'!J30</f>
        <v>0</v>
      </c>
      <c r="AW54" s="128">
        <f>'HEL010-03 - ZŠ Za Chlumem...'!J31</f>
        <v>0</v>
      </c>
      <c r="AX54" s="128">
        <f>'HEL010-03 - ZŠ Za Chlumem...'!J32</f>
        <v>0</v>
      </c>
      <c r="AY54" s="128">
        <f>'HEL010-03 - ZŠ Za Chlumem...'!J33</f>
        <v>0</v>
      </c>
      <c r="AZ54" s="128">
        <f>'HEL010-03 - ZŠ Za Chlumem...'!F30</f>
        <v>0</v>
      </c>
      <c r="BA54" s="128">
        <f>'HEL010-03 - ZŠ Za Chlumem...'!F31</f>
        <v>0</v>
      </c>
      <c r="BB54" s="128">
        <f>'HEL010-03 - ZŠ Za Chlumem...'!F32</f>
        <v>0</v>
      </c>
      <c r="BC54" s="128">
        <f>'HEL010-03 - ZŠ Za Chlumem...'!F33</f>
        <v>0</v>
      </c>
      <c r="BD54" s="130">
        <f>'HEL010-03 - ZŠ Za Chlumem...'!F34</f>
        <v>0</v>
      </c>
      <c r="BT54" s="131" t="s">
        <v>80</v>
      </c>
      <c r="BV54" s="131" t="s">
        <v>74</v>
      </c>
      <c r="BW54" s="131" t="s">
        <v>88</v>
      </c>
      <c r="BX54" s="131" t="s">
        <v>7</v>
      </c>
      <c r="CL54" s="131" t="s">
        <v>21</v>
      </c>
      <c r="CM54" s="131" t="s">
        <v>82</v>
      </c>
    </row>
    <row r="55" s="5" customFormat="1" ht="31.5" customHeight="1">
      <c r="A55" s="119" t="s">
        <v>76</v>
      </c>
      <c r="B55" s="120"/>
      <c r="C55" s="121"/>
      <c r="D55" s="122" t="s">
        <v>89</v>
      </c>
      <c r="E55" s="122"/>
      <c r="F55" s="122"/>
      <c r="G55" s="122"/>
      <c r="H55" s="122"/>
      <c r="I55" s="123"/>
      <c r="J55" s="122" t="s">
        <v>90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'HEL010-04 - Vedlejší rozp...'!J27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79</v>
      </c>
      <c r="AR55" s="126"/>
      <c r="AS55" s="132">
        <v>0</v>
      </c>
      <c r="AT55" s="133">
        <f>ROUND(SUM(AV55:AW55),2)</f>
        <v>0</v>
      </c>
      <c r="AU55" s="134">
        <f>'HEL010-04 - Vedlejší rozp...'!P79</f>
        <v>0</v>
      </c>
      <c r="AV55" s="133">
        <f>'HEL010-04 - Vedlejší rozp...'!J30</f>
        <v>0</v>
      </c>
      <c r="AW55" s="133">
        <f>'HEL010-04 - Vedlejší rozp...'!J31</f>
        <v>0</v>
      </c>
      <c r="AX55" s="133">
        <f>'HEL010-04 - Vedlejší rozp...'!J32</f>
        <v>0</v>
      </c>
      <c r="AY55" s="133">
        <f>'HEL010-04 - Vedlejší rozp...'!J33</f>
        <v>0</v>
      </c>
      <c r="AZ55" s="133">
        <f>'HEL010-04 - Vedlejší rozp...'!F30</f>
        <v>0</v>
      </c>
      <c r="BA55" s="133">
        <f>'HEL010-04 - Vedlejší rozp...'!F31</f>
        <v>0</v>
      </c>
      <c r="BB55" s="133">
        <f>'HEL010-04 - Vedlejší rozp...'!F32</f>
        <v>0</v>
      </c>
      <c r="BC55" s="133">
        <f>'HEL010-04 - Vedlejší rozp...'!F33</f>
        <v>0</v>
      </c>
      <c r="BD55" s="135">
        <f>'HEL010-04 - Vedlejší rozp...'!F34</f>
        <v>0</v>
      </c>
      <c r="BT55" s="131" t="s">
        <v>80</v>
      </c>
      <c r="BV55" s="131" t="s">
        <v>74</v>
      </c>
      <c r="BW55" s="131" t="s">
        <v>91</v>
      </c>
      <c r="BX55" s="131" t="s">
        <v>7</v>
      </c>
      <c r="CL55" s="131" t="s">
        <v>21</v>
      </c>
      <c r="CM55" s="131" t="s">
        <v>82</v>
      </c>
    </row>
    <row r="56" s="1" customFormat="1" ht="30" customHeight="1">
      <c r="B56" s="46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2"/>
    </row>
    <row r="57" s="1" customFormat="1" ht="6.96" customHeight="1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72"/>
    </row>
  </sheetData>
  <sheetProtection sheet="1" formatColumns="0" formatRows="0" objects="1" scenarios="1" spinCount="100000" saltValue="3wfT7ZeFHiXf6JrWOX57LZCOgo05NE+MwnoO5UXT+27xb279KJpGqJik3u30BNJO5LlDRHIOzzibbMfp/jhKiw==" hashValue="1gIDaR0jemyuXfscni9hZWA4j/zrRQ11XL+O+g8H17moVnuBFOs5Ampi2IOtl8cfmRmYsxNuiRTnkFwHvKdPWw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HEL010-01 - ZŠ Za Chlumem...'!C2" display="/"/>
    <hyperlink ref="A53" location="'HEL010-02 - ZŠ Za Chlumem...'!C2" display="/"/>
    <hyperlink ref="A54" location="'HEL010-03 - ZŠ Za Chlumem...'!C2" display="/"/>
    <hyperlink ref="A55" location="'HEL010-04 - Vedlejší rozp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ZŠ Za Chlumem, Bílina - Odborná učebna a bezbariérové řešení školy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6. 11. 2017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ROUND(J105,2)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ROUND(SUM(BE105:BE1243), 2)</f>
        <v>0</v>
      </c>
      <c r="G30" s="47"/>
      <c r="H30" s="47"/>
      <c r="I30" s="158">
        <v>0.20999999999999999</v>
      </c>
      <c r="J30" s="157">
        <f>ROUND(ROUND((SUM(BE105:BE1243)),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ROUND(SUM(BF105:BF1243), 2)</f>
        <v>0</v>
      </c>
      <c r="G31" s="47"/>
      <c r="H31" s="47"/>
      <c r="I31" s="158">
        <v>0.14999999999999999</v>
      </c>
      <c r="J31" s="157">
        <f>ROUND(ROUND((SUM(BF105:BF1243)),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ROUND(SUM(BG105:BG1243),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ROUND(SUM(BH105:BH1243),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ROUND(SUM(BI105:BI1243),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ZŠ Za Chlumem, Bílina - Odborná učebna a bezbariérové řešení školy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 xml:space="preserve">HEL010-01 - ZŠ Za Chlumem - Odborná učebna  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ZŠ Za Chlumem, Bílina</v>
      </c>
      <c r="G49" s="47"/>
      <c r="H49" s="47"/>
      <c r="I49" s="146" t="s">
        <v>25</v>
      </c>
      <c r="J49" s="147" t="str">
        <f>IF(J12="","",J12)</f>
        <v>6. 11. 2017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Bílina, Břežánská 50/4, 418 31 Bílina</v>
      </c>
      <c r="G51" s="47"/>
      <c r="H51" s="47"/>
      <c r="I51" s="146" t="s">
        <v>33</v>
      </c>
      <c r="J51" s="44" t="str">
        <f>E21</f>
        <v>Ing.arch.Jan Heller, Zelená 400/6, Hradec Králové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J105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105</v>
      </c>
      <c r="E57" s="180"/>
      <c r="F57" s="180"/>
      <c r="G57" s="180"/>
      <c r="H57" s="180"/>
      <c r="I57" s="181"/>
      <c r="J57" s="182">
        <f>J106</f>
        <v>0</v>
      </c>
      <c r="K57" s="183"/>
    </row>
    <row r="58" s="8" customFormat="1" ht="19.92" customHeight="1">
      <c r="B58" s="184"/>
      <c r="C58" s="185"/>
      <c r="D58" s="186" t="s">
        <v>106</v>
      </c>
      <c r="E58" s="187"/>
      <c r="F58" s="187"/>
      <c r="G58" s="187"/>
      <c r="H58" s="187"/>
      <c r="I58" s="188"/>
      <c r="J58" s="189">
        <f>J107</f>
        <v>0</v>
      </c>
      <c r="K58" s="190"/>
    </row>
    <row r="59" s="8" customFormat="1" ht="19.92" customHeight="1">
      <c r="B59" s="184"/>
      <c r="C59" s="185"/>
      <c r="D59" s="186" t="s">
        <v>107</v>
      </c>
      <c r="E59" s="187"/>
      <c r="F59" s="187"/>
      <c r="G59" s="187"/>
      <c r="H59" s="187"/>
      <c r="I59" s="188"/>
      <c r="J59" s="189">
        <f>J124</f>
        <v>0</v>
      </c>
      <c r="K59" s="190"/>
    </row>
    <row r="60" s="8" customFormat="1" ht="19.92" customHeight="1">
      <c r="B60" s="184"/>
      <c r="C60" s="185"/>
      <c r="D60" s="186" t="s">
        <v>108</v>
      </c>
      <c r="E60" s="187"/>
      <c r="F60" s="187"/>
      <c r="G60" s="187"/>
      <c r="H60" s="187"/>
      <c r="I60" s="188"/>
      <c r="J60" s="189">
        <f>J148</f>
        <v>0</v>
      </c>
      <c r="K60" s="190"/>
    </row>
    <row r="61" s="8" customFormat="1" ht="19.92" customHeight="1">
      <c r="B61" s="184"/>
      <c r="C61" s="185"/>
      <c r="D61" s="186" t="s">
        <v>109</v>
      </c>
      <c r="E61" s="187"/>
      <c r="F61" s="187"/>
      <c r="G61" s="187"/>
      <c r="H61" s="187"/>
      <c r="I61" s="188"/>
      <c r="J61" s="189">
        <f>J169</f>
        <v>0</v>
      </c>
      <c r="K61" s="190"/>
    </row>
    <row r="62" s="8" customFormat="1" ht="19.92" customHeight="1">
      <c r="B62" s="184"/>
      <c r="C62" s="185"/>
      <c r="D62" s="186" t="s">
        <v>110</v>
      </c>
      <c r="E62" s="187"/>
      <c r="F62" s="187"/>
      <c r="G62" s="187"/>
      <c r="H62" s="187"/>
      <c r="I62" s="188"/>
      <c r="J62" s="189">
        <f>J378</f>
        <v>0</v>
      </c>
      <c r="K62" s="190"/>
    </row>
    <row r="63" s="8" customFormat="1" ht="19.92" customHeight="1">
      <c r="B63" s="184"/>
      <c r="C63" s="185"/>
      <c r="D63" s="186" t="s">
        <v>111</v>
      </c>
      <c r="E63" s="187"/>
      <c r="F63" s="187"/>
      <c r="G63" s="187"/>
      <c r="H63" s="187"/>
      <c r="I63" s="188"/>
      <c r="J63" s="189">
        <f>J536</f>
        <v>0</v>
      </c>
      <c r="K63" s="190"/>
    </row>
    <row r="64" s="8" customFormat="1" ht="19.92" customHeight="1">
      <c r="B64" s="184"/>
      <c r="C64" s="185"/>
      <c r="D64" s="186" t="s">
        <v>112</v>
      </c>
      <c r="E64" s="187"/>
      <c r="F64" s="187"/>
      <c r="G64" s="187"/>
      <c r="H64" s="187"/>
      <c r="I64" s="188"/>
      <c r="J64" s="189">
        <f>J561</f>
        <v>0</v>
      </c>
      <c r="K64" s="190"/>
    </row>
    <row r="65" s="7" customFormat="1" ht="24.96" customHeight="1">
      <c r="B65" s="177"/>
      <c r="C65" s="178"/>
      <c r="D65" s="179" t="s">
        <v>113</v>
      </c>
      <c r="E65" s="180"/>
      <c r="F65" s="180"/>
      <c r="G65" s="180"/>
      <c r="H65" s="180"/>
      <c r="I65" s="181"/>
      <c r="J65" s="182">
        <f>J563</f>
        <v>0</v>
      </c>
      <c r="K65" s="183"/>
    </row>
    <row r="66" s="8" customFormat="1" ht="19.92" customHeight="1">
      <c r="B66" s="184"/>
      <c r="C66" s="185"/>
      <c r="D66" s="186" t="s">
        <v>114</v>
      </c>
      <c r="E66" s="187"/>
      <c r="F66" s="187"/>
      <c r="G66" s="187"/>
      <c r="H66" s="187"/>
      <c r="I66" s="188"/>
      <c r="J66" s="189">
        <f>J564</f>
        <v>0</v>
      </c>
      <c r="K66" s="190"/>
    </row>
    <row r="67" s="8" customFormat="1" ht="19.92" customHeight="1">
      <c r="B67" s="184"/>
      <c r="C67" s="185"/>
      <c r="D67" s="186" t="s">
        <v>115</v>
      </c>
      <c r="E67" s="187"/>
      <c r="F67" s="187"/>
      <c r="G67" s="187"/>
      <c r="H67" s="187"/>
      <c r="I67" s="188"/>
      <c r="J67" s="189">
        <f>J612</f>
        <v>0</v>
      </c>
      <c r="K67" s="190"/>
    </row>
    <row r="68" s="8" customFormat="1" ht="19.92" customHeight="1">
      <c r="B68" s="184"/>
      <c r="C68" s="185"/>
      <c r="D68" s="186" t="s">
        <v>116</v>
      </c>
      <c r="E68" s="187"/>
      <c r="F68" s="187"/>
      <c r="G68" s="187"/>
      <c r="H68" s="187"/>
      <c r="I68" s="188"/>
      <c r="J68" s="189">
        <f>J624</f>
        <v>0</v>
      </c>
      <c r="K68" s="190"/>
    </row>
    <row r="69" s="8" customFormat="1" ht="19.92" customHeight="1">
      <c r="B69" s="184"/>
      <c r="C69" s="185"/>
      <c r="D69" s="186" t="s">
        <v>117</v>
      </c>
      <c r="E69" s="187"/>
      <c r="F69" s="187"/>
      <c r="G69" s="187"/>
      <c r="H69" s="187"/>
      <c r="I69" s="188"/>
      <c r="J69" s="189">
        <f>J635</f>
        <v>0</v>
      </c>
      <c r="K69" s="190"/>
    </row>
    <row r="70" s="8" customFormat="1" ht="19.92" customHeight="1">
      <c r="B70" s="184"/>
      <c r="C70" s="185"/>
      <c r="D70" s="186" t="s">
        <v>118</v>
      </c>
      <c r="E70" s="187"/>
      <c r="F70" s="187"/>
      <c r="G70" s="187"/>
      <c r="H70" s="187"/>
      <c r="I70" s="188"/>
      <c r="J70" s="189">
        <f>J661</f>
        <v>0</v>
      </c>
      <c r="K70" s="190"/>
    </row>
    <row r="71" s="8" customFormat="1" ht="19.92" customHeight="1">
      <c r="B71" s="184"/>
      <c r="C71" s="185"/>
      <c r="D71" s="186" t="s">
        <v>119</v>
      </c>
      <c r="E71" s="187"/>
      <c r="F71" s="187"/>
      <c r="G71" s="187"/>
      <c r="H71" s="187"/>
      <c r="I71" s="188"/>
      <c r="J71" s="189">
        <f>J666</f>
        <v>0</v>
      </c>
      <c r="K71" s="190"/>
    </row>
    <row r="72" s="8" customFormat="1" ht="19.92" customHeight="1">
      <c r="B72" s="184"/>
      <c r="C72" s="185"/>
      <c r="D72" s="186" t="s">
        <v>120</v>
      </c>
      <c r="E72" s="187"/>
      <c r="F72" s="187"/>
      <c r="G72" s="187"/>
      <c r="H72" s="187"/>
      <c r="I72" s="188"/>
      <c r="J72" s="189">
        <f>J751</f>
        <v>0</v>
      </c>
      <c r="K72" s="190"/>
    </row>
    <row r="73" s="8" customFormat="1" ht="19.92" customHeight="1">
      <c r="B73" s="184"/>
      <c r="C73" s="185"/>
      <c r="D73" s="186" t="s">
        <v>121</v>
      </c>
      <c r="E73" s="187"/>
      <c r="F73" s="187"/>
      <c r="G73" s="187"/>
      <c r="H73" s="187"/>
      <c r="I73" s="188"/>
      <c r="J73" s="189">
        <f>J785</f>
        <v>0</v>
      </c>
      <c r="K73" s="190"/>
    </row>
    <row r="74" s="8" customFormat="1" ht="19.92" customHeight="1">
      <c r="B74" s="184"/>
      <c r="C74" s="185"/>
      <c r="D74" s="186" t="s">
        <v>122</v>
      </c>
      <c r="E74" s="187"/>
      <c r="F74" s="187"/>
      <c r="G74" s="187"/>
      <c r="H74" s="187"/>
      <c r="I74" s="188"/>
      <c r="J74" s="189">
        <f>J804</f>
        <v>0</v>
      </c>
      <c r="K74" s="190"/>
    </row>
    <row r="75" s="8" customFormat="1" ht="19.92" customHeight="1">
      <c r="B75" s="184"/>
      <c r="C75" s="185"/>
      <c r="D75" s="186" t="s">
        <v>123</v>
      </c>
      <c r="E75" s="187"/>
      <c r="F75" s="187"/>
      <c r="G75" s="187"/>
      <c r="H75" s="187"/>
      <c r="I75" s="188"/>
      <c r="J75" s="189">
        <f>J817</f>
        <v>0</v>
      </c>
      <c r="K75" s="190"/>
    </row>
    <row r="76" s="8" customFormat="1" ht="19.92" customHeight="1">
      <c r="B76" s="184"/>
      <c r="C76" s="185"/>
      <c r="D76" s="186" t="s">
        <v>124</v>
      </c>
      <c r="E76" s="187"/>
      <c r="F76" s="187"/>
      <c r="G76" s="187"/>
      <c r="H76" s="187"/>
      <c r="I76" s="188"/>
      <c r="J76" s="189">
        <f>J847</f>
        <v>0</v>
      </c>
      <c r="K76" s="190"/>
    </row>
    <row r="77" s="8" customFormat="1" ht="19.92" customHeight="1">
      <c r="B77" s="184"/>
      <c r="C77" s="185"/>
      <c r="D77" s="186" t="s">
        <v>125</v>
      </c>
      <c r="E77" s="187"/>
      <c r="F77" s="187"/>
      <c r="G77" s="187"/>
      <c r="H77" s="187"/>
      <c r="I77" s="188"/>
      <c r="J77" s="189">
        <f>J865</f>
        <v>0</v>
      </c>
      <c r="K77" s="190"/>
    </row>
    <row r="78" s="8" customFormat="1" ht="19.92" customHeight="1">
      <c r="B78" s="184"/>
      <c r="C78" s="185"/>
      <c r="D78" s="186" t="s">
        <v>126</v>
      </c>
      <c r="E78" s="187"/>
      <c r="F78" s="187"/>
      <c r="G78" s="187"/>
      <c r="H78" s="187"/>
      <c r="I78" s="188"/>
      <c r="J78" s="189">
        <f>J922</f>
        <v>0</v>
      </c>
      <c r="K78" s="190"/>
    </row>
    <row r="79" s="8" customFormat="1" ht="19.92" customHeight="1">
      <c r="B79" s="184"/>
      <c r="C79" s="185"/>
      <c r="D79" s="186" t="s">
        <v>127</v>
      </c>
      <c r="E79" s="187"/>
      <c r="F79" s="187"/>
      <c r="G79" s="187"/>
      <c r="H79" s="187"/>
      <c r="I79" s="188"/>
      <c r="J79" s="189">
        <f>J1086</f>
        <v>0</v>
      </c>
      <c r="K79" s="190"/>
    </row>
    <row r="80" s="8" customFormat="1" ht="19.92" customHeight="1">
      <c r="B80" s="184"/>
      <c r="C80" s="185"/>
      <c r="D80" s="186" t="s">
        <v>128</v>
      </c>
      <c r="E80" s="187"/>
      <c r="F80" s="187"/>
      <c r="G80" s="187"/>
      <c r="H80" s="187"/>
      <c r="I80" s="188"/>
      <c r="J80" s="189">
        <f>J1093</f>
        <v>0</v>
      </c>
      <c r="K80" s="190"/>
    </row>
    <row r="81" s="8" customFormat="1" ht="19.92" customHeight="1">
      <c r="B81" s="184"/>
      <c r="C81" s="185"/>
      <c r="D81" s="186" t="s">
        <v>129</v>
      </c>
      <c r="E81" s="187"/>
      <c r="F81" s="187"/>
      <c r="G81" s="187"/>
      <c r="H81" s="187"/>
      <c r="I81" s="188"/>
      <c r="J81" s="189">
        <f>J1139</f>
        <v>0</v>
      </c>
      <c r="K81" s="190"/>
    </row>
    <row r="82" s="8" customFormat="1" ht="19.92" customHeight="1">
      <c r="B82" s="184"/>
      <c r="C82" s="185"/>
      <c r="D82" s="186" t="s">
        <v>130</v>
      </c>
      <c r="E82" s="187"/>
      <c r="F82" s="187"/>
      <c r="G82" s="187"/>
      <c r="H82" s="187"/>
      <c r="I82" s="188"/>
      <c r="J82" s="189">
        <f>J1160</f>
        <v>0</v>
      </c>
      <c r="K82" s="190"/>
    </row>
    <row r="83" s="8" customFormat="1" ht="19.92" customHeight="1">
      <c r="B83" s="184"/>
      <c r="C83" s="185"/>
      <c r="D83" s="186" t="s">
        <v>131</v>
      </c>
      <c r="E83" s="187"/>
      <c r="F83" s="187"/>
      <c r="G83" s="187"/>
      <c r="H83" s="187"/>
      <c r="I83" s="188"/>
      <c r="J83" s="189">
        <f>J1236</f>
        <v>0</v>
      </c>
      <c r="K83" s="190"/>
    </row>
    <row r="84" s="7" customFormat="1" ht="24.96" customHeight="1">
      <c r="B84" s="177"/>
      <c r="C84" s="178"/>
      <c r="D84" s="179" t="s">
        <v>132</v>
      </c>
      <c r="E84" s="180"/>
      <c r="F84" s="180"/>
      <c r="G84" s="180"/>
      <c r="H84" s="180"/>
      <c r="I84" s="181"/>
      <c r="J84" s="182">
        <f>J1241</f>
        <v>0</v>
      </c>
      <c r="K84" s="183"/>
    </row>
    <row r="85" s="8" customFormat="1" ht="19.92" customHeight="1">
      <c r="B85" s="184"/>
      <c r="C85" s="185"/>
      <c r="D85" s="186" t="s">
        <v>133</v>
      </c>
      <c r="E85" s="187"/>
      <c r="F85" s="187"/>
      <c r="G85" s="187"/>
      <c r="H85" s="187"/>
      <c r="I85" s="188"/>
      <c r="J85" s="189">
        <f>J1242</f>
        <v>0</v>
      </c>
      <c r="K85" s="190"/>
    </row>
    <row r="86" s="1" customFormat="1" ht="21.84" customHeight="1">
      <c r="B86" s="46"/>
      <c r="C86" s="47"/>
      <c r="D86" s="47"/>
      <c r="E86" s="47"/>
      <c r="F86" s="47"/>
      <c r="G86" s="47"/>
      <c r="H86" s="47"/>
      <c r="I86" s="144"/>
      <c r="J86" s="47"/>
      <c r="K86" s="51"/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66"/>
      <c r="J87" s="68"/>
      <c r="K87" s="69"/>
    </row>
    <row r="91" s="1" customFormat="1" ht="6.96" customHeight="1">
      <c r="B91" s="70"/>
      <c r="C91" s="71"/>
      <c r="D91" s="71"/>
      <c r="E91" s="71"/>
      <c r="F91" s="71"/>
      <c r="G91" s="71"/>
      <c r="H91" s="71"/>
      <c r="I91" s="169"/>
      <c r="J91" s="71"/>
      <c r="K91" s="71"/>
      <c r="L91" s="72"/>
    </row>
    <row r="92" s="1" customFormat="1" ht="36.96" customHeight="1">
      <c r="B92" s="46"/>
      <c r="C92" s="73" t="s">
        <v>134</v>
      </c>
      <c r="D92" s="74"/>
      <c r="E92" s="74"/>
      <c r="F92" s="74"/>
      <c r="G92" s="74"/>
      <c r="H92" s="74"/>
      <c r="I92" s="191"/>
      <c r="J92" s="74"/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1" customFormat="1" ht="14.4" customHeight="1">
      <c r="B94" s="46"/>
      <c r="C94" s="76" t="s">
        <v>18</v>
      </c>
      <c r="D94" s="74"/>
      <c r="E94" s="74"/>
      <c r="F94" s="74"/>
      <c r="G94" s="74"/>
      <c r="H94" s="74"/>
      <c r="I94" s="191"/>
      <c r="J94" s="74"/>
      <c r="K94" s="74"/>
      <c r="L94" s="72"/>
    </row>
    <row r="95" s="1" customFormat="1" ht="16.5" customHeight="1">
      <c r="B95" s="46"/>
      <c r="C95" s="74"/>
      <c r="D95" s="74"/>
      <c r="E95" s="192" t="str">
        <f>E7</f>
        <v>ZŠ Za Chlumem, Bílina - Odborná učebna a bezbariérové řešení školy</v>
      </c>
      <c r="F95" s="76"/>
      <c r="G95" s="76"/>
      <c r="H95" s="76"/>
      <c r="I95" s="191"/>
      <c r="J95" s="74"/>
      <c r="K95" s="74"/>
      <c r="L95" s="72"/>
    </row>
    <row r="96" s="1" customFormat="1" ht="14.4" customHeight="1">
      <c r="B96" s="46"/>
      <c r="C96" s="76" t="s">
        <v>98</v>
      </c>
      <c r="D96" s="74"/>
      <c r="E96" s="74"/>
      <c r="F96" s="74"/>
      <c r="G96" s="74"/>
      <c r="H96" s="74"/>
      <c r="I96" s="191"/>
      <c r="J96" s="74"/>
      <c r="K96" s="74"/>
      <c r="L96" s="72"/>
    </row>
    <row r="97" s="1" customFormat="1" ht="17.25" customHeight="1">
      <c r="B97" s="46"/>
      <c r="C97" s="74"/>
      <c r="D97" s="74"/>
      <c r="E97" s="82" t="str">
        <f>E9</f>
        <v xml:space="preserve">HEL010-01 - ZŠ Za Chlumem - Odborná učebna  </v>
      </c>
      <c r="F97" s="74"/>
      <c r="G97" s="74"/>
      <c r="H97" s="74"/>
      <c r="I97" s="191"/>
      <c r="J97" s="74"/>
      <c r="K97" s="74"/>
      <c r="L97" s="72"/>
    </row>
    <row r="98" s="1" customFormat="1" ht="6.96" customHeight="1">
      <c r="B98" s="46"/>
      <c r="C98" s="74"/>
      <c r="D98" s="74"/>
      <c r="E98" s="74"/>
      <c r="F98" s="74"/>
      <c r="G98" s="74"/>
      <c r="H98" s="74"/>
      <c r="I98" s="191"/>
      <c r="J98" s="74"/>
      <c r="K98" s="74"/>
      <c r="L98" s="72"/>
    </row>
    <row r="99" s="1" customFormat="1" ht="18" customHeight="1">
      <c r="B99" s="46"/>
      <c r="C99" s="76" t="s">
        <v>23</v>
      </c>
      <c r="D99" s="74"/>
      <c r="E99" s="74"/>
      <c r="F99" s="193" t="str">
        <f>F12</f>
        <v>ZŠ Za Chlumem, Bílina</v>
      </c>
      <c r="G99" s="74"/>
      <c r="H99" s="74"/>
      <c r="I99" s="194" t="s">
        <v>25</v>
      </c>
      <c r="J99" s="85" t="str">
        <f>IF(J12="","",J12)</f>
        <v>6. 11. 2017</v>
      </c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191"/>
      <c r="J100" s="74"/>
      <c r="K100" s="74"/>
      <c r="L100" s="72"/>
    </row>
    <row r="101" s="1" customFormat="1">
      <c r="B101" s="46"/>
      <c r="C101" s="76" t="s">
        <v>27</v>
      </c>
      <c r="D101" s="74"/>
      <c r="E101" s="74"/>
      <c r="F101" s="193" t="str">
        <f>E15</f>
        <v>Město Bílina, Břežánská 50/4, 418 31 Bílina</v>
      </c>
      <c r="G101" s="74"/>
      <c r="H101" s="74"/>
      <c r="I101" s="194" t="s">
        <v>33</v>
      </c>
      <c r="J101" s="193" t="str">
        <f>E21</f>
        <v>Ing.arch.Jan Heller, Zelená 400/6, Hradec Králové</v>
      </c>
      <c r="K101" s="74"/>
      <c r="L101" s="72"/>
    </row>
    <row r="102" s="1" customFormat="1" ht="14.4" customHeight="1">
      <c r="B102" s="46"/>
      <c r="C102" s="76" t="s">
        <v>31</v>
      </c>
      <c r="D102" s="74"/>
      <c r="E102" s="74"/>
      <c r="F102" s="193" t="str">
        <f>IF(E18="","",E18)</f>
        <v/>
      </c>
      <c r="G102" s="74"/>
      <c r="H102" s="74"/>
      <c r="I102" s="191"/>
      <c r="J102" s="74"/>
      <c r="K102" s="74"/>
      <c r="L102" s="72"/>
    </row>
    <row r="103" s="1" customFormat="1" ht="10.32" customHeight="1">
      <c r="B103" s="46"/>
      <c r="C103" s="74"/>
      <c r="D103" s="74"/>
      <c r="E103" s="74"/>
      <c r="F103" s="74"/>
      <c r="G103" s="74"/>
      <c r="H103" s="74"/>
      <c r="I103" s="191"/>
      <c r="J103" s="74"/>
      <c r="K103" s="74"/>
      <c r="L103" s="72"/>
    </row>
    <row r="104" s="9" customFormat="1" ht="29.28" customHeight="1">
      <c r="B104" s="195"/>
      <c r="C104" s="196" t="s">
        <v>135</v>
      </c>
      <c r="D104" s="197" t="s">
        <v>57</v>
      </c>
      <c r="E104" s="197" t="s">
        <v>53</v>
      </c>
      <c r="F104" s="197" t="s">
        <v>136</v>
      </c>
      <c r="G104" s="197" t="s">
        <v>137</v>
      </c>
      <c r="H104" s="197" t="s">
        <v>138</v>
      </c>
      <c r="I104" s="198" t="s">
        <v>139</v>
      </c>
      <c r="J104" s="197" t="s">
        <v>102</v>
      </c>
      <c r="K104" s="199" t="s">
        <v>140</v>
      </c>
      <c r="L104" s="200"/>
      <c r="M104" s="102" t="s">
        <v>141</v>
      </c>
      <c r="N104" s="103" t="s">
        <v>42</v>
      </c>
      <c r="O104" s="103" t="s">
        <v>142</v>
      </c>
      <c r="P104" s="103" t="s">
        <v>143</v>
      </c>
      <c r="Q104" s="103" t="s">
        <v>144</v>
      </c>
      <c r="R104" s="103" t="s">
        <v>145</v>
      </c>
      <c r="S104" s="103" t="s">
        <v>146</v>
      </c>
      <c r="T104" s="104" t="s">
        <v>147</v>
      </c>
    </row>
    <row r="105" s="1" customFormat="1" ht="29.28" customHeight="1">
      <c r="B105" s="46"/>
      <c r="C105" s="108" t="s">
        <v>103</v>
      </c>
      <c r="D105" s="74"/>
      <c r="E105" s="74"/>
      <c r="F105" s="74"/>
      <c r="G105" s="74"/>
      <c r="H105" s="74"/>
      <c r="I105" s="191"/>
      <c r="J105" s="201">
        <f>BK105</f>
        <v>0</v>
      </c>
      <c r="K105" s="74"/>
      <c r="L105" s="72"/>
      <c r="M105" s="105"/>
      <c r="N105" s="106"/>
      <c r="O105" s="106"/>
      <c r="P105" s="202">
        <f>P106+P563+P1241</f>
        <v>0</v>
      </c>
      <c r="Q105" s="106"/>
      <c r="R105" s="202">
        <f>R106+R563+R1241</f>
        <v>28.934765109823996</v>
      </c>
      <c r="S105" s="106"/>
      <c r="T105" s="203">
        <f>T106+T563+T1241</f>
        <v>21.854043660000002</v>
      </c>
      <c r="AT105" s="24" t="s">
        <v>71</v>
      </c>
      <c r="AU105" s="24" t="s">
        <v>104</v>
      </c>
      <c r="BK105" s="204">
        <f>BK106+BK563+BK1241</f>
        <v>0</v>
      </c>
    </row>
    <row r="106" s="10" customFormat="1" ht="37.44" customHeight="1">
      <c r="B106" s="205"/>
      <c r="C106" s="206"/>
      <c r="D106" s="207" t="s">
        <v>71</v>
      </c>
      <c r="E106" s="208" t="s">
        <v>148</v>
      </c>
      <c r="F106" s="208" t="s">
        <v>149</v>
      </c>
      <c r="G106" s="206"/>
      <c r="H106" s="206"/>
      <c r="I106" s="209"/>
      <c r="J106" s="210">
        <f>BK106</f>
        <v>0</v>
      </c>
      <c r="K106" s="206"/>
      <c r="L106" s="211"/>
      <c r="M106" s="212"/>
      <c r="N106" s="213"/>
      <c r="O106" s="213"/>
      <c r="P106" s="214">
        <f>P107+P124+P148+P169+P378+P536+P561</f>
        <v>0</v>
      </c>
      <c r="Q106" s="213"/>
      <c r="R106" s="214">
        <f>R107+R124+R148+R169+R378+R536+R561</f>
        <v>24.116041353789999</v>
      </c>
      <c r="S106" s="213"/>
      <c r="T106" s="215">
        <f>T107+T124+T148+T169+T378+T536+T561</f>
        <v>20.957418000000001</v>
      </c>
      <c r="AR106" s="216" t="s">
        <v>80</v>
      </c>
      <c r="AT106" s="217" t="s">
        <v>71</v>
      </c>
      <c r="AU106" s="217" t="s">
        <v>72</v>
      </c>
      <c r="AY106" s="216" t="s">
        <v>150</v>
      </c>
      <c r="BK106" s="218">
        <f>BK107+BK124+BK148+BK169+BK378+BK536+BK561</f>
        <v>0</v>
      </c>
    </row>
    <row r="107" s="10" customFormat="1" ht="19.92" customHeight="1">
      <c r="B107" s="205"/>
      <c r="C107" s="206"/>
      <c r="D107" s="207" t="s">
        <v>71</v>
      </c>
      <c r="E107" s="219" t="s">
        <v>80</v>
      </c>
      <c r="F107" s="219" t="s">
        <v>151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SUM(P108:P123)</f>
        <v>0</v>
      </c>
      <c r="Q107" s="213"/>
      <c r="R107" s="214">
        <f>SUM(R108:R123)</f>
        <v>0</v>
      </c>
      <c r="S107" s="213"/>
      <c r="T107" s="215">
        <f>SUM(T108:T123)</f>
        <v>0</v>
      </c>
      <c r="AR107" s="216" t="s">
        <v>80</v>
      </c>
      <c r="AT107" s="217" t="s">
        <v>71</v>
      </c>
      <c r="AU107" s="217" t="s">
        <v>80</v>
      </c>
      <c r="AY107" s="216" t="s">
        <v>150</v>
      </c>
      <c r="BK107" s="218">
        <f>SUM(BK108:BK123)</f>
        <v>0</v>
      </c>
    </row>
    <row r="108" s="1" customFormat="1" ht="25.5" customHeight="1">
      <c r="B108" s="46"/>
      <c r="C108" s="221" t="s">
        <v>80</v>
      </c>
      <c r="D108" s="221" t="s">
        <v>152</v>
      </c>
      <c r="E108" s="222" t="s">
        <v>153</v>
      </c>
      <c r="F108" s="223" t="s">
        <v>154</v>
      </c>
      <c r="G108" s="224" t="s">
        <v>155</v>
      </c>
      <c r="H108" s="225">
        <v>1.3480000000000001</v>
      </c>
      <c r="I108" s="226"/>
      <c r="J108" s="227">
        <f>ROUND(I108*H108,2)</f>
        <v>0</v>
      </c>
      <c r="K108" s="223" t="s">
        <v>156</v>
      </c>
      <c r="L108" s="72"/>
      <c r="M108" s="228" t="s">
        <v>21</v>
      </c>
      <c r="N108" s="229" t="s">
        <v>43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157</v>
      </c>
      <c r="AT108" s="24" t="s">
        <v>152</v>
      </c>
      <c r="AU108" s="24" t="s">
        <v>82</v>
      </c>
      <c r="AY108" s="24" t="s">
        <v>150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80</v>
      </c>
      <c r="BK108" s="232">
        <f>ROUND(I108*H108,2)</f>
        <v>0</v>
      </c>
      <c r="BL108" s="24" t="s">
        <v>157</v>
      </c>
      <c r="BM108" s="24" t="s">
        <v>158</v>
      </c>
    </row>
    <row r="109" s="11" customFormat="1">
      <c r="B109" s="233"/>
      <c r="C109" s="234"/>
      <c r="D109" s="235" t="s">
        <v>159</v>
      </c>
      <c r="E109" s="236" t="s">
        <v>21</v>
      </c>
      <c r="F109" s="237" t="s">
        <v>160</v>
      </c>
      <c r="G109" s="234"/>
      <c r="H109" s="236" t="s">
        <v>21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159</v>
      </c>
      <c r="AU109" s="243" t="s">
        <v>82</v>
      </c>
      <c r="AV109" s="11" t="s">
        <v>80</v>
      </c>
      <c r="AW109" s="11" t="s">
        <v>35</v>
      </c>
      <c r="AX109" s="11" t="s">
        <v>72</v>
      </c>
      <c r="AY109" s="243" t="s">
        <v>150</v>
      </c>
    </row>
    <row r="110" s="12" customFormat="1">
      <c r="B110" s="244"/>
      <c r="C110" s="245"/>
      <c r="D110" s="235" t="s">
        <v>159</v>
      </c>
      <c r="E110" s="246" t="s">
        <v>21</v>
      </c>
      <c r="F110" s="247" t="s">
        <v>161</v>
      </c>
      <c r="G110" s="245"/>
      <c r="H110" s="248">
        <v>1.3480000000000001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AT110" s="254" t="s">
        <v>159</v>
      </c>
      <c r="AU110" s="254" t="s">
        <v>82</v>
      </c>
      <c r="AV110" s="12" t="s">
        <v>82</v>
      </c>
      <c r="AW110" s="12" t="s">
        <v>35</v>
      </c>
      <c r="AX110" s="12" t="s">
        <v>72</v>
      </c>
      <c r="AY110" s="254" t="s">
        <v>150</v>
      </c>
    </row>
    <row r="111" s="13" customFormat="1">
      <c r="B111" s="255"/>
      <c r="C111" s="256"/>
      <c r="D111" s="235" t="s">
        <v>159</v>
      </c>
      <c r="E111" s="257" t="s">
        <v>21</v>
      </c>
      <c r="F111" s="258" t="s">
        <v>162</v>
      </c>
      <c r="G111" s="256"/>
      <c r="H111" s="259">
        <v>1.3480000000000001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AT111" s="265" t="s">
        <v>159</v>
      </c>
      <c r="AU111" s="265" t="s">
        <v>82</v>
      </c>
      <c r="AV111" s="13" t="s">
        <v>157</v>
      </c>
      <c r="AW111" s="13" t="s">
        <v>35</v>
      </c>
      <c r="AX111" s="13" t="s">
        <v>80</v>
      </c>
      <c r="AY111" s="265" t="s">
        <v>150</v>
      </c>
    </row>
    <row r="112" s="1" customFormat="1" ht="38.25" customHeight="1">
      <c r="B112" s="46"/>
      <c r="C112" s="221" t="s">
        <v>82</v>
      </c>
      <c r="D112" s="221" t="s">
        <v>152</v>
      </c>
      <c r="E112" s="222" t="s">
        <v>163</v>
      </c>
      <c r="F112" s="223" t="s">
        <v>164</v>
      </c>
      <c r="G112" s="224" t="s">
        <v>155</v>
      </c>
      <c r="H112" s="225">
        <v>1.3480000000000001</v>
      </c>
      <c r="I112" s="226"/>
      <c r="J112" s="227">
        <f>ROUND(I112*H112,2)</f>
        <v>0</v>
      </c>
      <c r="K112" s="223" t="s">
        <v>156</v>
      </c>
      <c r="L112" s="72"/>
      <c r="M112" s="228" t="s">
        <v>21</v>
      </c>
      <c r="N112" s="229" t="s">
        <v>43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157</v>
      </c>
      <c r="AT112" s="24" t="s">
        <v>152</v>
      </c>
      <c r="AU112" s="24" t="s">
        <v>82</v>
      </c>
      <c r="AY112" s="24" t="s">
        <v>150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80</v>
      </c>
      <c r="BK112" s="232">
        <f>ROUND(I112*H112,2)</f>
        <v>0</v>
      </c>
      <c r="BL112" s="24" t="s">
        <v>157</v>
      </c>
      <c r="BM112" s="24" t="s">
        <v>165</v>
      </c>
    </row>
    <row r="113" s="1" customFormat="1" ht="38.25" customHeight="1">
      <c r="B113" s="46"/>
      <c r="C113" s="221" t="s">
        <v>166</v>
      </c>
      <c r="D113" s="221" t="s">
        <v>152</v>
      </c>
      <c r="E113" s="222" t="s">
        <v>167</v>
      </c>
      <c r="F113" s="223" t="s">
        <v>168</v>
      </c>
      <c r="G113" s="224" t="s">
        <v>155</v>
      </c>
      <c r="H113" s="225">
        <v>2.6960000000000002</v>
      </c>
      <c r="I113" s="226"/>
      <c r="J113" s="227">
        <f>ROUND(I113*H113,2)</f>
        <v>0</v>
      </c>
      <c r="K113" s="223" t="s">
        <v>156</v>
      </c>
      <c r="L113" s="72"/>
      <c r="M113" s="228" t="s">
        <v>21</v>
      </c>
      <c r="N113" s="229" t="s">
        <v>43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157</v>
      </c>
      <c r="AT113" s="24" t="s">
        <v>152</v>
      </c>
      <c r="AU113" s="24" t="s">
        <v>82</v>
      </c>
      <c r="AY113" s="24" t="s">
        <v>150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80</v>
      </c>
      <c r="BK113" s="232">
        <f>ROUND(I113*H113,2)</f>
        <v>0</v>
      </c>
      <c r="BL113" s="24" t="s">
        <v>157</v>
      </c>
      <c r="BM113" s="24" t="s">
        <v>169</v>
      </c>
    </row>
    <row r="114" s="12" customFormat="1">
      <c r="B114" s="244"/>
      <c r="C114" s="245"/>
      <c r="D114" s="235" t="s">
        <v>159</v>
      </c>
      <c r="E114" s="246" t="s">
        <v>21</v>
      </c>
      <c r="F114" s="247" t="s">
        <v>170</v>
      </c>
      <c r="G114" s="245"/>
      <c r="H114" s="248">
        <v>2.6960000000000002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AT114" s="254" t="s">
        <v>159</v>
      </c>
      <c r="AU114" s="254" t="s">
        <v>82</v>
      </c>
      <c r="AV114" s="12" t="s">
        <v>82</v>
      </c>
      <c r="AW114" s="12" t="s">
        <v>35</v>
      </c>
      <c r="AX114" s="12" t="s">
        <v>72</v>
      </c>
      <c r="AY114" s="254" t="s">
        <v>150</v>
      </c>
    </row>
    <row r="115" s="13" customFormat="1">
      <c r="B115" s="255"/>
      <c r="C115" s="256"/>
      <c r="D115" s="235" t="s">
        <v>159</v>
      </c>
      <c r="E115" s="257" t="s">
        <v>21</v>
      </c>
      <c r="F115" s="258" t="s">
        <v>162</v>
      </c>
      <c r="G115" s="256"/>
      <c r="H115" s="259">
        <v>2.6960000000000002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AT115" s="265" t="s">
        <v>159</v>
      </c>
      <c r="AU115" s="265" t="s">
        <v>82</v>
      </c>
      <c r="AV115" s="13" t="s">
        <v>157</v>
      </c>
      <c r="AW115" s="13" t="s">
        <v>35</v>
      </c>
      <c r="AX115" s="13" t="s">
        <v>80</v>
      </c>
      <c r="AY115" s="265" t="s">
        <v>150</v>
      </c>
    </row>
    <row r="116" s="1" customFormat="1" ht="38.25" customHeight="1">
      <c r="B116" s="46"/>
      <c r="C116" s="221" t="s">
        <v>157</v>
      </c>
      <c r="D116" s="221" t="s">
        <v>152</v>
      </c>
      <c r="E116" s="222" t="s">
        <v>171</v>
      </c>
      <c r="F116" s="223" t="s">
        <v>172</v>
      </c>
      <c r="G116" s="224" t="s">
        <v>155</v>
      </c>
      <c r="H116" s="225">
        <v>1.3480000000000001</v>
      </c>
      <c r="I116" s="226"/>
      <c r="J116" s="227">
        <f>ROUND(I116*H116,2)</f>
        <v>0</v>
      </c>
      <c r="K116" s="223" t="s">
        <v>156</v>
      </c>
      <c r="L116" s="72"/>
      <c r="M116" s="228" t="s">
        <v>21</v>
      </c>
      <c r="N116" s="229" t="s">
        <v>43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157</v>
      </c>
      <c r="AT116" s="24" t="s">
        <v>152</v>
      </c>
      <c r="AU116" s="24" t="s">
        <v>82</v>
      </c>
      <c r="AY116" s="24" t="s">
        <v>150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80</v>
      </c>
      <c r="BK116" s="232">
        <f>ROUND(I116*H116,2)</f>
        <v>0</v>
      </c>
      <c r="BL116" s="24" t="s">
        <v>157</v>
      </c>
      <c r="BM116" s="24" t="s">
        <v>173</v>
      </c>
    </row>
    <row r="117" s="1" customFormat="1" ht="51" customHeight="1">
      <c r="B117" s="46"/>
      <c r="C117" s="221" t="s">
        <v>174</v>
      </c>
      <c r="D117" s="221" t="s">
        <v>152</v>
      </c>
      <c r="E117" s="222" t="s">
        <v>175</v>
      </c>
      <c r="F117" s="223" t="s">
        <v>176</v>
      </c>
      <c r="G117" s="224" t="s">
        <v>155</v>
      </c>
      <c r="H117" s="225">
        <v>13.48</v>
      </c>
      <c r="I117" s="226"/>
      <c r="J117" s="227">
        <f>ROUND(I117*H117,2)</f>
        <v>0</v>
      </c>
      <c r="K117" s="223" t="s">
        <v>156</v>
      </c>
      <c r="L117" s="72"/>
      <c r="M117" s="228" t="s">
        <v>21</v>
      </c>
      <c r="N117" s="229" t="s">
        <v>43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157</v>
      </c>
      <c r="AT117" s="24" t="s">
        <v>152</v>
      </c>
      <c r="AU117" s="24" t="s">
        <v>82</v>
      </c>
      <c r="AY117" s="24" t="s">
        <v>150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80</v>
      </c>
      <c r="BK117" s="232">
        <f>ROUND(I117*H117,2)</f>
        <v>0</v>
      </c>
      <c r="BL117" s="24" t="s">
        <v>157</v>
      </c>
      <c r="BM117" s="24" t="s">
        <v>177</v>
      </c>
    </row>
    <row r="118" s="12" customFormat="1">
      <c r="B118" s="244"/>
      <c r="C118" s="245"/>
      <c r="D118" s="235" t="s">
        <v>159</v>
      </c>
      <c r="E118" s="246" t="s">
        <v>21</v>
      </c>
      <c r="F118" s="247" t="s">
        <v>178</v>
      </c>
      <c r="G118" s="245"/>
      <c r="H118" s="248">
        <v>13.48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AT118" s="254" t="s">
        <v>159</v>
      </c>
      <c r="AU118" s="254" t="s">
        <v>82</v>
      </c>
      <c r="AV118" s="12" t="s">
        <v>82</v>
      </c>
      <c r="AW118" s="12" t="s">
        <v>35</v>
      </c>
      <c r="AX118" s="12" t="s">
        <v>72</v>
      </c>
      <c r="AY118" s="254" t="s">
        <v>150</v>
      </c>
    </row>
    <row r="119" s="13" customFormat="1">
      <c r="B119" s="255"/>
      <c r="C119" s="256"/>
      <c r="D119" s="235" t="s">
        <v>159</v>
      </c>
      <c r="E119" s="257" t="s">
        <v>21</v>
      </c>
      <c r="F119" s="258" t="s">
        <v>162</v>
      </c>
      <c r="G119" s="256"/>
      <c r="H119" s="259">
        <v>13.48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AT119" s="265" t="s">
        <v>159</v>
      </c>
      <c r="AU119" s="265" t="s">
        <v>82</v>
      </c>
      <c r="AV119" s="13" t="s">
        <v>157</v>
      </c>
      <c r="AW119" s="13" t="s">
        <v>35</v>
      </c>
      <c r="AX119" s="13" t="s">
        <v>80</v>
      </c>
      <c r="AY119" s="265" t="s">
        <v>150</v>
      </c>
    </row>
    <row r="120" s="1" customFormat="1" ht="25.5" customHeight="1">
      <c r="B120" s="46"/>
      <c r="C120" s="221" t="s">
        <v>179</v>
      </c>
      <c r="D120" s="221" t="s">
        <v>152</v>
      </c>
      <c r="E120" s="222" t="s">
        <v>180</v>
      </c>
      <c r="F120" s="223" t="s">
        <v>181</v>
      </c>
      <c r="G120" s="224" t="s">
        <v>155</v>
      </c>
      <c r="H120" s="225">
        <v>1.3480000000000001</v>
      </c>
      <c r="I120" s="226"/>
      <c r="J120" s="227">
        <f>ROUND(I120*H120,2)</f>
        <v>0</v>
      </c>
      <c r="K120" s="223" t="s">
        <v>156</v>
      </c>
      <c r="L120" s="72"/>
      <c r="M120" s="228" t="s">
        <v>21</v>
      </c>
      <c r="N120" s="229" t="s">
        <v>43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157</v>
      </c>
      <c r="AT120" s="24" t="s">
        <v>152</v>
      </c>
      <c r="AU120" s="24" t="s">
        <v>82</v>
      </c>
      <c r="AY120" s="24" t="s">
        <v>150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80</v>
      </c>
      <c r="BK120" s="232">
        <f>ROUND(I120*H120,2)</f>
        <v>0</v>
      </c>
      <c r="BL120" s="24" t="s">
        <v>157</v>
      </c>
      <c r="BM120" s="24" t="s">
        <v>182</v>
      </c>
    </row>
    <row r="121" s="1" customFormat="1" ht="16.5" customHeight="1">
      <c r="B121" s="46"/>
      <c r="C121" s="221" t="s">
        <v>183</v>
      </c>
      <c r="D121" s="221" t="s">
        <v>152</v>
      </c>
      <c r="E121" s="222" t="s">
        <v>184</v>
      </c>
      <c r="F121" s="223" t="s">
        <v>185</v>
      </c>
      <c r="G121" s="224" t="s">
        <v>186</v>
      </c>
      <c r="H121" s="225">
        <v>2.4260000000000002</v>
      </c>
      <c r="I121" s="226"/>
      <c r="J121" s="227">
        <f>ROUND(I121*H121,2)</f>
        <v>0</v>
      </c>
      <c r="K121" s="223" t="s">
        <v>156</v>
      </c>
      <c r="L121" s="72"/>
      <c r="M121" s="228" t="s">
        <v>21</v>
      </c>
      <c r="N121" s="229" t="s">
        <v>43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157</v>
      </c>
      <c r="AT121" s="24" t="s">
        <v>152</v>
      </c>
      <c r="AU121" s="24" t="s">
        <v>82</v>
      </c>
      <c r="AY121" s="24" t="s">
        <v>150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80</v>
      </c>
      <c r="BK121" s="232">
        <f>ROUND(I121*H121,2)</f>
        <v>0</v>
      </c>
      <c r="BL121" s="24" t="s">
        <v>157</v>
      </c>
      <c r="BM121" s="24" t="s">
        <v>187</v>
      </c>
    </row>
    <row r="122" s="12" customFormat="1">
      <c r="B122" s="244"/>
      <c r="C122" s="245"/>
      <c r="D122" s="235" t="s">
        <v>159</v>
      </c>
      <c r="E122" s="246" t="s">
        <v>21</v>
      </c>
      <c r="F122" s="247" t="s">
        <v>188</v>
      </c>
      <c r="G122" s="245"/>
      <c r="H122" s="248">
        <v>2.4260000000000002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AT122" s="254" t="s">
        <v>159</v>
      </c>
      <c r="AU122" s="254" t="s">
        <v>82</v>
      </c>
      <c r="AV122" s="12" t="s">
        <v>82</v>
      </c>
      <c r="AW122" s="12" t="s">
        <v>35</v>
      </c>
      <c r="AX122" s="12" t="s">
        <v>72</v>
      </c>
      <c r="AY122" s="254" t="s">
        <v>150</v>
      </c>
    </row>
    <row r="123" s="13" customFormat="1">
      <c r="B123" s="255"/>
      <c r="C123" s="256"/>
      <c r="D123" s="235" t="s">
        <v>159</v>
      </c>
      <c r="E123" s="257" t="s">
        <v>21</v>
      </c>
      <c r="F123" s="258" t="s">
        <v>162</v>
      </c>
      <c r="G123" s="256"/>
      <c r="H123" s="259">
        <v>2.4260000000000002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AT123" s="265" t="s">
        <v>159</v>
      </c>
      <c r="AU123" s="265" t="s">
        <v>82</v>
      </c>
      <c r="AV123" s="13" t="s">
        <v>157</v>
      </c>
      <c r="AW123" s="13" t="s">
        <v>35</v>
      </c>
      <c r="AX123" s="13" t="s">
        <v>80</v>
      </c>
      <c r="AY123" s="265" t="s">
        <v>150</v>
      </c>
    </row>
    <row r="124" s="10" customFormat="1" ht="29.88" customHeight="1">
      <c r="B124" s="205"/>
      <c r="C124" s="206"/>
      <c r="D124" s="207" t="s">
        <v>71</v>
      </c>
      <c r="E124" s="219" t="s">
        <v>82</v>
      </c>
      <c r="F124" s="219" t="s">
        <v>189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SUM(P125:P147)</f>
        <v>0</v>
      </c>
      <c r="Q124" s="213"/>
      <c r="R124" s="214">
        <f>SUM(R125:R147)</f>
        <v>7.4447344638712005</v>
      </c>
      <c r="S124" s="213"/>
      <c r="T124" s="215">
        <f>SUM(T125:T147)</f>
        <v>0</v>
      </c>
      <c r="AR124" s="216" t="s">
        <v>80</v>
      </c>
      <c r="AT124" s="217" t="s">
        <v>71</v>
      </c>
      <c r="AU124" s="217" t="s">
        <v>80</v>
      </c>
      <c r="AY124" s="216" t="s">
        <v>150</v>
      </c>
      <c r="BK124" s="218">
        <f>SUM(BK125:BK147)</f>
        <v>0</v>
      </c>
    </row>
    <row r="125" s="1" customFormat="1" ht="25.5" customHeight="1">
      <c r="B125" s="46"/>
      <c r="C125" s="221" t="s">
        <v>190</v>
      </c>
      <c r="D125" s="221" t="s">
        <v>152</v>
      </c>
      <c r="E125" s="222" t="s">
        <v>191</v>
      </c>
      <c r="F125" s="223" t="s">
        <v>192</v>
      </c>
      <c r="G125" s="224" t="s">
        <v>155</v>
      </c>
      <c r="H125" s="225">
        <v>3.2450000000000001</v>
      </c>
      <c r="I125" s="226"/>
      <c r="J125" s="227">
        <f>ROUND(I125*H125,2)</f>
        <v>0</v>
      </c>
      <c r="K125" s="223" t="s">
        <v>156</v>
      </c>
      <c r="L125" s="72"/>
      <c r="M125" s="228" t="s">
        <v>21</v>
      </c>
      <c r="N125" s="229" t="s">
        <v>43</v>
      </c>
      <c r="O125" s="47"/>
      <c r="P125" s="230">
        <f>O125*H125</f>
        <v>0</v>
      </c>
      <c r="Q125" s="230">
        <v>2.2563422040000001</v>
      </c>
      <c r="R125" s="230">
        <f>Q125*H125</f>
        <v>7.3218304519800004</v>
      </c>
      <c r="S125" s="230">
        <v>0</v>
      </c>
      <c r="T125" s="231">
        <f>S125*H125</f>
        <v>0</v>
      </c>
      <c r="AR125" s="24" t="s">
        <v>157</v>
      </c>
      <c r="AT125" s="24" t="s">
        <v>152</v>
      </c>
      <c r="AU125" s="24" t="s">
        <v>82</v>
      </c>
      <c r="AY125" s="24" t="s">
        <v>150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80</v>
      </c>
      <c r="BK125" s="232">
        <f>ROUND(I125*H125,2)</f>
        <v>0</v>
      </c>
      <c r="BL125" s="24" t="s">
        <v>157</v>
      </c>
      <c r="BM125" s="24" t="s">
        <v>193</v>
      </c>
    </row>
    <row r="126" s="11" customFormat="1">
      <c r="B126" s="233"/>
      <c r="C126" s="234"/>
      <c r="D126" s="235" t="s">
        <v>159</v>
      </c>
      <c r="E126" s="236" t="s">
        <v>21</v>
      </c>
      <c r="F126" s="237" t="s">
        <v>194</v>
      </c>
      <c r="G126" s="234"/>
      <c r="H126" s="236" t="s">
        <v>21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159</v>
      </c>
      <c r="AU126" s="243" t="s">
        <v>82</v>
      </c>
      <c r="AV126" s="11" t="s">
        <v>80</v>
      </c>
      <c r="AW126" s="11" t="s">
        <v>35</v>
      </c>
      <c r="AX126" s="11" t="s">
        <v>72</v>
      </c>
      <c r="AY126" s="243" t="s">
        <v>150</v>
      </c>
    </row>
    <row r="127" s="12" customFormat="1">
      <c r="B127" s="244"/>
      <c r="C127" s="245"/>
      <c r="D127" s="235" t="s">
        <v>159</v>
      </c>
      <c r="E127" s="246" t="s">
        <v>21</v>
      </c>
      <c r="F127" s="247" t="s">
        <v>195</v>
      </c>
      <c r="G127" s="245"/>
      <c r="H127" s="248">
        <v>1.629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AT127" s="254" t="s">
        <v>159</v>
      </c>
      <c r="AU127" s="254" t="s">
        <v>82</v>
      </c>
      <c r="AV127" s="12" t="s">
        <v>82</v>
      </c>
      <c r="AW127" s="12" t="s">
        <v>35</v>
      </c>
      <c r="AX127" s="12" t="s">
        <v>72</v>
      </c>
      <c r="AY127" s="254" t="s">
        <v>150</v>
      </c>
    </row>
    <row r="128" s="12" customFormat="1">
      <c r="B128" s="244"/>
      <c r="C128" s="245"/>
      <c r="D128" s="235" t="s">
        <v>159</v>
      </c>
      <c r="E128" s="246" t="s">
        <v>21</v>
      </c>
      <c r="F128" s="247" t="s">
        <v>196</v>
      </c>
      <c r="G128" s="245"/>
      <c r="H128" s="248">
        <v>1.782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159</v>
      </c>
      <c r="AU128" s="254" t="s">
        <v>82</v>
      </c>
      <c r="AV128" s="12" t="s">
        <v>82</v>
      </c>
      <c r="AW128" s="12" t="s">
        <v>35</v>
      </c>
      <c r="AX128" s="12" t="s">
        <v>72</v>
      </c>
      <c r="AY128" s="254" t="s">
        <v>150</v>
      </c>
    </row>
    <row r="129" s="12" customFormat="1">
      <c r="B129" s="244"/>
      <c r="C129" s="245"/>
      <c r="D129" s="235" t="s">
        <v>159</v>
      </c>
      <c r="E129" s="246" t="s">
        <v>21</v>
      </c>
      <c r="F129" s="247" t="s">
        <v>197</v>
      </c>
      <c r="G129" s="245"/>
      <c r="H129" s="248">
        <v>-0.59399999999999997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159</v>
      </c>
      <c r="AU129" s="254" t="s">
        <v>82</v>
      </c>
      <c r="AV129" s="12" t="s">
        <v>82</v>
      </c>
      <c r="AW129" s="12" t="s">
        <v>35</v>
      </c>
      <c r="AX129" s="12" t="s">
        <v>72</v>
      </c>
      <c r="AY129" s="254" t="s">
        <v>150</v>
      </c>
    </row>
    <row r="130" s="14" customFormat="1">
      <c r="B130" s="266"/>
      <c r="C130" s="267"/>
      <c r="D130" s="235" t="s">
        <v>159</v>
      </c>
      <c r="E130" s="268" t="s">
        <v>21</v>
      </c>
      <c r="F130" s="269" t="s">
        <v>198</v>
      </c>
      <c r="G130" s="267"/>
      <c r="H130" s="270">
        <v>2.8170000000000002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AT130" s="276" t="s">
        <v>159</v>
      </c>
      <c r="AU130" s="276" t="s">
        <v>82</v>
      </c>
      <c r="AV130" s="14" t="s">
        <v>166</v>
      </c>
      <c r="AW130" s="14" t="s">
        <v>35</v>
      </c>
      <c r="AX130" s="14" t="s">
        <v>72</v>
      </c>
      <c r="AY130" s="276" t="s">
        <v>150</v>
      </c>
    </row>
    <row r="131" s="11" customFormat="1">
      <c r="B131" s="233"/>
      <c r="C131" s="234"/>
      <c r="D131" s="235" t="s">
        <v>159</v>
      </c>
      <c r="E131" s="236" t="s">
        <v>21</v>
      </c>
      <c r="F131" s="237" t="s">
        <v>199</v>
      </c>
      <c r="G131" s="234"/>
      <c r="H131" s="236" t="s">
        <v>21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159</v>
      </c>
      <c r="AU131" s="243" t="s">
        <v>82</v>
      </c>
      <c r="AV131" s="11" t="s">
        <v>80</v>
      </c>
      <c r="AW131" s="11" t="s">
        <v>35</v>
      </c>
      <c r="AX131" s="11" t="s">
        <v>72</v>
      </c>
      <c r="AY131" s="243" t="s">
        <v>150</v>
      </c>
    </row>
    <row r="132" s="12" customFormat="1">
      <c r="B132" s="244"/>
      <c r="C132" s="245"/>
      <c r="D132" s="235" t="s">
        <v>159</v>
      </c>
      <c r="E132" s="246" t="s">
        <v>21</v>
      </c>
      <c r="F132" s="247" t="s">
        <v>200</v>
      </c>
      <c r="G132" s="245"/>
      <c r="H132" s="248">
        <v>0.42799999999999999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159</v>
      </c>
      <c r="AU132" s="254" t="s">
        <v>82</v>
      </c>
      <c r="AV132" s="12" t="s">
        <v>82</v>
      </c>
      <c r="AW132" s="12" t="s">
        <v>35</v>
      </c>
      <c r="AX132" s="12" t="s">
        <v>72</v>
      </c>
      <c r="AY132" s="254" t="s">
        <v>150</v>
      </c>
    </row>
    <row r="133" s="14" customFormat="1">
      <c r="B133" s="266"/>
      <c r="C133" s="267"/>
      <c r="D133" s="235" t="s">
        <v>159</v>
      </c>
      <c r="E133" s="268" t="s">
        <v>21</v>
      </c>
      <c r="F133" s="269" t="s">
        <v>198</v>
      </c>
      <c r="G133" s="267"/>
      <c r="H133" s="270">
        <v>0.42799999999999999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AT133" s="276" t="s">
        <v>159</v>
      </c>
      <c r="AU133" s="276" t="s">
        <v>82</v>
      </c>
      <c r="AV133" s="14" t="s">
        <v>166</v>
      </c>
      <c r="AW133" s="14" t="s">
        <v>35</v>
      </c>
      <c r="AX133" s="14" t="s">
        <v>72</v>
      </c>
      <c r="AY133" s="276" t="s">
        <v>150</v>
      </c>
    </row>
    <row r="134" s="13" customFormat="1">
      <c r="B134" s="255"/>
      <c r="C134" s="256"/>
      <c r="D134" s="235" t="s">
        <v>159</v>
      </c>
      <c r="E134" s="257" t="s">
        <v>21</v>
      </c>
      <c r="F134" s="258" t="s">
        <v>162</v>
      </c>
      <c r="G134" s="256"/>
      <c r="H134" s="259">
        <v>3.2450000000000001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AT134" s="265" t="s">
        <v>159</v>
      </c>
      <c r="AU134" s="265" t="s">
        <v>82</v>
      </c>
      <c r="AV134" s="13" t="s">
        <v>157</v>
      </c>
      <c r="AW134" s="13" t="s">
        <v>35</v>
      </c>
      <c r="AX134" s="13" t="s">
        <v>80</v>
      </c>
      <c r="AY134" s="265" t="s">
        <v>150</v>
      </c>
    </row>
    <row r="135" s="1" customFormat="1" ht="16.5" customHeight="1">
      <c r="B135" s="46"/>
      <c r="C135" s="221" t="s">
        <v>201</v>
      </c>
      <c r="D135" s="221" t="s">
        <v>152</v>
      </c>
      <c r="E135" s="222" t="s">
        <v>202</v>
      </c>
      <c r="F135" s="223" t="s">
        <v>203</v>
      </c>
      <c r="G135" s="224" t="s">
        <v>204</v>
      </c>
      <c r="H135" s="225">
        <v>1.575</v>
      </c>
      <c r="I135" s="226"/>
      <c r="J135" s="227">
        <f>ROUND(I135*H135,2)</f>
        <v>0</v>
      </c>
      <c r="K135" s="223" t="s">
        <v>156</v>
      </c>
      <c r="L135" s="72"/>
      <c r="M135" s="228" t="s">
        <v>21</v>
      </c>
      <c r="N135" s="229" t="s">
        <v>43</v>
      </c>
      <c r="O135" s="47"/>
      <c r="P135" s="230">
        <f>O135*H135</f>
        <v>0</v>
      </c>
      <c r="Q135" s="230">
        <v>0.0024719</v>
      </c>
      <c r="R135" s="230">
        <f>Q135*H135</f>
        <v>0.0038932424999999996</v>
      </c>
      <c r="S135" s="230">
        <v>0</v>
      </c>
      <c r="T135" s="231">
        <f>S135*H135</f>
        <v>0</v>
      </c>
      <c r="AR135" s="24" t="s">
        <v>157</v>
      </c>
      <c r="AT135" s="24" t="s">
        <v>152</v>
      </c>
      <c r="AU135" s="24" t="s">
        <v>82</v>
      </c>
      <c r="AY135" s="24" t="s">
        <v>150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80</v>
      </c>
      <c r="BK135" s="232">
        <f>ROUND(I135*H135,2)</f>
        <v>0</v>
      </c>
      <c r="BL135" s="24" t="s">
        <v>157</v>
      </c>
      <c r="BM135" s="24" t="s">
        <v>205</v>
      </c>
    </row>
    <row r="136" s="12" customFormat="1">
      <c r="B136" s="244"/>
      <c r="C136" s="245"/>
      <c r="D136" s="235" t="s">
        <v>159</v>
      </c>
      <c r="E136" s="246" t="s">
        <v>21</v>
      </c>
      <c r="F136" s="247" t="s">
        <v>206</v>
      </c>
      <c r="G136" s="245"/>
      <c r="H136" s="248">
        <v>0.94999999999999996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159</v>
      </c>
      <c r="AU136" s="254" t="s">
        <v>82</v>
      </c>
      <c r="AV136" s="12" t="s">
        <v>82</v>
      </c>
      <c r="AW136" s="12" t="s">
        <v>35</v>
      </c>
      <c r="AX136" s="12" t="s">
        <v>72</v>
      </c>
      <c r="AY136" s="254" t="s">
        <v>150</v>
      </c>
    </row>
    <row r="137" s="12" customFormat="1">
      <c r="B137" s="244"/>
      <c r="C137" s="245"/>
      <c r="D137" s="235" t="s">
        <v>159</v>
      </c>
      <c r="E137" s="246" t="s">
        <v>21</v>
      </c>
      <c r="F137" s="247" t="s">
        <v>207</v>
      </c>
      <c r="G137" s="245"/>
      <c r="H137" s="248">
        <v>0.625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159</v>
      </c>
      <c r="AU137" s="254" t="s">
        <v>82</v>
      </c>
      <c r="AV137" s="12" t="s">
        <v>82</v>
      </c>
      <c r="AW137" s="12" t="s">
        <v>35</v>
      </c>
      <c r="AX137" s="12" t="s">
        <v>72</v>
      </c>
      <c r="AY137" s="254" t="s">
        <v>150</v>
      </c>
    </row>
    <row r="138" s="13" customFormat="1">
      <c r="B138" s="255"/>
      <c r="C138" s="256"/>
      <c r="D138" s="235" t="s">
        <v>159</v>
      </c>
      <c r="E138" s="257" t="s">
        <v>21</v>
      </c>
      <c r="F138" s="258" t="s">
        <v>162</v>
      </c>
      <c r="G138" s="256"/>
      <c r="H138" s="259">
        <v>1.575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AT138" s="265" t="s">
        <v>159</v>
      </c>
      <c r="AU138" s="265" t="s">
        <v>82</v>
      </c>
      <c r="AV138" s="13" t="s">
        <v>157</v>
      </c>
      <c r="AW138" s="13" t="s">
        <v>35</v>
      </c>
      <c r="AX138" s="13" t="s">
        <v>80</v>
      </c>
      <c r="AY138" s="265" t="s">
        <v>150</v>
      </c>
    </row>
    <row r="139" s="1" customFormat="1" ht="16.5" customHeight="1">
      <c r="B139" s="46"/>
      <c r="C139" s="221" t="s">
        <v>208</v>
      </c>
      <c r="D139" s="221" t="s">
        <v>152</v>
      </c>
      <c r="E139" s="222" t="s">
        <v>209</v>
      </c>
      <c r="F139" s="223" t="s">
        <v>210</v>
      </c>
      <c r="G139" s="224" t="s">
        <v>204</v>
      </c>
      <c r="H139" s="225">
        <v>1.575</v>
      </c>
      <c r="I139" s="226"/>
      <c r="J139" s="227">
        <f>ROUND(I139*H139,2)</f>
        <v>0</v>
      </c>
      <c r="K139" s="223" t="s">
        <v>156</v>
      </c>
      <c r="L139" s="72"/>
      <c r="M139" s="228" t="s">
        <v>21</v>
      </c>
      <c r="N139" s="229" t="s">
        <v>43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157</v>
      </c>
      <c r="AT139" s="24" t="s">
        <v>152</v>
      </c>
      <c r="AU139" s="24" t="s">
        <v>82</v>
      </c>
      <c r="AY139" s="24" t="s">
        <v>150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80</v>
      </c>
      <c r="BK139" s="232">
        <f>ROUND(I139*H139,2)</f>
        <v>0</v>
      </c>
      <c r="BL139" s="24" t="s">
        <v>157</v>
      </c>
      <c r="BM139" s="24" t="s">
        <v>211</v>
      </c>
    </row>
    <row r="140" s="1" customFormat="1" ht="16.5" customHeight="1">
      <c r="B140" s="46"/>
      <c r="C140" s="221" t="s">
        <v>212</v>
      </c>
      <c r="D140" s="221" t="s">
        <v>152</v>
      </c>
      <c r="E140" s="222" t="s">
        <v>213</v>
      </c>
      <c r="F140" s="223" t="s">
        <v>214</v>
      </c>
      <c r="G140" s="224" t="s">
        <v>186</v>
      </c>
      <c r="H140" s="225">
        <v>0.0089999999999999993</v>
      </c>
      <c r="I140" s="226"/>
      <c r="J140" s="227">
        <f>ROUND(I140*H140,2)</f>
        <v>0</v>
      </c>
      <c r="K140" s="223" t="s">
        <v>156</v>
      </c>
      <c r="L140" s="72"/>
      <c r="M140" s="228" t="s">
        <v>21</v>
      </c>
      <c r="N140" s="229" t="s">
        <v>43</v>
      </c>
      <c r="O140" s="47"/>
      <c r="P140" s="230">
        <f>O140*H140</f>
        <v>0</v>
      </c>
      <c r="Q140" s="230">
        <v>1.06017026</v>
      </c>
      <c r="R140" s="230">
        <f>Q140*H140</f>
        <v>0.0095415323399999988</v>
      </c>
      <c r="S140" s="230">
        <v>0</v>
      </c>
      <c r="T140" s="231">
        <f>S140*H140</f>
        <v>0</v>
      </c>
      <c r="AR140" s="24" t="s">
        <v>157</v>
      </c>
      <c r="AT140" s="24" t="s">
        <v>152</v>
      </c>
      <c r="AU140" s="24" t="s">
        <v>82</v>
      </c>
      <c r="AY140" s="24" t="s">
        <v>150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80</v>
      </c>
      <c r="BK140" s="232">
        <f>ROUND(I140*H140,2)</f>
        <v>0</v>
      </c>
      <c r="BL140" s="24" t="s">
        <v>157</v>
      </c>
      <c r="BM140" s="24" t="s">
        <v>215</v>
      </c>
    </row>
    <row r="141" s="12" customFormat="1">
      <c r="B141" s="244"/>
      <c r="C141" s="245"/>
      <c r="D141" s="235" t="s">
        <v>159</v>
      </c>
      <c r="E141" s="246" t="s">
        <v>21</v>
      </c>
      <c r="F141" s="247" t="s">
        <v>216</v>
      </c>
      <c r="G141" s="245"/>
      <c r="H141" s="248">
        <v>0.0060000000000000001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159</v>
      </c>
      <c r="AU141" s="254" t="s">
        <v>82</v>
      </c>
      <c r="AV141" s="12" t="s">
        <v>82</v>
      </c>
      <c r="AW141" s="12" t="s">
        <v>35</v>
      </c>
      <c r="AX141" s="12" t="s">
        <v>72</v>
      </c>
      <c r="AY141" s="254" t="s">
        <v>150</v>
      </c>
    </row>
    <row r="142" s="12" customFormat="1">
      <c r="B142" s="244"/>
      <c r="C142" s="245"/>
      <c r="D142" s="235" t="s">
        <v>159</v>
      </c>
      <c r="E142" s="246" t="s">
        <v>21</v>
      </c>
      <c r="F142" s="247" t="s">
        <v>217</v>
      </c>
      <c r="G142" s="245"/>
      <c r="H142" s="248">
        <v>0.0030000000000000001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159</v>
      </c>
      <c r="AU142" s="254" t="s">
        <v>82</v>
      </c>
      <c r="AV142" s="12" t="s">
        <v>82</v>
      </c>
      <c r="AW142" s="12" t="s">
        <v>35</v>
      </c>
      <c r="AX142" s="12" t="s">
        <v>72</v>
      </c>
      <c r="AY142" s="254" t="s">
        <v>150</v>
      </c>
    </row>
    <row r="143" s="13" customFormat="1">
      <c r="B143" s="255"/>
      <c r="C143" s="256"/>
      <c r="D143" s="235" t="s">
        <v>159</v>
      </c>
      <c r="E143" s="257" t="s">
        <v>21</v>
      </c>
      <c r="F143" s="258" t="s">
        <v>162</v>
      </c>
      <c r="G143" s="256"/>
      <c r="H143" s="259">
        <v>0.0089999999999999993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AT143" s="265" t="s">
        <v>159</v>
      </c>
      <c r="AU143" s="265" t="s">
        <v>82</v>
      </c>
      <c r="AV143" s="13" t="s">
        <v>157</v>
      </c>
      <c r="AW143" s="13" t="s">
        <v>35</v>
      </c>
      <c r="AX143" s="13" t="s">
        <v>80</v>
      </c>
      <c r="AY143" s="265" t="s">
        <v>150</v>
      </c>
    </row>
    <row r="144" s="1" customFormat="1" ht="16.5" customHeight="1">
      <c r="B144" s="46"/>
      <c r="C144" s="221" t="s">
        <v>218</v>
      </c>
      <c r="D144" s="221" t="s">
        <v>152</v>
      </c>
      <c r="E144" s="222" t="s">
        <v>219</v>
      </c>
      <c r="F144" s="223" t="s">
        <v>220</v>
      </c>
      <c r="G144" s="224" t="s">
        <v>186</v>
      </c>
      <c r="H144" s="225">
        <v>0.104</v>
      </c>
      <c r="I144" s="226"/>
      <c r="J144" s="227">
        <f>ROUND(I144*H144,2)</f>
        <v>0</v>
      </c>
      <c r="K144" s="223" t="s">
        <v>156</v>
      </c>
      <c r="L144" s="72"/>
      <c r="M144" s="228" t="s">
        <v>21</v>
      </c>
      <c r="N144" s="229" t="s">
        <v>43</v>
      </c>
      <c r="O144" s="47"/>
      <c r="P144" s="230">
        <f>O144*H144</f>
        <v>0</v>
      </c>
      <c r="Q144" s="230">
        <v>1.0525888178</v>
      </c>
      <c r="R144" s="230">
        <f>Q144*H144</f>
        <v>0.1094692370512</v>
      </c>
      <c r="S144" s="230">
        <v>0</v>
      </c>
      <c r="T144" s="231">
        <f>S144*H144</f>
        <v>0</v>
      </c>
      <c r="AR144" s="24" t="s">
        <v>157</v>
      </c>
      <c r="AT144" s="24" t="s">
        <v>152</v>
      </c>
      <c r="AU144" s="24" t="s">
        <v>82</v>
      </c>
      <c r="AY144" s="24" t="s">
        <v>150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80</v>
      </c>
      <c r="BK144" s="232">
        <f>ROUND(I144*H144,2)</f>
        <v>0</v>
      </c>
      <c r="BL144" s="24" t="s">
        <v>157</v>
      </c>
      <c r="BM144" s="24" t="s">
        <v>221</v>
      </c>
    </row>
    <row r="145" s="12" customFormat="1">
      <c r="B145" s="244"/>
      <c r="C145" s="245"/>
      <c r="D145" s="235" t="s">
        <v>159</v>
      </c>
      <c r="E145" s="246" t="s">
        <v>21</v>
      </c>
      <c r="F145" s="247" t="s">
        <v>222</v>
      </c>
      <c r="G145" s="245"/>
      <c r="H145" s="248">
        <v>0.085999999999999993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159</v>
      </c>
      <c r="AU145" s="254" t="s">
        <v>82</v>
      </c>
      <c r="AV145" s="12" t="s">
        <v>82</v>
      </c>
      <c r="AW145" s="12" t="s">
        <v>35</v>
      </c>
      <c r="AX145" s="12" t="s">
        <v>72</v>
      </c>
      <c r="AY145" s="254" t="s">
        <v>150</v>
      </c>
    </row>
    <row r="146" s="12" customFormat="1">
      <c r="B146" s="244"/>
      <c r="C146" s="245"/>
      <c r="D146" s="235" t="s">
        <v>159</v>
      </c>
      <c r="E146" s="246" t="s">
        <v>21</v>
      </c>
      <c r="F146" s="247" t="s">
        <v>223</v>
      </c>
      <c r="G146" s="245"/>
      <c r="H146" s="248">
        <v>0.017999999999999999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159</v>
      </c>
      <c r="AU146" s="254" t="s">
        <v>82</v>
      </c>
      <c r="AV146" s="12" t="s">
        <v>82</v>
      </c>
      <c r="AW146" s="12" t="s">
        <v>35</v>
      </c>
      <c r="AX146" s="12" t="s">
        <v>72</v>
      </c>
      <c r="AY146" s="254" t="s">
        <v>150</v>
      </c>
    </row>
    <row r="147" s="13" customFormat="1">
      <c r="B147" s="255"/>
      <c r="C147" s="256"/>
      <c r="D147" s="235" t="s">
        <v>159</v>
      </c>
      <c r="E147" s="257" t="s">
        <v>21</v>
      </c>
      <c r="F147" s="258" t="s">
        <v>162</v>
      </c>
      <c r="G147" s="256"/>
      <c r="H147" s="259">
        <v>0.104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AT147" s="265" t="s">
        <v>159</v>
      </c>
      <c r="AU147" s="265" t="s">
        <v>82</v>
      </c>
      <c r="AV147" s="13" t="s">
        <v>157</v>
      </c>
      <c r="AW147" s="13" t="s">
        <v>35</v>
      </c>
      <c r="AX147" s="13" t="s">
        <v>80</v>
      </c>
      <c r="AY147" s="265" t="s">
        <v>150</v>
      </c>
    </row>
    <row r="148" s="10" customFormat="1" ht="29.88" customHeight="1">
      <c r="B148" s="205"/>
      <c r="C148" s="206"/>
      <c r="D148" s="207" t="s">
        <v>71</v>
      </c>
      <c r="E148" s="219" t="s">
        <v>166</v>
      </c>
      <c r="F148" s="219" t="s">
        <v>224</v>
      </c>
      <c r="G148" s="206"/>
      <c r="H148" s="206"/>
      <c r="I148" s="209"/>
      <c r="J148" s="220">
        <f>BK148</f>
        <v>0</v>
      </c>
      <c r="K148" s="206"/>
      <c r="L148" s="211"/>
      <c r="M148" s="212"/>
      <c r="N148" s="213"/>
      <c r="O148" s="213"/>
      <c r="P148" s="214">
        <f>SUM(P149:P168)</f>
        <v>0</v>
      </c>
      <c r="Q148" s="213"/>
      <c r="R148" s="214">
        <f>SUM(R149:R168)</f>
        <v>1.922217168</v>
      </c>
      <c r="S148" s="213"/>
      <c r="T148" s="215">
        <f>SUM(T149:T168)</f>
        <v>0</v>
      </c>
      <c r="AR148" s="216" t="s">
        <v>80</v>
      </c>
      <c r="AT148" s="217" t="s">
        <v>71</v>
      </c>
      <c r="AU148" s="217" t="s">
        <v>80</v>
      </c>
      <c r="AY148" s="216" t="s">
        <v>150</v>
      </c>
      <c r="BK148" s="218">
        <f>SUM(BK149:BK168)</f>
        <v>0</v>
      </c>
    </row>
    <row r="149" s="1" customFormat="1" ht="25.5" customHeight="1">
      <c r="B149" s="46"/>
      <c r="C149" s="221" t="s">
        <v>225</v>
      </c>
      <c r="D149" s="221" t="s">
        <v>152</v>
      </c>
      <c r="E149" s="222" t="s">
        <v>226</v>
      </c>
      <c r="F149" s="223" t="s">
        <v>227</v>
      </c>
      <c r="G149" s="224" t="s">
        <v>228</v>
      </c>
      <c r="H149" s="225">
        <v>1</v>
      </c>
      <c r="I149" s="226"/>
      <c r="J149" s="227">
        <f>ROUND(I149*H149,2)</f>
        <v>0</v>
      </c>
      <c r="K149" s="223" t="s">
        <v>156</v>
      </c>
      <c r="L149" s="72"/>
      <c r="M149" s="228" t="s">
        <v>21</v>
      </c>
      <c r="N149" s="229" t="s">
        <v>43</v>
      </c>
      <c r="O149" s="47"/>
      <c r="P149" s="230">
        <f>O149*H149</f>
        <v>0</v>
      </c>
      <c r="Q149" s="230">
        <v>0.048430000000000001</v>
      </c>
      <c r="R149" s="230">
        <f>Q149*H149</f>
        <v>0.048430000000000001</v>
      </c>
      <c r="S149" s="230">
        <v>0</v>
      </c>
      <c r="T149" s="231">
        <f>S149*H149</f>
        <v>0</v>
      </c>
      <c r="AR149" s="24" t="s">
        <v>157</v>
      </c>
      <c r="AT149" s="24" t="s">
        <v>152</v>
      </c>
      <c r="AU149" s="24" t="s">
        <v>82</v>
      </c>
      <c r="AY149" s="24" t="s">
        <v>150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80</v>
      </c>
      <c r="BK149" s="232">
        <f>ROUND(I149*H149,2)</f>
        <v>0</v>
      </c>
      <c r="BL149" s="24" t="s">
        <v>157</v>
      </c>
      <c r="BM149" s="24" t="s">
        <v>229</v>
      </c>
    </row>
    <row r="150" s="1" customFormat="1" ht="25.5" customHeight="1">
      <c r="B150" s="46"/>
      <c r="C150" s="221" t="s">
        <v>230</v>
      </c>
      <c r="D150" s="221" t="s">
        <v>152</v>
      </c>
      <c r="E150" s="222" t="s">
        <v>231</v>
      </c>
      <c r="F150" s="223" t="s">
        <v>232</v>
      </c>
      <c r="G150" s="224" t="s">
        <v>186</v>
      </c>
      <c r="H150" s="225">
        <v>0.021000000000000001</v>
      </c>
      <c r="I150" s="226"/>
      <c r="J150" s="227">
        <f>ROUND(I150*H150,2)</f>
        <v>0</v>
      </c>
      <c r="K150" s="223" t="s">
        <v>156</v>
      </c>
      <c r="L150" s="72"/>
      <c r="M150" s="228" t="s">
        <v>21</v>
      </c>
      <c r="N150" s="229" t="s">
        <v>43</v>
      </c>
      <c r="O150" s="47"/>
      <c r="P150" s="230">
        <f>O150*H150</f>
        <v>0</v>
      </c>
      <c r="Q150" s="230">
        <v>0.019536000000000001</v>
      </c>
      <c r="R150" s="230">
        <f>Q150*H150</f>
        <v>0.00041025600000000006</v>
      </c>
      <c r="S150" s="230">
        <v>0</v>
      </c>
      <c r="T150" s="231">
        <f>S150*H150</f>
        <v>0</v>
      </c>
      <c r="AR150" s="24" t="s">
        <v>157</v>
      </c>
      <c r="AT150" s="24" t="s">
        <v>152</v>
      </c>
      <c r="AU150" s="24" t="s">
        <v>82</v>
      </c>
      <c r="AY150" s="24" t="s">
        <v>150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80</v>
      </c>
      <c r="BK150" s="232">
        <f>ROUND(I150*H150,2)</f>
        <v>0</v>
      </c>
      <c r="BL150" s="24" t="s">
        <v>157</v>
      </c>
      <c r="BM150" s="24" t="s">
        <v>233</v>
      </c>
    </row>
    <row r="151" s="12" customFormat="1">
      <c r="B151" s="244"/>
      <c r="C151" s="245"/>
      <c r="D151" s="235" t="s">
        <v>159</v>
      </c>
      <c r="E151" s="246" t="s">
        <v>21</v>
      </c>
      <c r="F151" s="247" t="s">
        <v>234</v>
      </c>
      <c r="G151" s="245"/>
      <c r="H151" s="248">
        <v>0.021000000000000001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159</v>
      </c>
      <c r="AU151" s="254" t="s">
        <v>82</v>
      </c>
      <c r="AV151" s="12" t="s">
        <v>82</v>
      </c>
      <c r="AW151" s="12" t="s">
        <v>35</v>
      </c>
      <c r="AX151" s="12" t="s">
        <v>72</v>
      </c>
      <c r="AY151" s="254" t="s">
        <v>150</v>
      </c>
    </row>
    <row r="152" s="13" customFormat="1">
      <c r="B152" s="255"/>
      <c r="C152" s="256"/>
      <c r="D152" s="235" t="s">
        <v>159</v>
      </c>
      <c r="E152" s="257" t="s">
        <v>21</v>
      </c>
      <c r="F152" s="258" t="s">
        <v>162</v>
      </c>
      <c r="G152" s="256"/>
      <c r="H152" s="259">
        <v>0.021000000000000001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AT152" s="265" t="s">
        <v>159</v>
      </c>
      <c r="AU152" s="265" t="s">
        <v>82</v>
      </c>
      <c r="AV152" s="13" t="s">
        <v>157</v>
      </c>
      <c r="AW152" s="13" t="s">
        <v>35</v>
      </c>
      <c r="AX152" s="13" t="s">
        <v>80</v>
      </c>
      <c r="AY152" s="265" t="s">
        <v>150</v>
      </c>
    </row>
    <row r="153" s="1" customFormat="1" ht="16.5" customHeight="1">
      <c r="B153" s="46"/>
      <c r="C153" s="277" t="s">
        <v>10</v>
      </c>
      <c r="D153" s="277" t="s">
        <v>235</v>
      </c>
      <c r="E153" s="278" t="s">
        <v>236</v>
      </c>
      <c r="F153" s="279" t="s">
        <v>237</v>
      </c>
      <c r="G153" s="280" t="s">
        <v>186</v>
      </c>
      <c r="H153" s="281">
        <v>0.023</v>
      </c>
      <c r="I153" s="282"/>
      <c r="J153" s="283">
        <f>ROUND(I153*H153,2)</f>
        <v>0</v>
      </c>
      <c r="K153" s="279" t="s">
        <v>156</v>
      </c>
      <c r="L153" s="284"/>
      <c r="M153" s="285" t="s">
        <v>21</v>
      </c>
      <c r="N153" s="286" t="s">
        <v>43</v>
      </c>
      <c r="O153" s="47"/>
      <c r="P153" s="230">
        <f>O153*H153</f>
        <v>0</v>
      </c>
      <c r="Q153" s="230">
        <v>1</v>
      </c>
      <c r="R153" s="230">
        <f>Q153*H153</f>
        <v>0.023</v>
      </c>
      <c r="S153" s="230">
        <v>0</v>
      </c>
      <c r="T153" s="231">
        <f>S153*H153</f>
        <v>0</v>
      </c>
      <c r="AR153" s="24" t="s">
        <v>190</v>
      </c>
      <c r="AT153" s="24" t="s">
        <v>235</v>
      </c>
      <c r="AU153" s="24" t="s">
        <v>82</v>
      </c>
      <c r="AY153" s="24" t="s">
        <v>150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80</v>
      </c>
      <c r="BK153" s="232">
        <f>ROUND(I153*H153,2)</f>
        <v>0</v>
      </c>
      <c r="BL153" s="24" t="s">
        <v>157</v>
      </c>
      <c r="BM153" s="24" t="s">
        <v>238</v>
      </c>
    </row>
    <row r="154" s="12" customFormat="1">
      <c r="B154" s="244"/>
      <c r="C154" s="245"/>
      <c r="D154" s="235" t="s">
        <v>159</v>
      </c>
      <c r="E154" s="246" t="s">
        <v>21</v>
      </c>
      <c r="F154" s="247" t="s">
        <v>239</v>
      </c>
      <c r="G154" s="245"/>
      <c r="H154" s="248">
        <v>0.023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159</v>
      </c>
      <c r="AU154" s="254" t="s">
        <v>82</v>
      </c>
      <c r="AV154" s="12" t="s">
        <v>82</v>
      </c>
      <c r="AW154" s="12" t="s">
        <v>35</v>
      </c>
      <c r="AX154" s="12" t="s">
        <v>72</v>
      </c>
      <c r="AY154" s="254" t="s">
        <v>150</v>
      </c>
    </row>
    <row r="155" s="13" customFormat="1">
      <c r="B155" s="255"/>
      <c r="C155" s="256"/>
      <c r="D155" s="235" t="s">
        <v>159</v>
      </c>
      <c r="E155" s="257" t="s">
        <v>21</v>
      </c>
      <c r="F155" s="258" t="s">
        <v>162</v>
      </c>
      <c r="G155" s="256"/>
      <c r="H155" s="259">
        <v>0.023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AT155" s="265" t="s">
        <v>159</v>
      </c>
      <c r="AU155" s="265" t="s">
        <v>82</v>
      </c>
      <c r="AV155" s="13" t="s">
        <v>157</v>
      </c>
      <c r="AW155" s="13" t="s">
        <v>35</v>
      </c>
      <c r="AX155" s="13" t="s">
        <v>80</v>
      </c>
      <c r="AY155" s="265" t="s">
        <v>150</v>
      </c>
    </row>
    <row r="156" s="1" customFormat="1" ht="25.5" customHeight="1">
      <c r="B156" s="46"/>
      <c r="C156" s="221" t="s">
        <v>240</v>
      </c>
      <c r="D156" s="221" t="s">
        <v>152</v>
      </c>
      <c r="E156" s="222" t="s">
        <v>241</v>
      </c>
      <c r="F156" s="223" t="s">
        <v>242</v>
      </c>
      <c r="G156" s="224" t="s">
        <v>204</v>
      </c>
      <c r="H156" s="225">
        <v>18.039999999999999</v>
      </c>
      <c r="I156" s="226"/>
      <c r="J156" s="227">
        <f>ROUND(I156*H156,2)</f>
        <v>0</v>
      </c>
      <c r="K156" s="223" t="s">
        <v>156</v>
      </c>
      <c r="L156" s="72"/>
      <c r="M156" s="228" t="s">
        <v>21</v>
      </c>
      <c r="N156" s="229" t="s">
        <v>43</v>
      </c>
      <c r="O156" s="47"/>
      <c r="P156" s="230">
        <f>O156*H156</f>
        <v>0</v>
      </c>
      <c r="Q156" s="230">
        <v>0.092319999999999999</v>
      </c>
      <c r="R156" s="230">
        <f>Q156*H156</f>
        <v>1.6654528</v>
      </c>
      <c r="S156" s="230">
        <v>0</v>
      </c>
      <c r="T156" s="231">
        <f>S156*H156</f>
        <v>0</v>
      </c>
      <c r="AR156" s="24" t="s">
        <v>157</v>
      </c>
      <c r="AT156" s="24" t="s">
        <v>152</v>
      </c>
      <c r="AU156" s="24" t="s">
        <v>82</v>
      </c>
      <c r="AY156" s="24" t="s">
        <v>150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80</v>
      </c>
      <c r="BK156" s="232">
        <f>ROUND(I156*H156,2)</f>
        <v>0</v>
      </c>
      <c r="BL156" s="24" t="s">
        <v>157</v>
      </c>
      <c r="BM156" s="24" t="s">
        <v>243</v>
      </c>
    </row>
    <row r="157" s="12" customFormat="1">
      <c r="B157" s="244"/>
      <c r="C157" s="245"/>
      <c r="D157" s="235" t="s">
        <v>159</v>
      </c>
      <c r="E157" s="246" t="s">
        <v>21</v>
      </c>
      <c r="F157" s="247" t="s">
        <v>244</v>
      </c>
      <c r="G157" s="245"/>
      <c r="H157" s="248">
        <v>18.039999999999999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AT157" s="254" t="s">
        <v>159</v>
      </c>
      <c r="AU157" s="254" t="s">
        <v>82</v>
      </c>
      <c r="AV157" s="12" t="s">
        <v>82</v>
      </c>
      <c r="AW157" s="12" t="s">
        <v>35</v>
      </c>
      <c r="AX157" s="12" t="s">
        <v>72</v>
      </c>
      <c r="AY157" s="254" t="s">
        <v>150</v>
      </c>
    </row>
    <row r="158" s="13" customFormat="1">
      <c r="B158" s="255"/>
      <c r="C158" s="256"/>
      <c r="D158" s="235" t="s">
        <v>159</v>
      </c>
      <c r="E158" s="257" t="s">
        <v>21</v>
      </c>
      <c r="F158" s="258" t="s">
        <v>162</v>
      </c>
      <c r="G158" s="256"/>
      <c r="H158" s="259">
        <v>18.039999999999999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AT158" s="265" t="s">
        <v>159</v>
      </c>
      <c r="AU158" s="265" t="s">
        <v>82</v>
      </c>
      <c r="AV158" s="13" t="s">
        <v>157</v>
      </c>
      <c r="AW158" s="13" t="s">
        <v>35</v>
      </c>
      <c r="AX158" s="13" t="s">
        <v>80</v>
      </c>
      <c r="AY158" s="265" t="s">
        <v>150</v>
      </c>
    </row>
    <row r="159" s="1" customFormat="1" ht="16.5" customHeight="1">
      <c r="B159" s="46"/>
      <c r="C159" s="221" t="s">
        <v>245</v>
      </c>
      <c r="D159" s="221" t="s">
        <v>152</v>
      </c>
      <c r="E159" s="222" t="s">
        <v>246</v>
      </c>
      <c r="F159" s="223" t="s">
        <v>247</v>
      </c>
      <c r="G159" s="224" t="s">
        <v>248</v>
      </c>
      <c r="H159" s="225">
        <v>12.84</v>
      </c>
      <c r="I159" s="226"/>
      <c r="J159" s="227">
        <f>ROUND(I159*H159,2)</f>
        <v>0</v>
      </c>
      <c r="K159" s="223" t="s">
        <v>156</v>
      </c>
      <c r="L159" s="72"/>
      <c r="M159" s="228" t="s">
        <v>21</v>
      </c>
      <c r="N159" s="229" t="s">
        <v>43</v>
      </c>
      <c r="O159" s="47"/>
      <c r="P159" s="230">
        <f>O159*H159</f>
        <v>0</v>
      </c>
      <c r="Q159" s="230">
        <v>0.00013760000000000001</v>
      </c>
      <c r="R159" s="230">
        <f>Q159*H159</f>
        <v>0.0017667840000000002</v>
      </c>
      <c r="S159" s="230">
        <v>0</v>
      </c>
      <c r="T159" s="231">
        <f>S159*H159</f>
        <v>0</v>
      </c>
      <c r="AR159" s="24" t="s">
        <v>157</v>
      </c>
      <c r="AT159" s="24" t="s">
        <v>152</v>
      </c>
      <c r="AU159" s="24" t="s">
        <v>82</v>
      </c>
      <c r="AY159" s="24" t="s">
        <v>150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80</v>
      </c>
      <c r="BK159" s="232">
        <f>ROUND(I159*H159,2)</f>
        <v>0</v>
      </c>
      <c r="BL159" s="24" t="s">
        <v>157</v>
      </c>
      <c r="BM159" s="24" t="s">
        <v>249</v>
      </c>
    </row>
    <row r="160" s="12" customFormat="1">
      <c r="B160" s="244"/>
      <c r="C160" s="245"/>
      <c r="D160" s="235" t="s">
        <v>159</v>
      </c>
      <c r="E160" s="246" t="s">
        <v>21</v>
      </c>
      <c r="F160" s="247" t="s">
        <v>250</v>
      </c>
      <c r="G160" s="245"/>
      <c r="H160" s="248">
        <v>12.84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159</v>
      </c>
      <c r="AU160" s="254" t="s">
        <v>82</v>
      </c>
      <c r="AV160" s="12" t="s">
        <v>82</v>
      </c>
      <c r="AW160" s="12" t="s">
        <v>35</v>
      </c>
      <c r="AX160" s="12" t="s">
        <v>72</v>
      </c>
      <c r="AY160" s="254" t="s">
        <v>150</v>
      </c>
    </row>
    <row r="161" s="13" customFormat="1">
      <c r="B161" s="255"/>
      <c r="C161" s="256"/>
      <c r="D161" s="235" t="s">
        <v>159</v>
      </c>
      <c r="E161" s="257" t="s">
        <v>21</v>
      </c>
      <c r="F161" s="258" t="s">
        <v>162</v>
      </c>
      <c r="G161" s="256"/>
      <c r="H161" s="259">
        <v>12.84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AT161" s="265" t="s">
        <v>159</v>
      </c>
      <c r="AU161" s="265" t="s">
        <v>82</v>
      </c>
      <c r="AV161" s="13" t="s">
        <v>157</v>
      </c>
      <c r="AW161" s="13" t="s">
        <v>35</v>
      </c>
      <c r="AX161" s="13" t="s">
        <v>80</v>
      </c>
      <c r="AY161" s="265" t="s">
        <v>150</v>
      </c>
    </row>
    <row r="162" s="1" customFormat="1" ht="25.5" customHeight="1">
      <c r="B162" s="46"/>
      <c r="C162" s="221" t="s">
        <v>251</v>
      </c>
      <c r="D162" s="221" t="s">
        <v>152</v>
      </c>
      <c r="E162" s="222" t="s">
        <v>252</v>
      </c>
      <c r="F162" s="223" t="s">
        <v>253</v>
      </c>
      <c r="G162" s="224" t="s">
        <v>204</v>
      </c>
      <c r="H162" s="225">
        <v>0.51200000000000001</v>
      </c>
      <c r="I162" s="226"/>
      <c r="J162" s="227">
        <f>ROUND(I162*H162,2)</f>
        <v>0</v>
      </c>
      <c r="K162" s="223" t="s">
        <v>156</v>
      </c>
      <c r="L162" s="72"/>
      <c r="M162" s="228" t="s">
        <v>21</v>
      </c>
      <c r="N162" s="229" t="s">
        <v>43</v>
      </c>
      <c r="O162" s="47"/>
      <c r="P162" s="230">
        <f>O162*H162</f>
        <v>0</v>
      </c>
      <c r="Q162" s="230">
        <v>0.17818400000000001</v>
      </c>
      <c r="R162" s="230">
        <f>Q162*H162</f>
        <v>0.091230208000000007</v>
      </c>
      <c r="S162" s="230">
        <v>0</v>
      </c>
      <c r="T162" s="231">
        <f>S162*H162</f>
        <v>0</v>
      </c>
      <c r="AR162" s="24" t="s">
        <v>157</v>
      </c>
      <c r="AT162" s="24" t="s">
        <v>152</v>
      </c>
      <c r="AU162" s="24" t="s">
        <v>82</v>
      </c>
      <c r="AY162" s="24" t="s">
        <v>150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80</v>
      </c>
      <c r="BK162" s="232">
        <f>ROUND(I162*H162,2)</f>
        <v>0</v>
      </c>
      <c r="BL162" s="24" t="s">
        <v>157</v>
      </c>
      <c r="BM162" s="24" t="s">
        <v>254</v>
      </c>
    </row>
    <row r="163" s="12" customFormat="1">
      <c r="B163" s="244"/>
      <c r="C163" s="245"/>
      <c r="D163" s="235" t="s">
        <v>159</v>
      </c>
      <c r="E163" s="246" t="s">
        <v>21</v>
      </c>
      <c r="F163" s="247" t="s">
        <v>255</v>
      </c>
      <c r="G163" s="245"/>
      <c r="H163" s="248">
        <v>0.51200000000000001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AT163" s="254" t="s">
        <v>159</v>
      </c>
      <c r="AU163" s="254" t="s">
        <v>82</v>
      </c>
      <c r="AV163" s="12" t="s">
        <v>82</v>
      </c>
      <c r="AW163" s="12" t="s">
        <v>35</v>
      </c>
      <c r="AX163" s="12" t="s">
        <v>72</v>
      </c>
      <c r="AY163" s="254" t="s">
        <v>150</v>
      </c>
    </row>
    <row r="164" s="13" customFormat="1">
      <c r="B164" s="255"/>
      <c r="C164" s="256"/>
      <c r="D164" s="235" t="s">
        <v>159</v>
      </c>
      <c r="E164" s="257" t="s">
        <v>21</v>
      </c>
      <c r="F164" s="258" t="s">
        <v>162</v>
      </c>
      <c r="G164" s="256"/>
      <c r="H164" s="259">
        <v>0.51200000000000001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AT164" s="265" t="s">
        <v>159</v>
      </c>
      <c r="AU164" s="265" t="s">
        <v>82</v>
      </c>
      <c r="AV164" s="13" t="s">
        <v>157</v>
      </c>
      <c r="AW164" s="13" t="s">
        <v>35</v>
      </c>
      <c r="AX164" s="13" t="s">
        <v>80</v>
      </c>
      <c r="AY164" s="265" t="s">
        <v>150</v>
      </c>
    </row>
    <row r="165" s="1" customFormat="1" ht="25.5" customHeight="1">
      <c r="B165" s="46"/>
      <c r="C165" s="221" t="s">
        <v>256</v>
      </c>
      <c r="D165" s="221" t="s">
        <v>152</v>
      </c>
      <c r="E165" s="222" t="s">
        <v>257</v>
      </c>
      <c r="F165" s="223" t="s">
        <v>258</v>
      </c>
      <c r="G165" s="224" t="s">
        <v>204</v>
      </c>
      <c r="H165" s="225">
        <v>0.34399999999999997</v>
      </c>
      <c r="I165" s="226"/>
      <c r="J165" s="227">
        <f>ROUND(I165*H165,2)</f>
        <v>0</v>
      </c>
      <c r="K165" s="223" t="s">
        <v>156</v>
      </c>
      <c r="L165" s="72"/>
      <c r="M165" s="228" t="s">
        <v>21</v>
      </c>
      <c r="N165" s="229" t="s">
        <v>43</v>
      </c>
      <c r="O165" s="47"/>
      <c r="P165" s="230">
        <f>O165*H165</f>
        <v>0</v>
      </c>
      <c r="Q165" s="230">
        <v>0.26723000000000002</v>
      </c>
      <c r="R165" s="230">
        <f>Q165*H165</f>
        <v>0.091927120000000001</v>
      </c>
      <c r="S165" s="230">
        <v>0</v>
      </c>
      <c r="T165" s="231">
        <f>S165*H165</f>
        <v>0</v>
      </c>
      <c r="AR165" s="24" t="s">
        <v>157</v>
      </c>
      <c r="AT165" s="24" t="s">
        <v>152</v>
      </c>
      <c r="AU165" s="24" t="s">
        <v>82</v>
      </c>
      <c r="AY165" s="24" t="s">
        <v>150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80</v>
      </c>
      <c r="BK165" s="232">
        <f>ROUND(I165*H165,2)</f>
        <v>0</v>
      </c>
      <c r="BL165" s="24" t="s">
        <v>157</v>
      </c>
      <c r="BM165" s="24" t="s">
        <v>259</v>
      </c>
    </row>
    <row r="166" s="12" customFormat="1">
      <c r="B166" s="244"/>
      <c r="C166" s="245"/>
      <c r="D166" s="235" t="s">
        <v>159</v>
      </c>
      <c r="E166" s="246" t="s">
        <v>21</v>
      </c>
      <c r="F166" s="247" t="s">
        <v>260</v>
      </c>
      <c r="G166" s="245"/>
      <c r="H166" s="248">
        <v>0.33200000000000002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159</v>
      </c>
      <c r="AU166" s="254" t="s">
        <v>82</v>
      </c>
      <c r="AV166" s="12" t="s">
        <v>82</v>
      </c>
      <c r="AW166" s="12" t="s">
        <v>35</v>
      </c>
      <c r="AX166" s="12" t="s">
        <v>72</v>
      </c>
      <c r="AY166" s="254" t="s">
        <v>150</v>
      </c>
    </row>
    <row r="167" s="12" customFormat="1">
      <c r="B167" s="244"/>
      <c r="C167" s="245"/>
      <c r="D167" s="235" t="s">
        <v>159</v>
      </c>
      <c r="E167" s="246" t="s">
        <v>21</v>
      </c>
      <c r="F167" s="247" t="s">
        <v>261</v>
      </c>
      <c r="G167" s="245"/>
      <c r="H167" s="248">
        <v>0.012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159</v>
      </c>
      <c r="AU167" s="254" t="s">
        <v>82</v>
      </c>
      <c r="AV167" s="12" t="s">
        <v>82</v>
      </c>
      <c r="AW167" s="12" t="s">
        <v>35</v>
      </c>
      <c r="AX167" s="12" t="s">
        <v>72</v>
      </c>
      <c r="AY167" s="254" t="s">
        <v>150</v>
      </c>
    </row>
    <row r="168" s="13" customFormat="1">
      <c r="B168" s="255"/>
      <c r="C168" s="256"/>
      <c r="D168" s="235" t="s">
        <v>159</v>
      </c>
      <c r="E168" s="257" t="s">
        <v>21</v>
      </c>
      <c r="F168" s="258" t="s">
        <v>162</v>
      </c>
      <c r="G168" s="256"/>
      <c r="H168" s="259">
        <v>0.34399999999999997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159</v>
      </c>
      <c r="AU168" s="265" t="s">
        <v>82</v>
      </c>
      <c r="AV168" s="13" t="s">
        <v>157</v>
      </c>
      <c r="AW168" s="13" t="s">
        <v>35</v>
      </c>
      <c r="AX168" s="13" t="s">
        <v>80</v>
      </c>
      <c r="AY168" s="265" t="s">
        <v>150</v>
      </c>
    </row>
    <row r="169" s="10" customFormat="1" ht="29.88" customHeight="1">
      <c r="B169" s="205"/>
      <c r="C169" s="206"/>
      <c r="D169" s="207" t="s">
        <v>71</v>
      </c>
      <c r="E169" s="219" t="s">
        <v>179</v>
      </c>
      <c r="F169" s="219" t="s">
        <v>262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SUM(P170:P377)</f>
        <v>0</v>
      </c>
      <c r="Q169" s="213"/>
      <c r="R169" s="214">
        <f>SUM(R170:R377)</f>
        <v>14.7176522266188</v>
      </c>
      <c r="S169" s="213"/>
      <c r="T169" s="215">
        <f>SUM(T170:T377)</f>
        <v>0</v>
      </c>
      <c r="AR169" s="216" t="s">
        <v>80</v>
      </c>
      <c r="AT169" s="217" t="s">
        <v>71</v>
      </c>
      <c r="AU169" s="217" t="s">
        <v>80</v>
      </c>
      <c r="AY169" s="216" t="s">
        <v>150</v>
      </c>
      <c r="BK169" s="218">
        <f>SUM(BK170:BK377)</f>
        <v>0</v>
      </c>
    </row>
    <row r="170" s="1" customFormat="1" ht="25.5" customHeight="1">
      <c r="B170" s="46"/>
      <c r="C170" s="221" t="s">
        <v>263</v>
      </c>
      <c r="D170" s="221" t="s">
        <v>152</v>
      </c>
      <c r="E170" s="222" t="s">
        <v>264</v>
      </c>
      <c r="F170" s="223" t="s">
        <v>265</v>
      </c>
      <c r="G170" s="224" t="s">
        <v>204</v>
      </c>
      <c r="H170" s="225">
        <v>143.74600000000001</v>
      </c>
      <c r="I170" s="226"/>
      <c r="J170" s="227">
        <f>ROUND(I170*H170,2)</f>
        <v>0</v>
      </c>
      <c r="K170" s="223" t="s">
        <v>156</v>
      </c>
      <c r="L170" s="72"/>
      <c r="M170" s="228" t="s">
        <v>21</v>
      </c>
      <c r="N170" s="229" t="s">
        <v>43</v>
      </c>
      <c r="O170" s="47"/>
      <c r="P170" s="230">
        <f>O170*H170</f>
        <v>0</v>
      </c>
      <c r="Q170" s="230">
        <v>0.0030000000000000001</v>
      </c>
      <c r="R170" s="230">
        <f>Q170*H170</f>
        <v>0.43123800000000001</v>
      </c>
      <c r="S170" s="230">
        <v>0</v>
      </c>
      <c r="T170" s="231">
        <f>S170*H170</f>
        <v>0</v>
      </c>
      <c r="AR170" s="24" t="s">
        <v>157</v>
      </c>
      <c r="AT170" s="24" t="s">
        <v>152</v>
      </c>
      <c r="AU170" s="24" t="s">
        <v>82</v>
      </c>
      <c r="AY170" s="24" t="s">
        <v>150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80</v>
      </c>
      <c r="BK170" s="232">
        <f>ROUND(I170*H170,2)</f>
        <v>0</v>
      </c>
      <c r="BL170" s="24" t="s">
        <v>157</v>
      </c>
      <c r="BM170" s="24" t="s">
        <v>266</v>
      </c>
    </row>
    <row r="171" s="11" customFormat="1">
      <c r="B171" s="233"/>
      <c r="C171" s="234"/>
      <c r="D171" s="235" t="s">
        <v>159</v>
      </c>
      <c r="E171" s="236" t="s">
        <v>21</v>
      </c>
      <c r="F171" s="237" t="s">
        <v>267</v>
      </c>
      <c r="G171" s="234"/>
      <c r="H171" s="236" t="s">
        <v>21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159</v>
      </c>
      <c r="AU171" s="243" t="s">
        <v>82</v>
      </c>
      <c r="AV171" s="11" t="s">
        <v>80</v>
      </c>
      <c r="AW171" s="11" t="s">
        <v>35</v>
      </c>
      <c r="AX171" s="11" t="s">
        <v>72</v>
      </c>
      <c r="AY171" s="243" t="s">
        <v>150</v>
      </c>
    </row>
    <row r="172" s="12" customFormat="1">
      <c r="B172" s="244"/>
      <c r="C172" s="245"/>
      <c r="D172" s="235" t="s">
        <v>159</v>
      </c>
      <c r="E172" s="246" t="s">
        <v>21</v>
      </c>
      <c r="F172" s="247" t="s">
        <v>268</v>
      </c>
      <c r="G172" s="245"/>
      <c r="H172" s="248">
        <v>77.540000000000006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159</v>
      </c>
      <c r="AU172" s="254" t="s">
        <v>82</v>
      </c>
      <c r="AV172" s="12" t="s">
        <v>82</v>
      </c>
      <c r="AW172" s="12" t="s">
        <v>35</v>
      </c>
      <c r="AX172" s="12" t="s">
        <v>72</v>
      </c>
      <c r="AY172" s="254" t="s">
        <v>150</v>
      </c>
    </row>
    <row r="173" s="12" customFormat="1">
      <c r="B173" s="244"/>
      <c r="C173" s="245"/>
      <c r="D173" s="235" t="s">
        <v>159</v>
      </c>
      <c r="E173" s="246" t="s">
        <v>21</v>
      </c>
      <c r="F173" s="247" t="s">
        <v>269</v>
      </c>
      <c r="G173" s="245"/>
      <c r="H173" s="248">
        <v>-0.089999999999999997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AT173" s="254" t="s">
        <v>159</v>
      </c>
      <c r="AU173" s="254" t="s">
        <v>82</v>
      </c>
      <c r="AV173" s="12" t="s">
        <v>82</v>
      </c>
      <c r="AW173" s="12" t="s">
        <v>35</v>
      </c>
      <c r="AX173" s="12" t="s">
        <v>72</v>
      </c>
      <c r="AY173" s="254" t="s">
        <v>150</v>
      </c>
    </row>
    <row r="174" s="12" customFormat="1">
      <c r="B174" s="244"/>
      <c r="C174" s="245"/>
      <c r="D174" s="235" t="s">
        <v>159</v>
      </c>
      <c r="E174" s="246" t="s">
        <v>21</v>
      </c>
      <c r="F174" s="247" t="s">
        <v>270</v>
      </c>
      <c r="G174" s="245"/>
      <c r="H174" s="248">
        <v>-0.14199999999999999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159</v>
      </c>
      <c r="AU174" s="254" t="s">
        <v>82</v>
      </c>
      <c r="AV174" s="12" t="s">
        <v>82</v>
      </c>
      <c r="AW174" s="12" t="s">
        <v>35</v>
      </c>
      <c r="AX174" s="12" t="s">
        <v>72</v>
      </c>
      <c r="AY174" s="254" t="s">
        <v>150</v>
      </c>
    </row>
    <row r="175" s="11" customFormat="1">
      <c r="B175" s="233"/>
      <c r="C175" s="234"/>
      <c r="D175" s="235" t="s">
        <v>159</v>
      </c>
      <c r="E175" s="236" t="s">
        <v>21</v>
      </c>
      <c r="F175" s="237" t="s">
        <v>271</v>
      </c>
      <c r="G175" s="234"/>
      <c r="H175" s="236" t="s">
        <v>21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159</v>
      </c>
      <c r="AU175" s="243" t="s">
        <v>82</v>
      </c>
      <c r="AV175" s="11" t="s">
        <v>80</v>
      </c>
      <c r="AW175" s="11" t="s">
        <v>35</v>
      </c>
      <c r="AX175" s="11" t="s">
        <v>72</v>
      </c>
      <c r="AY175" s="243" t="s">
        <v>150</v>
      </c>
    </row>
    <row r="176" s="12" customFormat="1">
      <c r="B176" s="244"/>
      <c r="C176" s="245"/>
      <c r="D176" s="235" t="s">
        <v>159</v>
      </c>
      <c r="E176" s="246" t="s">
        <v>21</v>
      </c>
      <c r="F176" s="247" t="s">
        <v>272</v>
      </c>
      <c r="G176" s="245"/>
      <c r="H176" s="248">
        <v>52.951000000000001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159</v>
      </c>
      <c r="AU176" s="254" t="s">
        <v>82</v>
      </c>
      <c r="AV176" s="12" t="s">
        <v>82</v>
      </c>
      <c r="AW176" s="12" t="s">
        <v>35</v>
      </c>
      <c r="AX176" s="12" t="s">
        <v>72</v>
      </c>
      <c r="AY176" s="254" t="s">
        <v>150</v>
      </c>
    </row>
    <row r="177" s="12" customFormat="1">
      <c r="B177" s="244"/>
      <c r="C177" s="245"/>
      <c r="D177" s="235" t="s">
        <v>159</v>
      </c>
      <c r="E177" s="246" t="s">
        <v>21</v>
      </c>
      <c r="F177" s="247" t="s">
        <v>273</v>
      </c>
      <c r="G177" s="245"/>
      <c r="H177" s="248">
        <v>-0.14999999999999999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AT177" s="254" t="s">
        <v>159</v>
      </c>
      <c r="AU177" s="254" t="s">
        <v>82</v>
      </c>
      <c r="AV177" s="12" t="s">
        <v>82</v>
      </c>
      <c r="AW177" s="12" t="s">
        <v>35</v>
      </c>
      <c r="AX177" s="12" t="s">
        <v>72</v>
      </c>
      <c r="AY177" s="254" t="s">
        <v>150</v>
      </c>
    </row>
    <row r="178" s="11" customFormat="1">
      <c r="B178" s="233"/>
      <c r="C178" s="234"/>
      <c r="D178" s="235" t="s">
        <v>159</v>
      </c>
      <c r="E178" s="236" t="s">
        <v>21</v>
      </c>
      <c r="F178" s="237" t="s">
        <v>274</v>
      </c>
      <c r="G178" s="234"/>
      <c r="H178" s="236" t="s">
        <v>21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159</v>
      </c>
      <c r="AU178" s="243" t="s">
        <v>82</v>
      </c>
      <c r="AV178" s="11" t="s">
        <v>80</v>
      </c>
      <c r="AW178" s="11" t="s">
        <v>35</v>
      </c>
      <c r="AX178" s="11" t="s">
        <v>72</v>
      </c>
      <c r="AY178" s="243" t="s">
        <v>150</v>
      </c>
    </row>
    <row r="179" s="12" customFormat="1">
      <c r="B179" s="244"/>
      <c r="C179" s="245"/>
      <c r="D179" s="235" t="s">
        <v>159</v>
      </c>
      <c r="E179" s="246" t="s">
        <v>21</v>
      </c>
      <c r="F179" s="247" t="s">
        <v>275</v>
      </c>
      <c r="G179" s="245"/>
      <c r="H179" s="248">
        <v>5.3390000000000004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AT179" s="254" t="s">
        <v>159</v>
      </c>
      <c r="AU179" s="254" t="s">
        <v>82</v>
      </c>
      <c r="AV179" s="12" t="s">
        <v>82</v>
      </c>
      <c r="AW179" s="12" t="s">
        <v>35</v>
      </c>
      <c r="AX179" s="12" t="s">
        <v>72</v>
      </c>
      <c r="AY179" s="254" t="s">
        <v>150</v>
      </c>
    </row>
    <row r="180" s="12" customFormat="1">
      <c r="B180" s="244"/>
      <c r="C180" s="245"/>
      <c r="D180" s="235" t="s">
        <v>159</v>
      </c>
      <c r="E180" s="246" t="s">
        <v>21</v>
      </c>
      <c r="F180" s="247" t="s">
        <v>276</v>
      </c>
      <c r="G180" s="245"/>
      <c r="H180" s="248">
        <v>-0.048000000000000001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159</v>
      </c>
      <c r="AU180" s="254" t="s">
        <v>82</v>
      </c>
      <c r="AV180" s="12" t="s">
        <v>82</v>
      </c>
      <c r="AW180" s="12" t="s">
        <v>35</v>
      </c>
      <c r="AX180" s="12" t="s">
        <v>72</v>
      </c>
      <c r="AY180" s="254" t="s">
        <v>150</v>
      </c>
    </row>
    <row r="181" s="12" customFormat="1">
      <c r="B181" s="244"/>
      <c r="C181" s="245"/>
      <c r="D181" s="235" t="s">
        <v>159</v>
      </c>
      <c r="E181" s="246" t="s">
        <v>21</v>
      </c>
      <c r="F181" s="247" t="s">
        <v>277</v>
      </c>
      <c r="G181" s="245"/>
      <c r="H181" s="248">
        <v>3.6539999999999999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159</v>
      </c>
      <c r="AU181" s="254" t="s">
        <v>82</v>
      </c>
      <c r="AV181" s="12" t="s">
        <v>82</v>
      </c>
      <c r="AW181" s="12" t="s">
        <v>35</v>
      </c>
      <c r="AX181" s="12" t="s">
        <v>72</v>
      </c>
      <c r="AY181" s="254" t="s">
        <v>150</v>
      </c>
    </row>
    <row r="182" s="12" customFormat="1">
      <c r="B182" s="244"/>
      <c r="C182" s="245"/>
      <c r="D182" s="235" t="s">
        <v>159</v>
      </c>
      <c r="E182" s="246" t="s">
        <v>21</v>
      </c>
      <c r="F182" s="247" t="s">
        <v>278</v>
      </c>
      <c r="G182" s="245"/>
      <c r="H182" s="248">
        <v>4.1760000000000002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AT182" s="254" t="s">
        <v>159</v>
      </c>
      <c r="AU182" s="254" t="s">
        <v>82</v>
      </c>
      <c r="AV182" s="12" t="s">
        <v>82</v>
      </c>
      <c r="AW182" s="12" t="s">
        <v>35</v>
      </c>
      <c r="AX182" s="12" t="s">
        <v>72</v>
      </c>
      <c r="AY182" s="254" t="s">
        <v>150</v>
      </c>
    </row>
    <row r="183" s="12" customFormat="1">
      <c r="B183" s="244"/>
      <c r="C183" s="245"/>
      <c r="D183" s="235" t="s">
        <v>159</v>
      </c>
      <c r="E183" s="246" t="s">
        <v>21</v>
      </c>
      <c r="F183" s="247" t="s">
        <v>279</v>
      </c>
      <c r="G183" s="245"/>
      <c r="H183" s="248">
        <v>0.51600000000000001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AT183" s="254" t="s">
        <v>159</v>
      </c>
      <c r="AU183" s="254" t="s">
        <v>82</v>
      </c>
      <c r="AV183" s="12" t="s">
        <v>82</v>
      </c>
      <c r="AW183" s="12" t="s">
        <v>35</v>
      </c>
      <c r="AX183" s="12" t="s">
        <v>72</v>
      </c>
      <c r="AY183" s="254" t="s">
        <v>150</v>
      </c>
    </row>
    <row r="184" s="13" customFormat="1">
      <c r="B184" s="255"/>
      <c r="C184" s="256"/>
      <c r="D184" s="235" t="s">
        <v>159</v>
      </c>
      <c r="E184" s="257" t="s">
        <v>21</v>
      </c>
      <c r="F184" s="258" t="s">
        <v>162</v>
      </c>
      <c r="G184" s="256"/>
      <c r="H184" s="259">
        <v>143.74600000000001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AT184" s="265" t="s">
        <v>159</v>
      </c>
      <c r="AU184" s="265" t="s">
        <v>82</v>
      </c>
      <c r="AV184" s="13" t="s">
        <v>157</v>
      </c>
      <c r="AW184" s="13" t="s">
        <v>35</v>
      </c>
      <c r="AX184" s="13" t="s">
        <v>80</v>
      </c>
      <c r="AY184" s="265" t="s">
        <v>150</v>
      </c>
    </row>
    <row r="185" s="1" customFormat="1" ht="38.25" customHeight="1">
      <c r="B185" s="46"/>
      <c r="C185" s="221" t="s">
        <v>9</v>
      </c>
      <c r="D185" s="221" t="s">
        <v>152</v>
      </c>
      <c r="E185" s="222" t="s">
        <v>280</v>
      </c>
      <c r="F185" s="223" t="s">
        <v>281</v>
      </c>
      <c r="G185" s="224" t="s">
        <v>204</v>
      </c>
      <c r="H185" s="225">
        <v>143.74600000000001</v>
      </c>
      <c r="I185" s="226"/>
      <c r="J185" s="227">
        <f>ROUND(I185*H185,2)</f>
        <v>0</v>
      </c>
      <c r="K185" s="223" t="s">
        <v>156</v>
      </c>
      <c r="L185" s="72"/>
      <c r="M185" s="228" t="s">
        <v>21</v>
      </c>
      <c r="N185" s="229" t="s">
        <v>43</v>
      </c>
      <c r="O185" s="47"/>
      <c r="P185" s="230">
        <f>O185*H185</f>
        <v>0</v>
      </c>
      <c r="Q185" s="230">
        <v>0.017000000000000001</v>
      </c>
      <c r="R185" s="230">
        <f>Q185*H185</f>
        <v>2.4436820000000004</v>
      </c>
      <c r="S185" s="230">
        <v>0</v>
      </c>
      <c r="T185" s="231">
        <f>S185*H185</f>
        <v>0</v>
      </c>
      <c r="AR185" s="24" t="s">
        <v>157</v>
      </c>
      <c r="AT185" s="24" t="s">
        <v>152</v>
      </c>
      <c r="AU185" s="24" t="s">
        <v>82</v>
      </c>
      <c r="AY185" s="24" t="s">
        <v>150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80</v>
      </c>
      <c r="BK185" s="232">
        <f>ROUND(I185*H185,2)</f>
        <v>0</v>
      </c>
      <c r="BL185" s="24" t="s">
        <v>157</v>
      </c>
      <c r="BM185" s="24" t="s">
        <v>282</v>
      </c>
    </row>
    <row r="186" s="11" customFormat="1">
      <c r="B186" s="233"/>
      <c r="C186" s="234"/>
      <c r="D186" s="235" t="s">
        <v>159</v>
      </c>
      <c r="E186" s="236" t="s">
        <v>21</v>
      </c>
      <c r="F186" s="237" t="s">
        <v>267</v>
      </c>
      <c r="G186" s="234"/>
      <c r="H186" s="236" t="s">
        <v>21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159</v>
      </c>
      <c r="AU186" s="243" t="s">
        <v>82</v>
      </c>
      <c r="AV186" s="11" t="s">
        <v>80</v>
      </c>
      <c r="AW186" s="11" t="s">
        <v>35</v>
      </c>
      <c r="AX186" s="11" t="s">
        <v>72</v>
      </c>
      <c r="AY186" s="243" t="s">
        <v>150</v>
      </c>
    </row>
    <row r="187" s="12" customFormat="1">
      <c r="B187" s="244"/>
      <c r="C187" s="245"/>
      <c r="D187" s="235" t="s">
        <v>159</v>
      </c>
      <c r="E187" s="246" t="s">
        <v>21</v>
      </c>
      <c r="F187" s="247" t="s">
        <v>268</v>
      </c>
      <c r="G187" s="245"/>
      <c r="H187" s="248">
        <v>77.540000000000006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159</v>
      </c>
      <c r="AU187" s="254" t="s">
        <v>82</v>
      </c>
      <c r="AV187" s="12" t="s">
        <v>82</v>
      </c>
      <c r="AW187" s="12" t="s">
        <v>35</v>
      </c>
      <c r="AX187" s="12" t="s">
        <v>72</v>
      </c>
      <c r="AY187" s="254" t="s">
        <v>150</v>
      </c>
    </row>
    <row r="188" s="12" customFormat="1">
      <c r="B188" s="244"/>
      <c r="C188" s="245"/>
      <c r="D188" s="235" t="s">
        <v>159</v>
      </c>
      <c r="E188" s="246" t="s">
        <v>21</v>
      </c>
      <c r="F188" s="247" t="s">
        <v>269</v>
      </c>
      <c r="G188" s="245"/>
      <c r="H188" s="248">
        <v>-0.089999999999999997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AT188" s="254" t="s">
        <v>159</v>
      </c>
      <c r="AU188" s="254" t="s">
        <v>82</v>
      </c>
      <c r="AV188" s="12" t="s">
        <v>82</v>
      </c>
      <c r="AW188" s="12" t="s">
        <v>35</v>
      </c>
      <c r="AX188" s="12" t="s">
        <v>72</v>
      </c>
      <c r="AY188" s="254" t="s">
        <v>150</v>
      </c>
    </row>
    <row r="189" s="12" customFormat="1">
      <c r="B189" s="244"/>
      <c r="C189" s="245"/>
      <c r="D189" s="235" t="s">
        <v>159</v>
      </c>
      <c r="E189" s="246" t="s">
        <v>21</v>
      </c>
      <c r="F189" s="247" t="s">
        <v>270</v>
      </c>
      <c r="G189" s="245"/>
      <c r="H189" s="248">
        <v>-0.14199999999999999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159</v>
      </c>
      <c r="AU189" s="254" t="s">
        <v>82</v>
      </c>
      <c r="AV189" s="12" t="s">
        <v>82</v>
      </c>
      <c r="AW189" s="12" t="s">
        <v>35</v>
      </c>
      <c r="AX189" s="12" t="s">
        <v>72</v>
      </c>
      <c r="AY189" s="254" t="s">
        <v>150</v>
      </c>
    </row>
    <row r="190" s="11" customFormat="1">
      <c r="B190" s="233"/>
      <c r="C190" s="234"/>
      <c r="D190" s="235" t="s">
        <v>159</v>
      </c>
      <c r="E190" s="236" t="s">
        <v>21</v>
      </c>
      <c r="F190" s="237" t="s">
        <v>271</v>
      </c>
      <c r="G190" s="234"/>
      <c r="H190" s="236" t="s">
        <v>21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159</v>
      </c>
      <c r="AU190" s="243" t="s">
        <v>82</v>
      </c>
      <c r="AV190" s="11" t="s">
        <v>80</v>
      </c>
      <c r="AW190" s="11" t="s">
        <v>35</v>
      </c>
      <c r="AX190" s="11" t="s">
        <v>72</v>
      </c>
      <c r="AY190" s="243" t="s">
        <v>150</v>
      </c>
    </row>
    <row r="191" s="12" customFormat="1">
      <c r="B191" s="244"/>
      <c r="C191" s="245"/>
      <c r="D191" s="235" t="s">
        <v>159</v>
      </c>
      <c r="E191" s="246" t="s">
        <v>21</v>
      </c>
      <c r="F191" s="247" t="s">
        <v>272</v>
      </c>
      <c r="G191" s="245"/>
      <c r="H191" s="248">
        <v>52.951000000000001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159</v>
      </c>
      <c r="AU191" s="254" t="s">
        <v>82</v>
      </c>
      <c r="AV191" s="12" t="s">
        <v>82</v>
      </c>
      <c r="AW191" s="12" t="s">
        <v>35</v>
      </c>
      <c r="AX191" s="12" t="s">
        <v>72</v>
      </c>
      <c r="AY191" s="254" t="s">
        <v>150</v>
      </c>
    </row>
    <row r="192" s="12" customFormat="1">
      <c r="B192" s="244"/>
      <c r="C192" s="245"/>
      <c r="D192" s="235" t="s">
        <v>159</v>
      </c>
      <c r="E192" s="246" t="s">
        <v>21</v>
      </c>
      <c r="F192" s="247" t="s">
        <v>273</v>
      </c>
      <c r="G192" s="245"/>
      <c r="H192" s="248">
        <v>-0.14999999999999999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AT192" s="254" t="s">
        <v>159</v>
      </c>
      <c r="AU192" s="254" t="s">
        <v>82</v>
      </c>
      <c r="AV192" s="12" t="s">
        <v>82</v>
      </c>
      <c r="AW192" s="12" t="s">
        <v>35</v>
      </c>
      <c r="AX192" s="12" t="s">
        <v>72</v>
      </c>
      <c r="AY192" s="254" t="s">
        <v>150</v>
      </c>
    </row>
    <row r="193" s="11" customFormat="1">
      <c r="B193" s="233"/>
      <c r="C193" s="234"/>
      <c r="D193" s="235" t="s">
        <v>159</v>
      </c>
      <c r="E193" s="236" t="s">
        <v>21</v>
      </c>
      <c r="F193" s="237" t="s">
        <v>274</v>
      </c>
      <c r="G193" s="234"/>
      <c r="H193" s="236" t="s">
        <v>21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159</v>
      </c>
      <c r="AU193" s="243" t="s">
        <v>82</v>
      </c>
      <c r="AV193" s="11" t="s">
        <v>80</v>
      </c>
      <c r="AW193" s="11" t="s">
        <v>35</v>
      </c>
      <c r="AX193" s="11" t="s">
        <v>72</v>
      </c>
      <c r="AY193" s="243" t="s">
        <v>150</v>
      </c>
    </row>
    <row r="194" s="12" customFormat="1">
      <c r="B194" s="244"/>
      <c r="C194" s="245"/>
      <c r="D194" s="235" t="s">
        <v>159</v>
      </c>
      <c r="E194" s="246" t="s">
        <v>21</v>
      </c>
      <c r="F194" s="247" t="s">
        <v>275</v>
      </c>
      <c r="G194" s="245"/>
      <c r="H194" s="248">
        <v>5.3390000000000004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159</v>
      </c>
      <c r="AU194" s="254" t="s">
        <v>82</v>
      </c>
      <c r="AV194" s="12" t="s">
        <v>82</v>
      </c>
      <c r="AW194" s="12" t="s">
        <v>35</v>
      </c>
      <c r="AX194" s="12" t="s">
        <v>72</v>
      </c>
      <c r="AY194" s="254" t="s">
        <v>150</v>
      </c>
    </row>
    <row r="195" s="12" customFormat="1">
      <c r="B195" s="244"/>
      <c r="C195" s="245"/>
      <c r="D195" s="235" t="s">
        <v>159</v>
      </c>
      <c r="E195" s="246" t="s">
        <v>21</v>
      </c>
      <c r="F195" s="247" t="s">
        <v>276</v>
      </c>
      <c r="G195" s="245"/>
      <c r="H195" s="248">
        <v>-0.048000000000000001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159</v>
      </c>
      <c r="AU195" s="254" t="s">
        <v>82</v>
      </c>
      <c r="AV195" s="12" t="s">
        <v>82</v>
      </c>
      <c r="AW195" s="12" t="s">
        <v>35</v>
      </c>
      <c r="AX195" s="12" t="s">
        <v>72</v>
      </c>
      <c r="AY195" s="254" t="s">
        <v>150</v>
      </c>
    </row>
    <row r="196" s="12" customFormat="1">
      <c r="B196" s="244"/>
      <c r="C196" s="245"/>
      <c r="D196" s="235" t="s">
        <v>159</v>
      </c>
      <c r="E196" s="246" t="s">
        <v>21</v>
      </c>
      <c r="F196" s="247" t="s">
        <v>277</v>
      </c>
      <c r="G196" s="245"/>
      <c r="H196" s="248">
        <v>3.6539999999999999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159</v>
      </c>
      <c r="AU196" s="254" t="s">
        <v>82</v>
      </c>
      <c r="AV196" s="12" t="s">
        <v>82</v>
      </c>
      <c r="AW196" s="12" t="s">
        <v>35</v>
      </c>
      <c r="AX196" s="12" t="s">
        <v>72</v>
      </c>
      <c r="AY196" s="254" t="s">
        <v>150</v>
      </c>
    </row>
    <row r="197" s="12" customFormat="1">
      <c r="B197" s="244"/>
      <c r="C197" s="245"/>
      <c r="D197" s="235" t="s">
        <v>159</v>
      </c>
      <c r="E197" s="246" t="s">
        <v>21</v>
      </c>
      <c r="F197" s="247" t="s">
        <v>278</v>
      </c>
      <c r="G197" s="245"/>
      <c r="H197" s="248">
        <v>4.1760000000000002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159</v>
      </c>
      <c r="AU197" s="254" t="s">
        <v>82</v>
      </c>
      <c r="AV197" s="12" t="s">
        <v>82</v>
      </c>
      <c r="AW197" s="12" t="s">
        <v>35</v>
      </c>
      <c r="AX197" s="12" t="s">
        <v>72</v>
      </c>
      <c r="AY197" s="254" t="s">
        <v>150</v>
      </c>
    </row>
    <row r="198" s="12" customFormat="1">
      <c r="B198" s="244"/>
      <c r="C198" s="245"/>
      <c r="D198" s="235" t="s">
        <v>159</v>
      </c>
      <c r="E198" s="246" t="s">
        <v>21</v>
      </c>
      <c r="F198" s="247" t="s">
        <v>279</v>
      </c>
      <c r="G198" s="245"/>
      <c r="H198" s="248">
        <v>0.51600000000000001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AT198" s="254" t="s">
        <v>159</v>
      </c>
      <c r="AU198" s="254" t="s">
        <v>82</v>
      </c>
      <c r="AV198" s="12" t="s">
        <v>82</v>
      </c>
      <c r="AW198" s="12" t="s">
        <v>35</v>
      </c>
      <c r="AX198" s="12" t="s">
        <v>72</v>
      </c>
      <c r="AY198" s="254" t="s">
        <v>150</v>
      </c>
    </row>
    <row r="199" s="13" customFormat="1">
      <c r="B199" s="255"/>
      <c r="C199" s="256"/>
      <c r="D199" s="235" t="s">
        <v>159</v>
      </c>
      <c r="E199" s="257" t="s">
        <v>21</v>
      </c>
      <c r="F199" s="258" t="s">
        <v>162</v>
      </c>
      <c r="G199" s="256"/>
      <c r="H199" s="259">
        <v>143.74600000000001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AT199" s="265" t="s">
        <v>159</v>
      </c>
      <c r="AU199" s="265" t="s">
        <v>82</v>
      </c>
      <c r="AV199" s="13" t="s">
        <v>157</v>
      </c>
      <c r="AW199" s="13" t="s">
        <v>35</v>
      </c>
      <c r="AX199" s="13" t="s">
        <v>80</v>
      </c>
      <c r="AY199" s="265" t="s">
        <v>150</v>
      </c>
    </row>
    <row r="200" s="1" customFormat="1" ht="16.5" customHeight="1">
      <c r="B200" s="46"/>
      <c r="C200" s="221" t="s">
        <v>283</v>
      </c>
      <c r="D200" s="221" t="s">
        <v>152</v>
      </c>
      <c r="E200" s="222" t="s">
        <v>284</v>
      </c>
      <c r="F200" s="223" t="s">
        <v>285</v>
      </c>
      <c r="G200" s="224" t="s">
        <v>204</v>
      </c>
      <c r="H200" s="225">
        <v>8.3000000000000007</v>
      </c>
      <c r="I200" s="226"/>
      <c r="J200" s="227">
        <f>ROUND(I200*H200,2)</f>
        <v>0</v>
      </c>
      <c r="K200" s="223" t="s">
        <v>156</v>
      </c>
      <c r="L200" s="72"/>
      <c r="M200" s="228" t="s">
        <v>21</v>
      </c>
      <c r="N200" s="229" t="s">
        <v>43</v>
      </c>
      <c r="O200" s="47"/>
      <c r="P200" s="230">
        <f>O200*H200</f>
        <v>0</v>
      </c>
      <c r="Q200" s="230">
        <v>0.040000000000000001</v>
      </c>
      <c r="R200" s="230">
        <f>Q200*H200</f>
        <v>0.33200000000000002</v>
      </c>
      <c r="S200" s="230">
        <v>0</v>
      </c>
      <c r="T200" s="231">
        <f>S200*H200</f>
        <v>0</v>
      </c>
      <c r="AR200" s="24" t="s">
        <v>157</v>
      </c>
      <c r="AT200" s="24" t="s">
        <v>152</v>
      </c>
      <c r="AU200" s="24" t="s">
        <v>82</v>
      </c>
      <c r="AY200" s="24" t="s">
        <v>150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80</v>
      </c>
      <c r="BK200" s="232">
        <f>ROUND(I200*H200,2)</f>
        <v>0</v>
      </c>
      <c r="BL200" s="24" t="s">
        <v>157</v>
      </c>
      <c r="BM200" s="24" t="s">
        <v>286</v>
      </c>
    </row>
    <row r="201" s="11" customFormat="1">
      <c r="B201" s="233"/>
      <c r="C201" s="234"/>
      <c r="D201" s="235" t="s">
        <v>159</v>
      </c>
      <c r="E201" s="236" t="s">
        <v>21</v>
      </c>
      <c r="F201" s="237" t="s">
        <v>287</v>
      </c>
      <c r="G201" s="234"/>
      <c r="H201" s="236" t="s">
        <v>21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159</v>
      </c>
      <c r="AU201" s="243" t="s">
        <v>82</v>
      </c>
      <c r="AV201" s="11" t="s">
        <v>80</v>
      </c>
      <c r="AW201" s="11" t="s">
        <v>35</v>
      </c>
      <c r="AX201" s="11" t="s">
        <v>72</v>
      </c>
      <c r="AY201" s="243" t="s">
        <v>150</v>
      </c>
    </row>
    <row r="202" s="12" customFormat="1">
      <c r="B202" s="244"/>
      <c r="C202" s="245"/>
      <c r="D202" s="235" t="s">
        <v>159</v>
      </c>
      <c r="E202" s="246" t="s">
        <v>21</v>
      </c>
      <c r="F202" s="247" t="s">
        <v>288</v>
      </c>
      <c r="G202" s="245"/>
      <c r="H202" s="248">
        <v>4.5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159</v>
      </c>
      <c r="AU202" s="254" t="s">
        <v>82</v>
      </c>
      <c r="AV202" s="12" t="s">
        <v>82</v>
      </c>
      <c r="AW202" s="12" t="s">
        <v>35</v>
      </c>
      <c r="AX202" s="12" t="s">
        <v>72</v>
      </c>
      <c r="AY202" s="254" t="s">
        <v>150</v>
      </c>
    </row>
    <row r="203" s="12" customFormat="1">
      <c r="B203" s="244"/>
      <c r="C203" s="245"/>
      <c r="D203" s="235" t="s">
        <v>159</v>
      </c>
      <c r="E203" s="246" t="s">
        <v>21</v>
      </c>
      <c r="F203" s="247" t="s">
        <v>289</v>
      </c>
      <c r="G203" s="245"/>
      <c r="H203" s="248">
        <v>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159</v>
      </c>
      <c r="AU203" s="254" t="s">
        <v>82</v>
      </c>
      <c r="AV203" s="12" t="s">
        <v>82</v>
      </c>
      <c r="AW203" s="12" t="s">
        <v>35</v>
      </c>
      <c r="AX203" s="12" t="s">
        <v>72</v>
      </c>
      <c r="AY203" s="254" t="s">
        <v>150</v>
      </c>
    </row>
    <row r="204" s="12" customFormat="1">
      <c r="B204" s="244"/>
      <c r="C204" s="245"/>
      <c r="D204" s="235" t="s">
        <v>159</v>
      </c>
      <c r="E204" s="246" t="s">
        <v>21</v>
      </c>
      <c r="F204" s="247" t="s">
        <v>290</v>
      </c>
      <c r="G204" s="245"/>
      <c r="H204" s="248">
        <v>0.40000000000000002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159</v>
      </c>
      <c r="AU204" s="254" t="s">
        <v>82</v>
      </c>
      <c r="AV204" s="12" t="s">
        <v>82</v>
      </c>
      <c r="AW204" s="12" t="s">
        <v>35</v>
      </c>
      <c r="AX204" s="12" t="s">
        <v>72</v>
      </c>
      <c r="AY204" s="254" t="s">
        <v>150</v>
      </c>
    </row>
    <row r="205" s="12" customFormat="1">
      <c r="B205" s="244"/>
      <c r="C205" s="245"/>
      <c r="D205" s="235" t="s">
        <v>159</v>
      </c>
      <c r="E205" s="246" t="s">
        <v>21</v>
      </c>
      <c r="F205" s="247" t="s">
        <v>290</v>
      </c>
      <c r="G205" s="245"/>
      <c r="H205" s="248">
        <v>0.40000000000000002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AT205" s="254" t="s">
        <v>159</v>
      </c>
      <c r="AU205" s="254" t="s">
        <v>82</v>
      </c>
      <c r="AV205" s="12" t="s">
        <v>82</v>
      </c>
      <c r="AW205" s="12" t="s">
        <v>35</v>
      </c>
      <c r="AX205" s="12" t="s">
        <v>72</v>
      </c>
      <c r="AY205" s="254" t="s">
        <v>150</v>
      </c>
    </row>
    <row r="206" s="13" customFormat="1">
      <c r="B206" s="255"/>
      <c r="C206" s="256"/>
      <c r="D206" s="235" t="s">
        <v>159</v>
      </c>
      <c r="E206" s="257" t="s">
        <v>21</v>
      </c>
      <c r="F206" s="258" t="s">
        <v>162</v>
      </c>
      <c r="G206" s="256"/>
      <c r="H206" s="259">
        <v>8.3000000000000007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AT206" s="265" t="s">
        <v>159</v>
      </c>
      <c r="AU206" s="265" t="s">
        <v>82</v>
      </c>
      <c r="AV206" s="13" t="s">
        <v>157</v>
      </c>
      <c r="AW206" s="13" t="s">
        <v>35</v>
      </c>
      <c r="AX206" s="13" t="s">
        <v>80</v>
      </c>
      <c r="AY206" s="265" t="s">
        <v>150</v>
      </c>
    </row>
    <row r="207" s="1" customFormat="1" ht="25.5" customHeight="1">
      <c r="B207" s="46"/>
      <c r="C207" s="221" t="s">
        <v>291</v>
      </c>
      <c r="D207" s="221" t="s">
        <v>152</v>
      </c>
      <c r="E207" s="222" t="s">
        <v>292</v>
      </c>
      <c r="F207" s="223" t="s">
        <v>293</v>
      </c>
      <c r="G207" s="224" t="s">
        <v>248</v>
      </c>
      <c r="H207" s="225">
        <v>95.019999999999996</v>
      </c>
      <c r="I207" s="226"/>
      <c r="J207" s="227">
        <f>ROUND(I207*H207,2)</f>
        <v>0</v>
      </c>
      <c r="K207" s="223" t="s">
        <v>21</v>
      </c>
      <c r="L207" s="72"/>
      <c r="M207" s="228" t="s">
        <v>21</v>
      </c>
      <c r="N207" s="229" t="s">
        <v>43</v>
      </c>
      <c r="O207" s="4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4" t="s">
        <v>157</v>
      </c>
      <c r="AT207" s="24" t="s">
        <v>152</v>
      </c>
      <c r="AU207" s="24" t="s">
        <v>82</v>
      </c>
      <c r="AY207" s="24" t="s">
        <v>150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80</v>
      </c>
      <c r="BK207" s="232">
        <f>ROUND(I207*H207,2)</f>
        <v>0</v>
      </c>
      <c r="BL207" s="24" t="s">
        <v>157</v>
      </c>
      <c r="BM207" s="24" t="s">
        <v>294</v>
      </c>
    </row>
    <row r="208" s="11" customFormat="1">
      <c r="B208" s="233"/>
      <c r="C208" s="234"/>
      <c r="D208" s="235" t="s">
        <v>159</v>
      </c>
      <c r="E208" s="236" t="s">
        <v>21</v>
      </c>
      <c r="F208" s="237" t="s">
        <v>267</v>
      </c>
      <c r="G208" s="234"/>
      <c r="H208" s="236" t="s">
        <v>21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159</v>
      </c>
      <c r="AU208" s="243" t="s">
        <v>82</v>
      </c>
      <c r="AV208" s="11" t="s">
        <v>80</v>
      </c>
      <c r="AW208" s="11" t="s">
        <v>35</v>
      </c>
      <c r="AX208" s="11" t="s">
        <v>72</v>
      </c>
      <c r="AY208" s="243" t="s">
        <v>150</v>
      </c>
    </row>
    <row r="209" s="12" customFormat="1">
      <c r="B209" s="244"/>
      <c r="C209" s="245"/>
      <c r="D209" s="235" t="s">
        <v>159</v>
      </c>
      <c r="E209" s="246" t="s">
        <v>21</v>
      </c>
      <c r="F209" s="247" t="s">
        <v>295</v>
      </c>
      <c r="G209" s="245"/>
      <c r="H209" s="248">
        <v>17.91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AT209" s="254" t="s">
        <v>159</v>
      </c>
      <c r="AU209" s="254" t="s">
        <v>82</v>
      </c>
      <c r="AV209" s="12" t="s">
        <v>82</v>
      </c>
      <c r="AW209" s="12" t="s">
        <v>35</v>
      </c>
      <c r="AX209" s="12" t="s">
        <v>72</v>
      </c>
      <c r="AY209" s="254" t="s">
        <v>150</v>
      </c>
    </row>
    <row r="210" s="12" customFormat="1">
      <c r="B210" s="244"/>
      <c r="C210" s="245"/>
      <c r="D210" s="235" t="s">
        <v>159</v>
      </c>
      <c r="E210" s="246" t="s">
        <v>21</v>
      </c>
      <c r="F210" s="247" t="s">
        <v>296</v>
      </c>
      <c r="G210" s="245"/>
      <c r="H210" s="248">
        <v>17.52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AT210" s="254" t="s">
        <v>159</v>
      </c>
      <c r="AU210" s="254" t="s">
        <v>82</v>
      </c>
      <c r="AV210" s="12" t="s">
        <v>82</v>
      </c>
      <c r="AW210" s="12" t="s">
        <v>35</v>
      </c>
      <c r="AX210" s="12" t="s">
        <v>72</v>
      </c>
      <c r="AY210" s="254" t="s">
        <v>150</v>
      </c>
    </row>
    <row r="211" s="12" customFormat="1">
      <c r="B211" s="244"/>
      <c r="C211" s="245"/>
      <c r="D211" s="235" t="s">
        <v>159</v>
      </c>
      <c r="E211" s="246" t="s">
        <v>21</v>
      </c>
      <c r="F211" s="247" t="s">
        <v>297</v>
      </c>
      <c r="G211" s="245"/>
      <c r="H211" s="248">
        <v>9.5999999999999996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159</v>
      </c>
      <c r="AU211" s="254" t="s">
        <v>82</v>
      </c>
      <c r="AV211" s="12" t="s">
        <v>82</v>
      </c>
      <c r="AW211" s="12" t="s">
        <v>35</v>
      </c>
      <c r="AX211" s="12" t="s">
        <v>72</v>
      </c>
      <c r="AY211" s="254" t="s">
        <v>150</v>
      </c>
    </row>
    <row r="212" s="12" customFormat="1">
      <c r="B212" s="244"/>
      <c r="C212" s="245"/>
      <c r="D212" s="235" t="s">
        <v>159</v>
      </c>
      <c r="E212" s="246" t="s">
        <v>21</v>
      </c>
      <c r="F212" s="247" t="s">
        <v>298</v>
      </c>
      <c r="G212" s="245"/>
      <c r="H212" s="248">
        <v>6.4400000000000004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AT212" s="254" t="s">
        <v>159</v>
      </c>
      <c r="AU212" s="254" t="s">
        <v>82</v>
      </c>
      <c r="AV212" s="12" t="s">
        <v>82</v>
      </c>
      <c r="AW212" s="12" t="s">
        <v>35</v>
      </c>
      <c r="AX212" s="12" t="s">
        <v>72</v>
      </c>
      <c r="AY212" s="254" t="s">
        <v>150</v>
      </c>
    </row>
    <row r="213" s="11" customFormat="1">
      <c r="B213" s="233"/>
      <c r="C213" s="234"/>
      <c r="D213" s="235" t="s">
        <v>159</v>
      </c>
      <c r="E213" s="236" t="s">
        <v>21</v>
      </c>
      <c r="F213" s="237" t="s">
        <v>271</v>
      </c>
      <c r="G213" s="234"/>
      <c r="H213" s="236" t="s">
        <v>21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159</v>
      </c>
      <c r="AU213" s="243" t="s">
        <v>82</v>
      </c>
      <c r="AV213" s="11" t="s">
        <v>80</v>
      </c>
      <c r="AW213" s="11" t="s">
        <v>35</v>
      </c>
      <c r="AX213" s="11" t="s">
        <v>72</v>
      </c>
      <c r="AY213" s="243" t="s">
        <v>150</v>
      </c>
    </row>
    <row r="214" s="12" customFormat="1">
      <c r="B214" s="244"/>
      <c r="C214" s="245"/>
      <c r="D214" s="235" t="s">
        <v>159</v>
      </c>
      <c r="E214" s="246" t="s">
        <v>21</v>
      </c>
      <c r="F214" s="247" t="s">
        <v>299</v>
      </c>
      <c r="G214" s="245"/>
      <c r="H214" s="248">
        <v>21.07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AT214" s="254" t="s">
        <v>159</v>
      </c>
      <c r="AU214" s="254" t="s">
        <v>82</v>
      </c>
      <c r="AV214" s="12" t="s">
        <v>82</v>
      </c>
      <c r="AW214" s="12" t="s">
        <v>35</v>
      </c>
      <c r="AX214" s="12" t="s">
        <v>72</v>
      </c>
      <c r="AY214" s="254" t="s">
        <v>150</v>
      </c>
    </row>
    <row r="215" s="12" customFormat="1">
      <c r="B215" s="244"/>
      <c r="C215" s="245"/>
      <c r="D215" s="235" t="s">
        <v>159</v>
      </c>
      <c r="E215" s="246" t="s">
        <v>21</v>
      </c>
      <c r="F215" s="247" t="s">
        <v>300</v>
      </c>
      <c r="G215" s="245"/>
      <c r="H215" s="248">
        <v>13.26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159</v>
      </c>
      <c r="AU215" s="254" t="s">
        <v>82</v>
      </c>
      <c r="AV215" s="12" t="s">
        <v>82</v>
      </c>
      <c r="AW215" s="12" t="s">
        <v>35</v>
      </c>
      <c r="AX215" s="12" t="s">
        <v>72</v>
      </c>
      <c r="AY215" s="254" t="s">
        <v>150</v>
      </c>
    </row>
    <row r="216" s="12" customFormat="1">
      <c r="B216" s="244"/>
      <c r="C216" s="245"/>
      <c r="D216" s="235" t="s">
        <v>159</v>
      </c>
      <c r="E216" s="246" t="s">
        <v>21</v>
      </c>
      <c r="F216" s="247" t="s">
        <v>301</v>
      </c>
      <c r="G216" s="245"/>
      <c r="H216" s="248">
        <v>4.7999999999999998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159</v>
      </c>
      <c r="AU216" s="254" t="s">
        <v>82</v>
      </c>
      <c r="AV216" s="12" t="s">
        <v>82</v>
      </c>
      <c r="AW216" s="12" t="s">
        <v>35</v>
      </c>
      <c r="AX216" s="12" t="s">
        <v>72</v>
      </c>
      <c r="AY216" s="254" t="s">
        <v>150</v>
      </c>
    </row>
    <row r="217" s="12" customFormat="1">
      <c r="B217" s="244"/>
      <c r="C217" s="245"/>
      <c r="D217" s="235" t="s">
        <v>159</v>
      </c>
      <c r="E217" s="246" t="s">
        <v>21</v>
      </c>
      <c r="F217" s="247" t="s">
        <v>302</v>
      </c>
      <c r="G217" s="245"/>
      <c r="H217" s="248">
        <v>1.2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AT217" s="254" t="s">
        <v>159</v>
      </c>
      <c r="AU217" s="254" t="s">
        <v>82</v>
      </c>
      <c r="AV217" s="12" t="s">
        <v>82</v>
      </c>
      <c r="AW217" s="12" t="s">
        <v>35</v>
      </c>
      <c r="AX217" s="12" t="s">
        <v>72</v>
      </c>
      <c r="AY217" s="254" t="s">
        <v>150</v>
      </c>
    </row>
    <row r="218" s="12" customFormat="1">
      <c r="B218" s="244"/>
      <c r="C218" s="245"/>
      <c r="D218" s="235" t="s">
        <v>159</v>
      </c>
      <c r="E218" s="246" t="s">
        <v>21</v>
      </c>
      <c r="F218" s="247" t="s">
        <v>303</v>
      </c>
      <c r="G218" s="245"/>
      <c r="H218" s="248">
        <v>3.2200000000000002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AT218" s="254" t="s">
        <v>159</v>
      </c>
      <c r="AU218" s="254" t="s">
        <v>82</v>
      </c>
      <c r="AV218" s="12" t="s">
        <v>82</v>
      </c>
      <c r="AW218" s="12" t="s">
        <v>35</v>
      </c>
      <c r="AX218" s="12" t="s">
        <v>72</v>
      </c>
      <c r="AY218" s="254" t="s">
        <v>150</v>
      </c>
    </row>
    <row r="219" s="13" customFormat="1">
      <c r="B219" s="255"/>
      <c r="C219" s="256"/>
      <c r="D219" s="235" t="s">
        <v>159</v>
      </c>
      <c r="E219" s="257" t="s">
        <v>21</v>
      </c>
      <c r="F219" s="258" t="s">
        <v>162</v>
      </c>
      <c r="G219" s="256"/>
      <c r="H219" s="259">
        <v>95.019999999999996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AT219" s="265" t="s">
        <v>159</v>
      </c>
      <c r="AU219" s="265" t="s">
        <v>82</v>
      </c>
      <c r="AV219" s="13" t="s">
        <v>157</v>
      </c>
      <c r="AW219" s="13" t="s">
        <v>35</v>
      </c>
      <c r="AX219" s="13" t="s">
        <v>80</v>
      </c>
      <c r="AY219" s="265" t="s">
        <v>150</v>
      </c>
    </row>
    <row r="220" s="1" customFormat="1" ht="16.5" customHeight="1">
      <c r="B220" s="46"/>
      <c r="C220" s="277" t="s">
        <v>304</v>
      </c>
      <c r="D220" s="277" t="s">
        <v>235</v>
      </c>
      <c r="E220" s="278" t="s">
        <v>305</v>
      </c>
      <c r="F220" s="279" t="s">
        <v>306</v>
      </c>
      <c r="G220" s="280" t="s">
        <v>248</v>
      </c>
      <c r="H220" s="281">
        <v>96.920000000000002</v>
      </c>
      <c r="I220" s="282"/>
      <c r="J220" s="283">
        <f>ROUND(I220*H220,2)</f>
        <v>0</v>
      </c>
      <c r="K220" s="279" t="s">
        <v>156</v>
      </c>
      <c r="L220" s="284"/>
      <c r="M220" s="285" t="s">
        <v>21</v>
      </c>
      <c r="N220" s="286" t="s">
        <v>43</v>
      </c>
      <c r="O220" s="47"/>
      <c r="P220" s="230">
        <f>O220*H220</f>
        <v>0</v>
      </c>
      <c r="Q220" s="230">
        <v>3.0000000000000001E-05</v>
      </c>
      <c r="R220" s="230">
        <f>Q220*H220</f>
        <v>0.0029076000000000002</v>
      </c>
      <c r="S220" s="230">
        <v>0</v>
      </c>
      <c r="T220" s="231">
        <f>S220*H220</f>
        <v>0</v>
      </c>
      <c r="AR220" s="24" t="s">
        <v>190</v>
      </c>
      <c r="AT220" s="24" t="s">
        <v>235</v>
      </c>
      <c r="AU220" s="24" t="s">
        <v>82</v>
      </c>
      <c r="AY220" s="24" t="s">
        <v>150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4" t="s">
        <v>80</v>
      </c>
      <c r="BK220" s="232">
        <f>ROUND(I220*H220,2)</f>
        <v>0</v>
      </c>
      <c r="BL220" s="24" t="s">
        <v>157</v>
      </c>
      <c r="BM220" s="24" t="s">
        <v>307</v>
      </c>
    </row>
    <row r="221" s="12" customFormat="1">
      <c r="B221" s="244"/>
      <c r="C221" s="245"/>
      <c r="D221" s="235" t="s">
        <v>159</v>
      </c>
      <c r="E221" s="246" t="s">
        <v>21</v>
      </c>
      <c r="F221" s="247" t="s">
        <v>308</v>
      </c>
      <c r="G221" s="245"/>
      <c r="H221" s="248">
        <v>96.920000000000002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159</v>
      </c>
      <c r="AU221" s="254" t="s">
        <v>82</v>
      </c>
      <c r="AV221" s="12" t="s">
        <v>82</v>
      </c>
      <c r="AW221" s="12" t="s">
        <v>35</v>
      </c>
      <c r="AX221" s="12" t="s">
        <v>72</v>
      </c>
      <c r="AY221" s="254" t="s">
        <v>150</v>
      </c>
    </row>
    <row r="222" s="13" customFormat="1">
      <c r="B222" s="255"/>
      <c r="C222" s="256"/>
      <c r="D222" s="235" t="s">
        <v>159</v>
      </c>
      <c r="E222" s="257" t="s">
        <v>21</v>
      </c>
      <c r="F222" s="258" t="s">
        <v>162</v>
      </c>
      <c r="G222" s="256"/>
      <c r="H222" s="259">
        <v>96.920000000000002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AT222" s="265" t="s">
        <v>159</v>
      </c>
      <c r="AU222" s="265" t="s">
        <v>82</v>
      </c>
      <c r="AV222" s="13" t="s">
        <v>157</v>
      </c>
      <c r="AW222" s="13" t="s">
        <v>35</v>
      </c>
      <c r="AX222" s="13" t="s">
        <v>80</v>
      </c>
      <c r="AY222" s="265" t="s">
        <v>150</v>
      </c>
    </row>
    <row r="223" s="1" customFormat="1" ht="16.5" customHeight="1">
      <c r="B223" s="46"/>
      <c r="C223" s="221" t="s">
        <v>309</v>
      </c>
      <c r="D223" s="221" t="s">
        <v>152</v>
      </c>
      <c r="E223" s="222" t="s">
        <v>310</v>
      </c>
      <c r="F223" s="223" t="s">
        <v>311</v>
      </c>
      <c r="G223" s="224" t="s">
        <v>204</v>
      </c>
      <c r="H223" s="225">
        <v>236.70099999999999</v>
      </c>
      <c r="I223" s="226"/>
      <c r="J223" s="227">
        <f>ROUND(I223*H223,2)</f>
        <v>0</v>
      </c>
      <c r="K223" s="223" t="s">
        <v>156</v>
      </c>
      <c r="L223" s="72"/>
      <c r="M223" s="228" t="s">
        <v>21</v>
      </c>
      <c r="N223" s="229" t="s">
        <v>43</v>
      </c>
      <c r="O223" s="47"/>
      <c r="P223" s="230">
        <f>O223*H223</f>
        <v>0</v>
      </c>
      <c r="Q223" s="230">
        <v>0.0030000000000000001</v>
      </c>
      <c r="R223" s="230">
        <f>Q223*H223</f>
        <v>0.71010300000000004</v>
      </c>
      <c r="S223" s="230">
        <v>0</v>
      </c>
      <c r="T223" s="231">
        <f>S223*H223</f>
        <v>0</v>
      </c>
      <c r="AR223" s="24" t="s">
        <v>157</v>
      </c>
      <c r="AT223" s="24" t="s">
        <v>152</v>
      </c>
      <c r="AU223" s="24" t="s">
        <v>82</v>
      </c>
      <c r="AY223" s="24" t="s">
        <v>150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80</v>
      </c>
      <c r="BK223" s="232">
        <f>ROUND(I223*H223,2)</f>
        <v>0</v>
      </c>
      <c r="BL223" s="24" t="s">
        <v>157</v>
      </c>
      <c r="BM223" s="24" t="s">
        <v>312</v>
      </c>
    </row>
    <row r="224" s="11" customFormat="1">
      <c r="B224" s="233"/>
      <c r="C224" s="234"/>
      <c r="D224" s="235" t="s">
        <v>159</v>
      </c>
      <c r="E224" s="236" t="s">
        <v>21</v>
      </c>
      <c r="F224" s="237" t="s">
        <v>267</v>
      </c>
      <c r="G224" s="234"/>
      <c r="H224" s="236" t="s">
        <v>21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159</v>
      </c>
      <c r="AU224" s="243" t="s">
        <v>82</v>
      </c>
      <c r="AV224" s="11" t="s">
        <v>80</v>
      </c>
      <c r="AW224" s="11" t="s">
        <v>35</v>
      </c>
      <c r="AX224" s="11" t="s">
        <v>72</v>
      </c>
      <c r="AY224" s="243" t="s">
        <v>150</v>
      </c>
    </row>
    <row r="225" s="12" customFormat="1">
      <c r="B225" s="244"/>
      <c r="C225" s="245"/>
      <c r="D225" s="235" t="s">
        <v>159</v>
      </c>
      <c r="E225" s="246" t="s">
        <v>21</v>
      </c>
      <c r="F225" s="247" t="s">
        <v>313</v>
      </c>
      <c r="G225" s="245"/>
      <c r="H225" s="248">
        <v>76.765000000000001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159</v>
      </c>
      <c r="AU225" s="254" t="s">
        <v>82</v>
      </c>
      <c r="AV225" s="12" t="s">
        <v>82</v>
      </c>
      <c r="AW225" s="12" t="s">
        <v>35</v>
      </c>
      <c r="AX225" s="12" t="s">
        <v>72</v>
      </c>
      <c r="AY225" s="254" t="s">
        <v>150</v>
      </c>
    </row>
    <row r="226" s="12" customFormat="1">
      <c r="B226" s="244"/>
      <c r="C226" s="245"/>
      <c r="D226" s="235" t="s">
        <v>159</v>
      </c>
      <c r="E226" s="246" t="s">
        <v>21</v>
      </c>
      <c r="F226" s="247" t="s">
        <v>314</v>
      </c>
      <c r="G226" s="245"/>
      <c r="H226" s="248">
        <v>41.892000000000003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AT226" s="254" t="s">
        <v>159</v>
      </c>
      <c r="AU226" s="254" t="s">
        <v>82</v>
      </c>
      <c r="AV226" s="12" t="s">
        <v>82</v>
      </c>
      <c r="AW226" s="12" t="s">
        <v>35</v>
      </c>
      <c r="AX226" s="12" t="s">
        <v>72</v>
      </c>
      <c r="AY226" s="254" t="s">
        <v>150</v>
      </c>
    </row>
    <row r="227" s="12" customFormat="1">
      <c r="B227" s="244"/>
      <c r="C227" s="245"/>
      <c r="D227" s="235" t="s">
        <v>159</v>
      </c>
      <c r="E227" s="246" t="s">
        <v>21</v>
      </c>
      <c r="F227" s="247" t="s">
        <v>315</v>
      </c>
      <c r="G227" s="245"/>
      <c r="H227" s="248">
        <v>5.3630000000000004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159</v>
      </c>
      <c r="AU227" s="254" t="s">
        <v>82</v>
      </c>
      <c r="AV227" s="12" t="s">
        <v>82</v>
      </c>
      <c r="AW227" s="12" t="s">
        <v>35</v>
      </c>
      <c r="AX227" s="12" t="s">
        <v>72</v>
      </c>
      <c r="AY227" s="254" t="s">
        <v>150</v>
      </c>
    </row>
    <row r="228" s="12" customFormat="1">
      <c r="B228" s="244"/>
      <c r="C228" s="245"/>
      <c r="D228" s="235" t="s">
        <v>159</v>
      </c>
      <c r="E228" s="246" t="s">
        <v>21</v>
      </c>
      <c r="F228" s="247" t="s">
        <v>316</v>
      </c>
      <c r="G228" s="245"/>
      <c r="H228" s="248">
        <v>-9.0299999999999994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159</v>
      </c>
      <c r="AU228" s="254" t="s">
        <v>82</v>
      </c>
      <c r="AV228" s="12" t="s">
        <v>82</v>
      </c>
      <c r="AW228" s="12" t="s">
        <v>35</v>
      </c>
      <c r="AX228" s="12" t="s">
        <v>72</v>
      </c>
      <c r="AY228" s="254" t="s">
        <v>150</v>
      </c>
    </row>
    <row r="229" s="12" customFormat="1">
      <c r="B229" s="244"/>
      <c r="C229" s="245"/>
      <c r="D229" s="235" t="s">
        <v>159</v>
      </c>
      <c r="E229" s="246" t="s">
        <v>21</v>
      </c>
      <c r="F229" s="247" t="s">
        <v>317</v>
      </c>
      <c r="G229" s="245"/>
      <c r="H229" s="248">
        <v>-1.7729999999999999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AT229" s="254" t="s">
        <v>159</v>
      </c>
      <c r="AU229" s="254" t="s">
        <v>82</v>
      </c>
      <c r="AV229" s="12" t="s">
        <v>82</v>
      </c>
      <c r="AW229" s="12" t="s">
        <v>35</v>
      </c>
      <c r="AX229" s="12" t="s">
        <v>72</v>
      </c>
      <c r="AY229" s="254" t="s">
        <v>150</v>
      </c>
    </row>
    <row r="230" s="12" customFormat="1">
      <c r="B230" s="244"/>
      <c r="C230" s="245"/>
      <c r="D230" s="235" t="s">
        <v>159</v>
      </c>
      <c r="E230" s="246" t="s">
        <v>21</v>
      </c>
      <c r="F230" s="247" t="s">
        <v>318</v>
      </c>
      <c r="G230" s="245"/>
      <c r="H230" s="248">
        <v>-4.5019999999999998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AT230" s="254" t="s">
        <v>159</v>
      </c>
      <c r="AU230" s="254" t="s">
        <v>82</v>
      </c>
      <c r="AV230" s="12" t="s">
        <v>82</v>
      </c>
      <c r="AW230" s="12" t="s">
        <v>35</v>
      </c>
      <c r="AX230" s="12" t="s">
        <v>72</v>
      </c>
      <c r="AY230" s="254" t="s">
        <v>150</v>
      </c>
    </row>
    <row r="231" s="12" customFormat="1">
      <c r="B231" s="244"/>
      <c r="C231" s="245"/>
      <c r="D231" s="235" t="s">
        <v>159</v>
      </c>
      <c r="E231" s="246" t="s">
        <v>21</v>
      </c>
      <c r="F231" s="247" t="s">
        <v>319</v>
      </c>
      <c r="G231" s="245"/>
      <c r="H231" s="248">
        <v>4.6740000000000004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AT231" s="254" t="s">
        <v>159</v>
      </c>
      <c r="AU231" s="254" t="s">
        <v>82</v>
      </c>
      <c r="AV231" s="12" t="s">
        <v>82</v>
      </c>
      <c r="AW231" s="12" t="s">
        <v>35</v>
      </c>
      <c r="AX231" s="12" t="s">
        <v>72</v>
      </c>
      <c r="AY231" s="254" t="s">
        <v>150</v>
      </c>
    </row>
    <row r="232" s="12" customFormat="1">
      <c r="B232" s="244"/>
      <c r="C232" s="245"/>
      <c r="D232" s="235" t="s">
        <v>159</v>
      </c>
      <c r="E232" s="246" t="s">
        <v>21</v>
      </c>
      <c r="F232" s="247" t="s">
        <v>320</v>
      </c>
      <c r="G232" s="245"/>
      <c r="H232" s="248">
        <v>4.6820000000000004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AT232" s="254" t="s">
        <v>159</v>
      </c>
      <c r="AU232" s="254" t="s">
        <v>82</v>
      </c>
      <c r="AV232" s="12" t="s">
        <v>82</v>
      </c>
      <c r="AW232" s="12" t="s">
        <v>35</v>
      </c>
      <c r="AX232" s="12" t="s">
        <v>72</v>
      </c>
      <c r="AY232" s="254" t="s">
        <v>150</v>
      </c>
    </row>
    <row r="233" s="12" customFormat="1">
      <c r="B233" s="244"/>
      <c r="C233" s="245"/>
      <c r="D233" s="235" t="s">
        <v>159</v>
      </c>
      <c r="E233" s="246" t="s">
        <v>21</v>
      </c>
      <c r="F233" s="247" t="s">
        <v>321</v>
      </c>
      <c r="G233" s="245"/>
      <c r="H233" s="248">
        <v>2.4409999999999998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AT233" s="254" t="s">
        <v>159</v>
      </c>
      <c r="AU233" s="254" t="s">
        <v>82</v>
      </c>
      <c r="AV233" s="12" t="s">
        <v>82</v>
      </c>
      <c r="AW233" s="12" t="s">
        <v>35</v>
      </c>
      <c r="AX233" s="12" t="s">
        <v>72</v>
      </c>
      <c r="AY233" s="254" t="s">
        <v>150</v>
      </c>
    </row>
    <row r="234" s="12" customFormat="1">
      <c r="B234" s="244"/>
      <c r="C234" s="245"/>
      <c r="D234" s="235" t="s">
        <v>159</v>
      </c>
      <c r="E234" s="246" t="s">
        <v>21</v>
      </c>
      <c r="F234" s="247" t="s">
        <v>322</v>
      </c>
      <c r="G234" s="245"/>
      <c r="H234" s="248">
        <v>-21.024000000000001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AT234" s="254" t="s">
        <v>159</v>
      </c>
      <c r="AU234" s="254" t="s">
        <v>82</v>
      </c>
      <c r="AV234" s="12" t="s">
        <v>82</v>
      </c>
      <c r="AW234" s="12" t="s">
        <v>35</v>
      </c>
      <c r="AX234" s="12" t="s">
        <v>72</v>
      </c>
      <c r="AY234" s="254" t="s">
        <v>150</v>
      </c>
    </row>
    <row r="235" s="12" customFormat="1">
      <c r="B235" s="244"/>
      <c r="C235" s="245"/>
      <c r="D235" s="235" t="s">
        <v>159</v>
      </c>
      <c r="E235" s="246" t="s">
        <v>21</v>
      </c>
      <c r="F235" s="247" t="s">
        <v>323</v>
      </c>
      <c r="G235" s="245"/>
      <c r="H235" s="248">
        <v>-1.5760000000000001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159</v>
      </c>
      <c r="AU235" s="254" t="s">
        <v>82</v>
      </c>
      <c r="AV235" s="12" t="s">
        <v>82</v>
      </c>
      <c r="AW235" s="12" t="s">
        <v>35</v>
      </c>
      <c r="AX235" s="12" t="s">
        <v>72</v>
      </c>
      <c r="AY235" s="254" t="s">
        <v>150</v>
      </c>
    </row>
    <row r="236" s="12" customFormat="1">
      <c r="B236" s="244"/>
      <c r="C236" s="245"/>
      <c r="D236" s="235" t="s">
        <v>159</v>
      </c>
      <c r="E236" s="246" t="s">
        <v>21</v>
      </c>
      <c r="F236" s="247" t="s">
        <v>324</v>
      </c>
      <c r="G236" s="245"/>
      <c r="H236" s="248">
        <v>-1.226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159</v>
      </c>
      <c r="AU236" s="254" t="s">
        <v>82</v>
      </c>
      <c r="AV236" s="12" t="s">
        <v>82</v>
      </c>
      <c r="AW236" s="12" t="s">
        <v>35</v>
      </c>
      <c r="AX236" s="12" t="s">
        <v>72</v>
      </c>
      <c r="AY236" s="254" t="s">
        <v>150</v>
      </c>
    </row>
    <row r="237" s="11" customFormat="1">
      <c r="B237" s="233"/>
      <c r="C237" s="234"/>
      <c r="D237" s="235" t="s">
        <v>159</v>
      </c>
      <c r="E237" s="236" t="s">
        <v>21</v>
      </c>
      <c r="F237" s="237" t="s">
        <v>271</v>
      </c>
      <c r="G237" s="234"/>
      <c r="H237" s="236" t="s">
        <v>21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159</v>
      </c>
      <c r="AU237" s="243" t="s">
        <v>82</v>
      </c>
      <c r="AV237" s="11" t="s">
        <v>80</v>
      </c>
      <c r="AW237" s="11" t="s">
        <v>35</v>
      </c>
      <c r="AX237" s="11" t="s">
        <v>72</v>
      </c>
      <c r="AY237" s="243" t="s">
        <v>150</v>
      </c>
    </row>
    <row r="238" s="12" customFormat="1">
      <c r="B238" s="244"/>
      <c r="C238" s="245"/>
      <c r="D238" s="235" t="s">
        <v>159</v>
      </c>
      <c r="E238" s="246" t="s">
        <v>21</v>
      </c>
      <c r="F238" s="247" t="s">
        <v>325</v>
      </c>
      <c r="G238" s="245"/>
      <c r="H238" s="248">
        <v>54.329000000000001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AT238" s="254" t="s">
        <v>159</v>
      </c>
      <c r="AU238" s="254" t="s">
        <v>82</v>
      </c>
      <c r="AV238" s="12" t="s">
        <v>82</v>
      </c>
      <c r="AW238" s="12" t="s">
        <v>35</v>
      </c>
      <c r="AX238" s="12" t="s">
        <v>72</v>
      </c>
      <c r="AY238" s="254" t="s">
        <v>150</v>
      </c>
    </row>
    <row r="239" s="12" customFormat="1">
      <c r="B239" s="244"/>
      <c r="C239" s="245"/>
      <c r="D239" s="235" t="s">
        <v>159</v>
      </c>
      <c r="E239" s="246" t="s">
        <v>21</v>
      </c>
      <c r="F239" s="247" t="s">
        <v>326</v>
      </c>
      <c r="G239" s="245"/>
      <c r="H239" s="248">
        <v>42.021999999999998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159</v>
      </c>
      <c r="AU239" s="254" t="s">
        <v>82</v>
      </c>
      <c r="AV239" s="12" t="s">
        <v>82</v>
      </c>
      <c r="AW239" s="12" t="s">
        <v>35</v>
      </c>
      <c r="AX239" s="12" t="s">
        <v>72</v>
      </c>
      <c r="AY239" s="254" t="s">
        <v>150</v>
      </c>
    </row>
    <row r="240" s="12" customFormat="1">
      <c r="B240" s="244"/>
      <c r="C240" s="245"/>
      <c r="D240" s="235" t="s">
        <v>159</v>
      </c>
      <c r="E240" s="246" t="s">
        <v>21</v>
      </c>
      <c r="F240" s="247" t="s">
        <v>327</v>
      </c>
      <c r="G240" s="245"/>
      <c r="H240" s="248">
        <v>1.889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AT240" s="254" t="s">
        <v>159</v>
      </c>
      <c r="AU240" s="254" t="s">
        <v>82</v>
      </c>
      <c r="AV240" s="12" t="s">
        <v>82</v>
      </c>
      <c r="AW240" s="12" t="s">
        <v>35</v>
      </c>
      <c r="AX240" s="12" t="s">
        <v>72</v>
      </c>
      <c r="AY240" s="254" t="s">
        <v>150</v>
      </c>
    </row>
    <row r="241" s="12" customFormat="1">
      <c r="B241" s="244"/>
      <c r="C241" s="245"/>
      <c r="D241" s="235" t="s">
        <v>159</v>
      </c>
      <c r="E241" s="246" t="s">
        <v>21</v>
      </c>
      <c r="F241" s="247" t="s">
        <v>328</v>
      </c>
      <c r="G241" s="245"/>
      <c r="H241" s="248">
        <v>2.7890000000000001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AT241" s="254" t="s">
        <v>159</v>
      </c>
      <c r="AU241" s="254" t="s">
        <v>82</v>
      </c>
      <c r="AV241" s="12" t="s">
        <v>82</v>
      </c>
      <c r="AW241" s="12" t="s">
        <v>35</v>
      </c>
      <c r="AX241" s="12" t="s">
        <v>72</v>
      </c>
      <c r="AY241" s="254" t="s">
        <v>150</v>
      </c>
    </row>
    <row r="242" s="12" customFormat="1">
      <c r="B242" s="244"/>
      <c r="C242" s="245"/>
      <c r="D242" s="235" t="s">
        <v>159</v>
      </c>
      <c r="E242" s="246" t="s">
        <v>21</v>
      </c>
      <c r="F242" s="247" t="s">
        <v>329</v>
      </c>
      <c r="G242" s="245"/>
      <c r="H242" s="248">
        <v>-4.6479999999999997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159</v>
      </c>
      <c r="AU242" s="254" t="s">
        <v>82</v>
      </c>
      <c r="AV242" s="12" t="s">
        <v>82</v>
      </c>
      <c r="AW242" s="12" t="s">
        <v>35</v>
      </c>
      <c r="AX242" s="12" t="s">
        <v>72</v>
      </c>
      <c r="AY242" s="254" t="s">
        <v>150</v>
      </c>
    </row>
    <row r="243" s="12" customFormat="1">
      <c r="B243" s="244"/>
      <c r="C243" s="245"/>
      <c r="D243" s="235" t="s">
        <v>159</v>
      </c>
      <c r="E243" s="246" t="s">
        <v>21</v>
      </c>
      <c r="F243" s="247" t="s">
        <v>317</v>
      </c>
      <c r="G243" s="245"/>
      <c r="H243" s="248">
        <v>-1.7729999999999999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159</v>
      </c>
      <c r="AU243" s="254" t="s">
        <v>82</v>
      </c>
      <c r="AV243" s="12" t="s">
        <v>82</v>
      </c>
      <c r="AW243" s="12" t="s">
        <v>35</v>
      </c>
      <c r="AX243" s="12" t="s">
        <v>72</v>
      </c>
      <c r="AY243" s="254" t="s">
        <v>150</v>
      </c>
    </row>
    <row r="244" s="12" customFormat="1">
      <c r="B244" s="244"/>
      <c r="C244" s="245"/>
      <c r="D244" s="235" t="s">
        <v>159</v>
      </c>
      <c r="E244" s="246" t="s">
        <v>21</v>
      </c>
      <c r="F244" s="247" t="s">
        <v>330</v>
      </c>
      <c r="G244" s="245"/>
      <c r="H244" s="248">
        <v>3.2559999999999998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AT244" s="254" t="s">
        <v>159</v>
      </c>
      <c r="AU244" s="254" t="s">
        <v>82</v>
      </c>
      <c r="AV244" s="12" t="s">
        <v>82</v>
      </c>
      <c r="AW244" s="12" t="s">
        <v>35</v>
      </c>
      <c r="AX244" s="12" t="s">
        <v>72</v>
      </c>
      <c r="AY244" s="254" t="s">
        <v>150</v>
      </c>
    </row>
    <row r="245" s="12" customFormat="1">
      <c r="B245" s="244"/>
      <c r="C245" s="245"/>
      <c r="D245" s="235" t="s">
        <v>159</v>
      </c>
      <c r="E245" s="246" t="s">
        <v>21</v>
      </c>
      <c r="F245" s="247" t="s">
        <v>331</v>
      </c>
      <c r="G245" s="245"/>
      <c r="H245" s="248">
        <v>0.50600000000000001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159</v>
      </c>
      <c r="AU245" s="254" t="s">
        <v>82</v>
      </c>
      <c r="AV245" s="12" t="s">
        <v>82</v>
      </c>
      <c r="AW245" s="12" t="s">
        <v>35</v>
      </c>
      <c r="AX245" s="12" t="s">
        <v>72</v>
      </c>
      <c r="AY245" s="254" t="s">
        <v>150</v>
      </c>
    </row>
    <row r="246" s="12" customFormat="1">
      <c r="B246" s="244"/>
      <c r="C246" s="245"/>
      <c r="D246" s="235" t="s">
        <v>159</v>
      </c>
      <c r="E246" s="246" t="s">
        <v>21</v>
      </c>
      <c r="F246" s="247" t="s">
        <v>332</v>
      </c>
      <c r="G246" s="245"/>
      <c r="H246" s="248">
        <v>4.71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AT246" s="254" t="s">
        <v>159</v>
      </c>
      <c r="AU246" s="254" t="s">
        <v>82</v>
      </c>
      <c r="AV246" s="12" t="s">
        <v>82</v>
      </c>
      <c r="AW246" s="12" t="s">
        <v>35</v>
      </c>
      <c r="AX246" s="12" t="s">
        <v>72</v>
      </c>
      <c r="AY246" s="254" t="s">
        <v>150</v>
      </c>
    </row>
    <row r="247" s="12" customFormat="1">
      <c r="B247" s="244"/>
      <c r="C247" s="245"/>
      <c r="D247" s="235" t="s">
        <v>159</v>
      </c>
      <c r="E247" s="246" t="s">
        <v>21</v>
      </c>
      <c r="F247" s="247" t="s">
        <v>333</v>
      </c>
      <c r="G247" s="245"/>
      <c r="H247" s="248">
        <v>1.228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AT247" s="254" t="s">
        <v>159</v>
      </c>
      <c r="AU247" s="254" t="s">
        <v>82</v>
      </c>
      <c r="AV247" s="12" t="s">
        <v>82</v>
      </c>
      <c r="AW247" s="12" t="s">
        <v>35</v>
      </c>
      <c r="AX247" s="12" t="s">
        <v>72</v>
      </c>
      <c r="AY247" s="254" t="s">
        <v>150</v>
      </c>
    </row>
    <row r="248" s="12" customFormat="1">
      <c r="B248" s="244"/>
      <c r="C248" s="245"/>
      <c r="D248" s="235" t="s">
        <v>159</v>
      </c>
      <c r="E248" s="246" t="s">
        <v>21</v>
      </c>
      <c r="F248" s="247" t="s">
        <v>334</v>
      </c>
      <c r="G248" s="245"/>
      <c r="H248" s="248">
        <v>-2.6520000000000001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159</v>
      </c>
      <c r="AU248" s="254" t="s">
        <v>82</v>
      </c>
      <c r="AV248" s="12" t="s">
        <v>82</v>
      </c>
      <c r="AW248" s="12" t="s">
        <v>35</v>
      </c>
      <c r="AX248" s="12" t="s">
        <v>72</v>
      </c>
      <c r="AY248" s="254" t="s">
        <v>150</v>
      </c>
    </row>
    <row r="249" s="12" customFormat="1">
      <c r="B249" s="244"/>
      <c r="C249" s="245"/>
      <c r="D249" s="235" t="s">
        <v>159</v>
      </c>
      <c r="E249" s="246" t="s">
        <v>21</v>
      </c>
      <c r="F249" s="247" t="s">
        <v>335</v>
      </c>
      <c r="G249" s="245"/>
      <c r="H249" s="248">
        <v>-10.608000000000001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AT249" s="254" t="s">
        <v>159</v>
      </c>
      <c r="AU249" s="254" t="s">
        <v>82</v>
      </c>
      <c r="AV249" s="12" t="s">
        <v>82</v>
      </c>
      <c r="AW249" s="12" t="s">
        <v>35</v>
      </c>
      <c r="AX249" s="12" t="s">
        <v>72</v>
      </c>
      <c r="AY249" s="254" t="s">
        <v>150</v>
      </c>
    </row>
    <row r="250" s="12" customFormat="1">
      <c r="B250" s="244"/>
      <c r="C250" s="245"/>
      <c r="D250" s="235" t="s">
        <v>159</v>
      </c>
      <c r="E250" s="246" t="s">
        <v>21</v>
      </c>
      <c r="F250" s="247" t="s">
        <v>336</v>
      </c>
      <c r="G250" s="245"/>
      <c r="H250" s="248">
        <v>-1.3919999999999999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AT250" s="254" t="s">
        <v>159</v>
      </c>
      <c r="AU250" s="254" t="s">
        <v>82</v>
      </c>
      <c r="AV250" s="12" t="s">
        <v>82</v>
      </c>
      <c r="AW250" s="12" t="s">
        <v>35</v>
      </c>
      <c r="AX250" s="12" t="s">
        <v>72</v>
      </c>
      <c r="AY250" s="254" t="s">
        <v>150</v>
      </c>
    </row>
    <row r="251" s="12" customFormat="1">
      <c r="B251" s="244"/>
      <c r="C251" s="245"/>
      <c r="D251" s="235" t="s">
        <v>159</v>
      </c>
      <c r="E251" s="246" t="s">
        <v>21</v>
      </c>
      <c r="F251" s="247" t="s">
        <v>323</v>
      </c>
      <c r="G251" s="245"/>
      <c r="H251" s="248">
        <v>-1.5760000000000001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159</v>
      </c>
      <c r="AU251" s="254" t="s">
        <v>82</v>
      </c>
      <c r="AV251" s="12" t="s">
        <v>82</v>
      </c>
      <c r="AW251" s="12" t="s">
        <v>35</v>
      </c>
      <c r="AX251" s="12" t="s">
        <v>72</v>
      </c>
      <c r="AY251" s="254" t="s">
        <v>150</v>
      </c>
    </row>
    <row r="252" s="11" customFormat="1">
      <c r="B252" s="233"/>
      <c r="C252" s="234"/>
      <c r="D252" s="235" t="s">
        <v>159</v>
      </c>
      <c r="E252" s="236" t="s">
        <v>21</v>
      </c>
      <c r="F252" s="237" t="s">
        <v>274</v>
      </c>
      <c r="G252" s="234"/>
      <c r="H252" s="236" t="s">
        <v>21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159</v>
      </c>
      <c r="AU252" s="243" t="s">
        <v>82</v>
      </c>
      <c r="AV252" s="11" t="s">
        <v>80</v>
      </c>
      <c r="AW252" s="11" t="s">
        <v>35</v>
      </c>
      <c r="AX252" s="11" t="s">
        <v>72</v>
      </c>
      <c r="AY252" s="243" t="s">
        <v>150</v>
      </c>
    </row>
    <row r="253" s="12" customFormat="1">
      <c r="B253" s="244"/>
      <c r="C253" s="245"/>
      <c r="D253" s="235" t="s">
        <v>159</v>
      </c>
      <c r="E253" s="246" t="s">
        <v>21</v>
      </c>
      <c r="F253" s="247" t="s">
        <v>337</v>
      </c>
      <c r="G253" s="245"/>
      <c r="H253" s="248">
        <v>30.238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AT253" s="254" t="s">
        <v>159</v>
      </c>
      <c r="AU253" s="254" t="s">
        <v>82</v>
      </c>
      <c r="AV253" s="12" t="s">
        <v>82</v>
      </c>
      <c r="AW253" s="12" t="s">
        <v>35</v>
      </c>
      <c r="AX253" s="12" t="s">
        <v>72</v>
      </c>
      <c r="AY253" s="254" t="s">
        <v>150</v>
      </c>
    </row>
    <row r="254" s="12" customFormat="1">
      <c r="B254" s="244"/>
      <c r="C254" s="245"/>
      <c r="D254" s="235" t="s">
        <v>159</v>
      </c>
      <c r="E254" s="246" t="s">
        <v>21</v>
      </c>
      <c r="F254" s="247" t="s">
        <v>323</v>
      </c>
      <c r="G254" s="245"/>
      <c r="H254" s="248">
        <v>-1.5760000000000001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AT254" s="254" t="s">
        <v>159</v>
      </c>
      <c r="AU254" s="254" t="s">
        <v>82</v>
      </c>
      <c r="AV254" s="12" t="s">
        <v>82</v>
      </c>
      <c r="AW254" s="12" t="s">
        <v>35</v>
      </c>
      <c r="AX254" s="12" t="s">
        <v>72</v>
      </c>
      <c r="AY254" s="254" t="s">
        <v>150</v>
      </c>
    </row>
    <row r="255" s="12" customFormat="1">
      <c r="B255" s="244"/>
      <c r="C255" s="245"/>
      <c r="D255" s="235" t="s">
        <v>159</v>
      </c>
      <c r="E255" s="246" t="s">
        <v>21</v>
      </c>
      <c r="F255" s="247" t="s">
        <v>338</v>
      </c>
      <c r="G255" s="245"/>
      <c r="H255" s="248">
        <v>12.872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AT255" s="254" t="s">
        <v>159</v>
      </c>
      <c r="AU255" s="254" t="s">
        <v>82</v>
      </c>
      <c r="AV255" s="12" t="s">
        <v>82</v>
      </c>
      <c r="AW255" s="12" t="s">
        <v>35</v>
      </c>
      <c r="AX255" s="12" t="s">
        <v>72</v>
      </c>
      <c r="AY255" s="254" t="s">
        <v>150</v>
      </c>
    </row>
    <row r="256" s="12" customFormat="1">
      <c r="B256" s="244"/>
      <c r="C256" s="245"/>
      <c r="D256" s="235" t="s">
        <v>159</v>
      </c>
      <c r="E256" s="246" t="s">
        <v>21</v>
      </c>
      <c r="F256" s="247" t="s">
        <v>339</v>
      </c>
      <c r="G256" s="245"/>
      <c r="H256" s="248">
        <v>-1.379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159</v>
      </c>
      <c r="AU256" s="254" t="s">
        <v>82</v>
      </c>
      <c r="AV256" s="12" t="s">
        <v>82</v>
      </c>
      <c r="AW256" s="12" t="s">
        <v>35</v>
      </c>
      <c r="AX256" s="12" t="s">
        <v>72</v>
      </c>
      <c r="AY256" s="254" t="s">
        <v>150</v>
      </c>
    </row>
    <row r="257" s="12" customFormat="1">
      <c r="B257" s="244"/>
      <c r="C257" s="245"/>
      <c r="D257" s="235" t="s">
        <v>159</v>
      </c>
      <c r="E257" s="246" t="s">
        <v>21</v>
      </c>
      <c r="F257" s="247" t="s">
        <v>340</v>
      </c>
      <c r="G257" s="245"/>
      <c r="H257" s="248">
        <v>3.1320000000000001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AT257" s="254" t="s">
        <v>159</v>
      </c>
      <c r="AU257" s="254" t="s">
        <v>82</v>
      </c>
      <c r="AV257" s="12" t="s">
        <v>82</v>
      </c>
      <c r="AW257" s="12" t="s">
        <v>35</v>
      </c>
      <c r="AX257" s="12" t="s">
        <v>72</v>
      </c>
      <c r="AY257" s="254" t="s">
        <v>150</v>
      </c>
    </row>
    <row r="258" s="12" customFormat="1">
      <c r="B258" s="244"/>
      <c r="C258" s="245"/>
      <c r="D258" s="235" t="s">
        <v>159</v>
      </c>
      <c r="E258" s="246" t="s">
        <v>21</v>
      </c>
      <c r="F258" s="247" t="s">
        <v>341</v>
      </c>
      <c r="G258" s="245"/>
      <c r="H258" s="248">
        <v>8.7840000000000007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AT258" s="254" t="s">
        <v>159</v>
      </c>
      <c r="AU258" s="254" t="s">
        <v>82</v>
      </c>
      <c r="AV258" s="12" t="s">
        <v>82</v>
      </c>
      <c r="AW258" s="12" t="s">
        <v>35</v>
      </c>
      <c r="AX258" s="12" t="s">
        <v>72</v>
      </c>
      <c r="AY258" s="254" t="s">
        <v>150</v>
      </c>
    </row>
    <row r="259" s="12" customFormat="1">
      <c r="B259" s="244"/>
      <c r="C259" s="245"/>
      <c r="D259" s="235" t="s">
        <v>159</v>
      </c>
      <c r="E259" s="246" t="s">
        <v>21</v>
      </c>
      <c r="F259" s="247" t="s">
        <v>342</v>
      </c>
      <c r="G259" s="245"/>
      <c r="H259" s="248">
        <v>-0.13600000000000001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AT259" s="254" t="s">
        <v>159</v>
      </c>
      <c r="AU259" s="254" t="s">
        <v>82</v>
      </c>
      <c r="AV259" s="12" t="s">
        <v>82</v>
      </c>
      <c r="AW259" s="12" t="s">
        <v>35</v>
      </c>
      <c r="AX259" s="12" t="s">
        <v>72</v>
      </c>
      <c r="AY259" s="254" t="s">
        <v>150</v>
      </c>
    </row>
    <row r="260" s="13" customFormat="1">
      <c r="B260" s="255"/>
      <c r="C260" s="256"/>
      <c r="D260" s="235" t="s">
        <v>159</v>
      </c>
      <c r="E260" s="257" t="s">
        <v>21</v>
      </c>
      <c r="F260" s="258" t="s">
        <v>162</v>
      </c>
      <c r="G260" s="256"/>
      <c r="H260" s="259">
        <v>236.70099999999999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AT260" s="265" t="s">
        <v>159</v>
      </c>
      <c r="AU260" s="265" t="s">
        <v>82</v>
      </c>
      <c r="AV260" s="13" t="s">
        <v>157</v>
      </c>
      <c r="AW260" s="13" t="s">
        <v>35</v>
      </c>
      <c r="AX260" s="13" t="s">
        <v>80</v>
      </c>
      <c r="AY260" s="265" t="s">
        <v>150</v>
      </c>
    </row>
    <row r="261" s="1" customFormat="1" ht="25.5" customHeight="1">
      <c r="B261" s="46"/>
      <c r="C261" s="221" t="s">
        <v>343</v>
      </c>
      <c r="D261" s="221" t="s">
        <v>152</v>
      </c>
      <c r="E261" s="222" t="s">
        <v>344</v>
      </c>
      <c r="F261" s="223" t="s">
        <v>345</v>
      </c>
      <c r="G261" s="224" t="s">
        <v>204</v>
      </c>
      <c r="H261" s="225">
        <v>26.036999999999999</v>
      </c>
      <c r="I261" s="226"/>
      <c r="J261" s="227">
        <f>ROUND(I261*H261,2)</f>
        <v>0</v>
      </c>
      <c r="K261" s="223" t="s">
        <v>156</v>
      </c>
      <c r="L261" s="72"/>
      <c r="M261" s="228" t="s">
        <v>21</v>
      </c>
      <c r="N261" s="229" t="s">
        <v>43</v>
      </c>
      <c r="O261" s="47"/>
      <c r="P261" s="230">
        <f>O261*H261</f>
        <v>0</v>
      </c>
      <c r="Q261" s="230">
        <v>0.015400000000000001</v>
      </c>
      <c r="R261" s="230">
        <f>Q261*H261</f>
        <v>0.40096979999999999</v>
      </c>
      <c r="S261" s="230">
        <v>0</v>
      </c>
      <c r="T261" s="231">
        <f>S261*H261</f>
        <v>0</v>
      </c>
      <c r="AR261" s="24" t="s">
        <v>157</v>
      </c>
      <c r="AT261" s="24" t="s">
        <v>152</v>
      </c>
      <c r="AU261" s="24" t="s">
        <v>82</v>
      </c>
      <c r="AY261" s="24" t="s">
        <v>150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80</v>
      </c>
      <c r="BK261" s="232">
        <f>ROUND(I261*H261,2)</f>
        <v>0</v>
      </c>
      <c r="BL261" s="24" t="s">
        <v>157</v>
      </c>
      <c r="BM261" s="24" t="s">
        <v>346</v>
      </c>
    </row>
    <row r="262" s="11" customFormat="1">
      <c r="B262" s="233"/>
      <c r="C262" s="234"/>
      <c r="D262" s="235" t="s">
        <v>159</v>
      </c>
      <c r="E262" s="236" t="s">
        <v>21</v>
      </c>
      <c r="F262" s="237" t="s">
        <v>271</v>
      </c>
      <c r="G262" s="234"/>
      <c r="H262" s="236" t="s">
        <v>21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159</v>
      </c>
      <c r="AU262" s="243" t="s">
        <v>82</v>
      </c>
      <c r="AV262" s="11" t="s">
        <v>80</v>
      </c>
      <c r="AW262" s="11" t="s">
        <v>35</v>
      </c>
      <c r="AX262" s="11" t="s">
        <v>72</v>
      </c>
      <c r="AY262" s="243" t="s">
        <v>150</v>
      </c>
    </row>
    <row r="263" s="12" customFormat="1">
      <c r="B263" s="244"/>
      <c r="C263" s="245"/>
      <c r="D263" s="235" t="s">
        <v>159</v>
      </c>
      <c r="E263" s="246" t="s">
        <v>21</v>
      </c>
      <c r="F263" s="247" t="s">
        <v>347</v>
      </c>
      <c r="G263" s="245"/>
      <c r="H263" s="248">
        <v>0.17399999999999999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AT263" s="254" t="s">
        <v>159</v>
      </c>
      <c r="AU263" s="254" t="s">
        <v>82</v>
      </c>
      <c r="AV263" s="12" t="s">
        <v>82</v>
      </c>
      <c r="AW263" s="12" t="s">
        <v>35</v>
      </c>
      <c r="AX263" s="12" t="s">
        <v>72</v>
      </c>
      <c r="AY263" s="254" t="s">
        <v>150</v>
      </c>
    </row>
    <row r="264" s="12" customFormat="1">
      <c r="B264" s="244"/>
      <c r="C264" s="245"/>
      <c r="D264" s="235" t="s">
        <v>159</v>
      </c>
      <c r="E264" s="246" t="s">
        <v>21</v>
      </c>
      <c r="F264" s="247" t="s">
        <v>348</v>
      </c>
      <c r="G264" s="245"/>
      <c r="H264" s="248">
        <v>1.653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AT264" s="254" t="s">
        <v>159</v>
      </c>
      <c r="AU264" s="254" t="s">
        <v>82</v>
      </c>
      <c r="AV264" s="12" t="s">
        <v>82</v>
      </c>
      <c r="AW264" s="12" t="s">
        <v>35</v>
      </c>
      <c r="AX264" s="12" t="s">
        <v>72</v>
      </c>
      <c r="AY264" s="254" t="s">
        <v>150</v>
      </c>
    </row>
    <row r="265" s="11" customFormat="1">
      <c r="B265" s="233"/>
      <c r="C265" s="234"/>
      <c r="D265" s="235" t="s">
        <v>159</v>
      </c>
      <c r="E265" s="236" t="s">
        <v>21</v>
      </c>
      <c r="F265" s="237" t="s">
        <v>274</v>
      </c>
      <c r="G265" s="234"/>
      <c r="H265" s="236" t="s">
        <v>21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159</v>
      </c>
      <c r="AU265" s="243" t="s">
        <v>82</v>
      </c>
      <c r="AV265" s="11" t="s">
        <v>80</v>
      </c>
      <c r="AW265" s="11" t="s">
        <v>35</v>
      </c>
      <c r="AX265" s="11" t="s">
        <v>72</v>
      </c>
      <c r="AY265" s="243" t="s">
        <v>150</v>
      </c>
    </row>
    <row r="266" s="12" customFormat="1">
      <c r="B266" s="244"/>
      <c r="C266" s="245"/>
      <c r="D266" s="235" t="s">
        <v>159</v>
      </c>
      <c r="E266" s="246" t="s">
        <v>21</v>
      </c>
      <c r="F266" s="247" t="s">
        <v>349</v>
      </c>
      <c r="G266" s="245"/>
      <c r="H266" s="248">
        <v>9.0199999999999996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159</v>
      </c>
      <c r="AU266" s="254" t="s">
        <v>82</v>
      </c>
      <c r="AV266" s="12" t="s">
        <v>82</v>
      </c>
      <c r="AW266" s="12" t="s">
        <v>35</v>
      </c>
      <c r="AX266" s="12" t="s">
        <v>72</v>
      </c>
      <c r="AY266" s="254" t="s">
        <v>150</v>
      </c>
    </row>
    <row r="267" s="12" customFormat="1">
      <c r="B267" s="244"/>
      <c r="C267" s="245"/>
      <c r="D267" s="235" t="s">
        <v>159</v>
      </c>
      <c r="E267" s="246" t="s">
        <v>21</v>
      </c>
      <c r="F267" s="247" t="s">
        <v>350</v>
      </c>
      <c r="G267" s="245"/>
      <c r="H267" s="248">
        <v>8.3780000000000001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AT267" s="254" t="s">
        <v>159</v>
      </c>
      <c r="AU267" s="254" t="s">
        <v>82</v>
      </c>
      <c r="AV267" s="12" t="s">
        <v>82</v>
      </c>
      <c r="AW267" s="12" t="s">
        <v>35</v>
      </c>
      <c r="AX267" s="12" t="s">
        <v>72</v>
      </c>
      <c r="AY267" s="254" t="s">
        <v>150</v>
      </c>
    </row>
    <row r="268" s="12" customFormat="1">
      <c r="B268" s="244"/>
      <c r="C268" s="245"/>
      <c r="D268" s="235" t="s">
        <v>159</v>
      </c>
      <c r="E268" s="246" t="s">
        <v>21</v>
      </c>
      <c r="F268" s="247" t="s">
        <v>340</v>
      </c>
      <c r="G268" s="245"/>
      <c r="H268" s="248">
        <v>3.1320000000000001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AT268" s="254" t="s">
        <v>159</v>
      </c>
      <c r="AU268" s="254" t="s">
        <v>82</v>
      </c>
      <c r="AV268" s="12" t="s">
        <v>82</v>
      </c>
      <c r="AW268" s="12" t="s">
        <v>35</v>
      </c>
      <c r="AX268" s="12" t="s">
        <v>72</v>
      </c>
      <c r="AY268" s="254" t="s">
        <v>150</v>
      </c>
    </row>
    <row r="269" s="12" customFormat="1">
      <c r="B269" s="244"/>
      <c r="C269" s="245"/>
      <c r="D269" s="235" t="s">
        <v>159</v>
      </c>
      <c r="E269" s="246" t="s">
        <v>21</v>
      </c>
      <c r="F269" s="247" t="s">
        <v>351</v>
      </c>
      <c r="G269" s="245"/>
      <c r="H269" s="248">
        <v>3.6800000000000002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159</v>
      </c>
      <c r="AU269" s="254" t="s">
        <v>82</v>
      </c>
      <c r="AV269" s="12" t="s">
        <v>82</v>
      </c>
      <c r="AW269" s="12" t="s">
        <v>35</v>
      </c>
      <c r="AX269" s="12" t="s">
        <v>72</v>
      </c>
      <c r="AY269" s="254" t="s">
        <v>150</v>
      </c>
    </row>
    <row r="270" s="13" customFormat="1">
      <c r="B270" s="255"/>
      <c r="C270" s="256"/>
      <c r="D270" s="235" t="s">
        <v>159</v>
      </c>
      <c r="E270" s="257" t="s">
        <v>21</v>
      </c>
      <c r="F270" s="258" t="s">
        <v>162</v>
      </c>
      <c r="G270" s="256"/>
      <c r="H270" s="259">
        <v>26.036999999999999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AT270" s="265" t="s">
        <v>159</v>
      </c>
      <c r="AU270" s="265" t="s">
        <v>82</v>
      </c>
      <c r="AV270" s="13" t="s">
        <v>157</v>
      </c>
      <c r="AW270" s="13" t="s">
        <v>35</v>
      </c>
      <c r="AX270" s="13" t="s">
        <v>80</v>
      </c>
      <c r="AY270" s="265" t="s">
        <v>150</v>
      </c>
    </row>
    <row r="271" s="1" customFormat="1" ht="25.5" customHeight="1">
      <c r="B271" s="46"/>
      <c r="C271" s="221" t="s">
        <v>352</v>
      </c>
      <c r="D271" s="221" t="s">
        <v>152</v>
      </c>
      <c r="E271" s="222" t="s">
        <v>353</v>
      </c>
      <c r="F271" s="223" t="s">
        <v>354</v>
      </c>
      <c r="G271" s="224" t="s">
        <v>228</v>
      </c>
      <c r="H271" s="225">
        <v>10</v>
      </c>
      <c r="I271" s="226"/>
      <c r="J271" s="227">
        <f>ROUND(I271*H271,2)</f>
        <v>0</v>
      </c>
      <c r="K271" s="223" t="s">
        <v>156</v>
      </c>
      <c r="L271" s="72"/>
      <c r="M271" s="228" t="s">
        <v>21</v>
      </c>
      <c r="N271" s="229" t="s">
        <v>43</v>
      </c>
      <c r="O271" s="47"/>
      <c r="P271" s="230">
        <f>O271*H271</f>
        <v>0</v>
      </c>
      <c r="Q271" s="230">
        <v>0.0037599999999999999</v>
      </c>
      <c r="R271" s="230">
        <f>Q271*H271</f>
        <v>0.037600000000000001</v>
      </c>
      <c r="S271" s="230">
        <v>0</v>
      </c>
      <c r="T271" s="231">
        <f>S271*H271</f>
        <v>0</v>
      </c>
      <c r="AR271" s="24" t="s">
        <v>157</v>
      </c>
      <c r="AT271" s="24" t="s">
        <v>152</v>
      </c>
      <c r="AU271" s="24" t="s">
        <v>82</v>
      </c>
      <c r="AY271" s="24" t="s">
        <v>150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4" t="s">
        <v>80</v>
      </c>
      <c r="BK271" s="232">
        <f>ROUND(I271*H271,2)</f>
        <v>0</v>
      </c>
      <c r="BL271" s="24" t="s">
        <v>157</v>
      </c>
      <c r="BM271" s="24" t="s">
        <v>355</v>
      </c>
    </row>
    <row r="272" s="11" customFormat="1">
      <c r="B272" s="233"/>
      <c r="C272" s="234"/>
      <c r="D272" s="235" t="s">
        <v>159</v>
      </c>
      <c r="E272" s="236" t="s">
        <v>21</v>
      </c>
      <c r="F272" s="237" t="s">
        <v>287</v>
      </c>
      <c r="G272" s="234"/>
      <c r="H272" s="236" t="s">
        <v>21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159</v>
      </c>
      <c r="AU272" s="243" t="s">
        <v>82</v>
      </c>
      <c r="AV272" s="11" t="s">
        <v>80</v>
      </c>
      <c r="AW272" s="11" t="s">
        <v>35</v>
      </c>
      <c r="AX272" s="11" t="s">
        <v>72</v>
      </c>
      <c r="AY272" s="243" t="s">
        <v>150</v>
      </c>
    </row>
    <row r="273" s="12" customFormat="1">
      <c r="B273" s="244"/>
      <c r="C273" s="245"/>
      <c r="D273" s="235" t="s">
        <v>159</v>
      </c>
      <c r="E273" s="246" t="s">
        <v>21</v>
      </c>
      <c r="F273" s="247" t="s">
        <v>356</v>
      </c>
      <c r="G273" s="245"/>
      <c r="H273" s="248">
        <v>10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AT273" s="254" t="s">
        <v>159</v>
      </c>
      <c r="AU273" s="254" t="s">
        <v>82</v>
      </c>
      <c r="AV273" s="12" t="s">
        <v>82</v>
      </c>
      <c r="AW273" s="12" t="s">
        <v>35</v>
      </c>
      <c r="AX273" s="12" t="s">
        <v>72</v>
      </c>
      <c r="AY273" s="254" t="s">
        <v>150</v>
      </c>
    </row>
    <row r="274" s="13" customFormat="1">
      <c r="B274" s="255"/>
      <c r="C274" s="256"/>
      <c r="D274" s="235" t="s">
        <v>159</v>
      </c>
      <c r="E274" s="257" t="s">
        <v>21</v>
      </c>
      <c r="F274" s="258" t="s">
        <v>162</v>
      </c>
      <c r="G274" s="256"/>
      <c r="H274" s="259">
        <v>10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AT274" s="265" t="s">
        <v>159</v>
      </c>
      <c r="AU274" s="265" t="s">
        <v>82</v>
      </c>
      <c r="AV274" s="13" t="s">
        <v>157</v>
      </c>
      <c r="AW274" s="13" t="s">
        <v>35</v>
      </c>
      <c r="AX274" s="13" t="s">
        <v>80</v>
      </c>
      <c r="AY274" s="265" t="s">
        <v>150</v>
      </c>
    </row>
    <row r="275" s="1" customFormat="1" ht="25.5" customHeight="1">
      <c r="B275" s="46"/>
      <c r="C275" s="221" t="s">
        <v>357</v>
      </c>
      <c r="D275" s="221" t="s">
        <v>152</v>
      </c>
      <c r="E275" s="222" t="s">
        <v>358</v>
      </c>
      <c r="F275" s="223" t="s">
        <v>359</v>
      </c>
      <c r="G275" s="224" t="s">
        <v>228</v>
      </c>
      <c r="H275" s="225">
        <v>1</v>
      </c>
      <c r="I275" s="226"/>
      <c r="J275" s="227">
        <f>ROUND(I275*H275,2)</f>
        <v>0</v>
      </c>
      <c r="K275" s="223" t="s">
        <v>156</v>
      </c>
      <c r="L275" s="72"/>
      <c r="M275" s="228" t="s">
        <v>21</v>
      </c>
      <c r="N275" s="229" t="s">
        <v>43</v>
      </c>
      <c r="O275" s="47"/>
      <c r="P275" s="230">
        <f>O275*H275</f>
        <v>0</v>
      </c>
      <c r="Q275" s="230">
        <v>0.010200000000000001</v>
      </c>
      <c r="R275" s="230">
        <f>Q275*H275</f>
        <v>0.010200000000000001</v>
      </c>
      <c r="S275" s="230">
        <v>0</v>
      </c>
      <c r="T275" s="231">
        <f>S275*H275</f>
        <v>0</v>
      </c>
      <c r="AR275" s="24" t="s">
        <v>157</v>
      </c>
      <c r="AT275" s="24" t="s">
        <v>152</v>
      </c>
      <c r="AU275" s="24" t="s">
        <v>82</v>
      </c>
      <c r="AY275" s="24" t="s">
        <v>150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4" t="s">
        <v>80</v>
      </c>
      <c r="BK275" s="232">
        <f>ROUND(I275*H275,2)</f>
        <v>0</v>
      </c>
      <c r="BL275" s="24" t="s">
        <v>157</v>
      </c>
      <c r="BM275" s="24" t="s">
        <v>360</v>
      </c>
    </row>
    <row r="276" s="1" customFormat="1" ht="25.5" customHeight="1">
      <c r="B276" s="46"/>
      <c r="C276" s="221" t="s">
        <v>361</v>
      </c>
      <c r="D276" s="221" t="s">
        <v>152</v>
      </c>
      <c r="E276" s="222" t="s">
        <v>362</v>
      </c>
      <c r="F276" s="223" t="s">
        <v>363</v>
      </c>
      <c r="G276" s="224" t="s">
        <v>228</v>
      </c>
      <c r="H276" s="225">
        <v>2</v>
      </c>
      <c r="I276" s="226"/>
      <c r="J276" s="227">
        <f>ROUND(I276*H276,2)</f>
        <v>0</v>
      </c>
      <c r="K276" s="223" t="s">
        <v>156</v>
      </c>
      <c r="L276" s="72"/>
      <c r="M276" s="228" t="s">
        <v>21</v>
      </c>
      <c r="N276" s="229" t="s">
        <v>43</v>
      </c>
      <c r="O276" s="47"/>
      <c r="P276" s="230">
        <f>O276*H276</f>
        <v>0</v>
      </c>
      <c r="Q276" s="230">
        <v>0.041500000000000002</v>
      </c>
      <c r="R276" s="230">
        <f>Q276*H276</f>
        <v>0.083000000000000004</v>
      </c>
      <c r="S276" s="230">
        <v>0</v>
      </c>
      <c r="T276" s="231">
        <f>S276*H276</f>
        <v>0</v>
      </c>
      <c r="AR276" s="24" t="s">
        <v>157</v>
      </c>
      <c r="AT276" s="24" t="s">
        <v>152</v>
      </c>
      <c r="AU276" s="24" t="s">
        <v>82</v>
      </c>
      <c r="AY276" s="24" t="s">
        <v>150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4" t="s">
        <v>80</v>
      </c>
      <c r="BK276" s="232">
        <f>ROUND(I276*H276,2)</f>
        <v>0</v>
      </c>
      <c r="BL276" s="24" t="s">
        <v>157</v>
      </c>
      <c r="BM276" s="24" t="s">
        <v>364</v>
      </c>
    </row>
    <row r="277" s="11" customFormat="1">
      <c r="B277" s="233"/>
      <c r="C277" s="234"/>
      <c r="D277" s="235" t="s">
        <v>159</v>
      </c>
      <c r="E277" s="236" t="s">
        <v>21</v>
      </c>
      <c r="F277" s="237" t="s">
        <v>274</v>
      </c>
      <c r="G277" s="234"/>
      <c r="H277" s="236" t="s">
        <v>21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159</v>
      </c>
      <c r="AU277" s="243" t="s">
        <v>82</v>
      </c>
      <c r="AV277" s="11" t="s">
        <v>80</v>
      </c>
      <c r="AW277" s="11" t="s">
        <v>35</v>
      </c>
      <c r="AX277" s="11" t="s">
        <v>72</v>
      </c>
      <c r="AY277" s="243" t="s">
        <v>150</v>
      </c>
    </row>
    <row r="278" s="12" customFormat="1">
      <c r="B278" s="244"/>
      <c r="C278" s="245"/>
      <c r="D278" s="235" t="s">
        <v>159</v>
      </c>
      <c r="E278" s="246" t="s">
        <v>21</v>
      </c>
      <c r="F278" s="247" t="s">
        <v>82</v>
      </c>
      <c r="G278" s="245"/>
      <c r="H278" s="248">
        <v>2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AT278" s="254" t="s">
        <v>159</v>
      </c>
      <c r="AU278" s="254" t="s">
        <v>82</v>
      </c>
      <c r="AV278" s="12" t="s">
        <v>82</v>
      </c>
      <c r="AW278" s="12" t="s">
        <v>35</v>
      </c>
      <c r="AX278" s="12" t="s">
        <v>72</v>
      </c>
      <c r="AY278" s="254" t="s">
        <v>150</v>
      </c>
    </row>
    <row r="279" s="13" customFormat="1">
      <c r="B279" s="255"/>
      <c r="C279" s="256"/>
      <c r="D279" s="235" t="s">
        <v>159</v>
      </c>
      <c r="E279" s="257" t="s">
        <v>21</v>
      </c>
      <c r="F279" s="258" t="s">
        <v>162</v>
      </c>
      <c r="G279" s="256"/>
      <c r="H279" s="259">
        <v>2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AT279" s="265" t="s">
        <v>159</v>
      </c>
      <c r="AU279" s="265" t="s">
        <v>82</v>
      </c>
      <c r="AV279" s="13" t="s">
        <v>157</v>
      </c>
      <c r="AW279" s="13" t="s">
        <v>35</v>
      </c>
      <c r="AX279" s="13" t="s">
        <v>80</v>
      </c>
      <c r="AY279" s="265" t="s">
        <v>150</v>
      </c>
    </row>
    <row r="280" s="1" customFormat="1" ht="38.25" customHeight="1">
      <c r="B280" s="46"/>
      <c r="C280" s="221" t="s">
        <v>365</v>
      </c>
      <c r="D280" s="221" t="s">
        <v>152</v>
      </c>
      <c r="E280" s="222" t="s">
        <v>366</v>
      </c>
      <c r="F280" s="223" t="s">
        <v>367</v>
      </c>
      <c r="G280" s="224" t="s">
        <v>204</v>
      </c>
      <c r="H280" s="225">
        <v>210.678</v>
      </c>
      <c r="I280" s="226"/>
      <c r="J280" s="227">
        <f>ROUND(I280*H280,2)</f>
        <v>0</v>
      </c>
      <c r="K280" s="223" t="s">
        <v>156</v>
      </c>
      <c r="L280" s="72"/>
      <c r="M280" s="228" t="s">
        <v>21</v>
      </c>
      <c r="N280" s="229" t="s">
        <v>43</v>
      </c>
      <c r="O280" s="47"/>
      <c r="P280" s="230">
        <f>O280*H280</f>
        <v>0</v>
      </c>
      <c r="Q280" s="230">
        <v>0.017000000000000001</v>
      </c>
      <c r="R280" s="230">
        <f>Q280*H280</f>
        <v>3.5815260000000002</v>
      </c>
      <c r="S280" s="230">
        <v>0</v>
      </c>
      <c r="T280" s="231">
        <f>S280*H280</f>
        <v>0</v>
      </c>
      <c r="AR280" s="24" t="s">
        <v>157</v>
      </c>
      <c r="AT280" s="24" t="s">
        <v>152</v>
      </c>
      <c r="AU280" s="24" t="s">
        <v>82</v>
      </c>
      <c r="AY280" s="24" t="s">
        <v>150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4" t="s">
        <v>80</v>
      </c>
      <c r="BK280" s="232">
        <f>ROUND(I280*H280,2)</f>
        <v>0</v>
      </c>
      <c r="BL280" s="24" t="s">
        <v>157</v>
      </c>
      <c r="BM280" s="24" t="s">
        <v>368</v>
      </c>
    </row>
    <row r="281" s="11" customFormat="1">
      <c r="B281" s="233"/>
      <c r="C281" s="234"/>
      <c r="D281" s="235" t="s">
        <v>159</v>
      </c>
      <c r="E281" s="236" t="s">
        <v>21</v>
      </c>
      <c r="F281" s="237" t="s">
        <v>267</v>
      </c>
      <c r="G281" s="234"/>
      <c r="H281" s="236" t="s">
        <v>21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159</v>
      </c>
      <c r="AU281" s="243" t="s">
        <v>82</v>
      </c>
      <c r="AV281" s="11" t="s">
        <v>80</v>
      </c>
      <c r="AW281" s="11" t="s">
        <v>35</v>
      </c>
      <c r="AX281" s="11" t="s">
        <v>72</v>
      </c>
      <c r="AY281" s="243" t="s">
        <v>150</v>
      </c>
    </row>
    <row r="282" s="12" customFormat="1">
      <c r="B282" s="244"/>
      <c r="C282" s="245"/>
      <c r="D282" s="235" t="s">
        <v>159</v>
      </c>
      <c r="E282" s="246" t="s">
        <v>21</v>
      </c>
      <c r="F282" s="247" t="s">
        <v>313</v>
      </c>
      <c r="G282" s="245"/>
      <c r="H282" s="248">
        <v>76.765000000000001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AT282" s="254" t="s">
        <v>159</v>
      </c>
      <c r="AU282" s="254" t="s">
        <v>82</v>
      </c>
      <c r="AV282" s="12" t="s">
        <v>82</v>
      </c>
      <c r="AW282" s="12" t="s">
        <v>35</v>
      </c>
      <c r="AX282" s="12" t="s">
        <v>72</v>
      </c>
      <c r="AY282" s="254" t="s">
        <v>150</v>
      </c>
    </row>
    <row r="283" s="12" customFormat="1">
      <c r="B283" s="244"/>
      <c r="C283" s="245"/>
      <c r="D283" s="235" t="s">
        <v>159</v>
      </c>
      <c r="E283" s="246" t="s">
        <v>21</v>
      </c>
      <c r="F283" s="247" t="s">
        <v>314</v>
      </c>
      <c r="G283" s="245"/>
      <c r="H283" s="248">
        <v>41.892000000000003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AT283" s="254" t="s">
        <v>159</v>
      </c>
      <c r="AU283" s="254" t="s">
        <v>82</v>
      </c>
      <c r="AV283" s="12" t="s">
        <v>82</v>
      </c>
      <c r="AW283" s="12" t="s">
        <v>35</v>
      </c>
      <c r="AX283" s="12" t="s">
        <v>72</v>
      </c>
      <c r="AY283" s="254" t="s">
        <v>150</v>
      </c>
    </row>
    <row r="284" s="12" customFormat="1">
      <c r="B284" s="244"/>
      <c r="C284" s="245"/>
      <c r="D284" s="235" t="s">
        <v>159</v>
      </c>
      <c r="E284" s="246" t="s">
        <v>21</v>
      </c>
      <c r="F284" s="247" t="s">
        <v>315</v>
      </c>
      <c r="G284" s="245"/>
      <c r="H284" s="248">
        <v>5.3630000000000004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AT284" s="254" t="s">
        <v>159</v>
      </c>
      <c r="AU284" s="254" t="s">
        <v>82</v>
      </c>
      <c r="AV284" s="12" t="s">
        <v>82</v>
      </c>
      <c r="AW284" s="12" t="s">
        <v>35</v>
      </c>
      <c r="AX284" s="12" t="s">
        <v>72</v>
      </c>
      <c r="AY284" s="254" t="s">
        <v>150</v>
      </c>
    </row>
    <row r="285" s="12" customFormat="1">
      <c r="B285" s="244"/>
      <c r="C285" s="245"/>
      <c r="D285" s="235" t="s">
        <v>159</v>
      </c>
      <c r="E285" s="246" t="s">
        <v>21</v>
      </c>
      <c r="F285" s="247" t="s">
        <v>316</v>
      </c>
      <c r="G285" s="245"/>
      <c r="H285" s="248">
        <v>-9.0299999999999994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AT285" s="254" t="s">
        <v>159</v>
      </c>
      <c r="AU285" s="254" t="s">
        <v>82</v>
      </c>
      <c r="AV285" s="12" t="s">
        <v>82</v>
      </c>
      <c r="AW285" s="12" t="s">
        <v>35</v>
      </c>
      <c r="AX285" s="12" t="s">
        <v>72</v>
      </c>
      <c r="AY285" s="254" t="s">
        <v>150</v>
      </c>
    </row>
    <row r="286" s="12" customFormat="1">
      <c r="B286" s="244"/>
      <c r="C286" s="245"/>
      <c r="D286" s="235" t="s">
        <v>159</v>
      </c>
      <c r="E286" s="246" t="s">
        <v>21</v>
      </c>
      <c r="F286" s="247" t="s">
        <v>317</v>
      </c>
      <c r="G286" s="245"/>
      <c r="H286" s="248">
        <v>-1.7729999999999999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159</v>
      </c>
      <c r="AU286" s="254" t="s">
        <v>82</v>
      </c>
      <c r="AV286" s="12" t="s">
        <v>82</v>
      </c>
      <c r="AW286" s="12" t="s">
        <v>35</v>
      </c>
      <c r="AX286" s="12" t="s">
        <v>72</v>
      </c>
      <c r="AY286" s="254" t="s">
        <v>150</v>
      </c>
    </row>
    <row r="287" s="12" customFormat="1">
      <c r="B287" s="244"/>
      <c r="C287" s="245"/>
      <c r="D287" s="235" t="s">
        <v>159</v>
      </c>
      <c r="E287" s="246" t="s">
        <v>21</v>
      </c>
      <c r="F287" s="247" t="s">
        <v>318</v>
      </c>
      <c r="G287" s="245"/>
      <c r="H287" s="248">
        <v>-4.5019999999999998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AT287" s="254" t="s">
        <v>159</v>
      </c>
      <c r="AU287" s="254" t="s">
        <v>82</v>
      </c>
      <c r="AV287" s="12" t="s">
        <v>82</v>
      </c>
      <c r="AW287" s="12" t="s">
        <v>35</v>
      </c>
      <c r="AX287" s="12" t="s">
        <v>72</v>
      </c>
      <c r="AY287" s="254" t="s">
        <v>150</v>
      </c>
    </row>
    <row r="288" s="12" customFormat="1">
      <c r="B288" s="244"/>
      <c r="C288" s="245"/>
      <c r="D288" s="235" t="s">
        <v>159</v>
      </c>
      <c r="E288" s="246" t="s">
        <v>21</v>
      </c>
      <c r="F288" s="247" t="s">
        <v>319</v>
      </c>
      <c r="G288" s="245"/>
      <c r="H288" s="248">
        <v>4.6740000000000004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AT288" s="254" t="s">
        <v>159</v>
      </c>
      <c r="AU288" s="254" t="s">
        <v>82</v>
      </c>
      <c r="AV288" s="12" t="s">
        <v>82</v>
      </c>
      <c r="AW288" s="12" t="s">
        <v>35</v>
      </c>
      <c r="AX288" s="12" t="s">
        <v>72</v>
      </c>
      <c r="AY288" s="254" t="s">
        <v>150</v>
      </c>
    </row>
    <row r="289" s="12" customFormat="1">
      <c r="B289" s="244"/>
      <c r="C289" s="245"/>
      <c r="D289" s="235" t="s">
        <v>159</v>
      </c>
      <c r="E289" s="246" t="s">
        <v>21</v>
      </c>
      <c r="F289" s="247" t="s">
        <v>320</v>
      </c>
      <c r="G289" s="245"/>
      <c r="H289" s="248">
        <v>4.6820000000000004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AT289" s="254" t="s">
        <v>159</v>
      </c>
      <c r="AU289" s="254" t="s">
        <v>82</v>
      </c>
      <c r="AV289" s="12" t="s">
        <v>82</v>
      </c>
      <c r="AW289" s="12" t="s">
        <v>35</v>
      </c>
      <c r="AX289" s="12" t="s">
        <v>72</v>
      </c>
      <c r="AY289" s="254" t="s">
        <v>150</v>
      </c>
    </row>
    <row r="290" s="12" customFormat="1">
      <c r="B290" s="244"/>
      <c r="C290" s="245"/>
      <c r="D290" s="235" t="s">
        <v>159</v>
      </c>
      <c r="E290" s="246" t="s">
        <v>21</v>
      </c>
      <c r="F290" s="247" t="s">
        <v>321</v>
      </c>
      <c r="G290" s="245"/>
      <c r="H290" s="248">
        <v>2.4409999999999998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AT290" s="254" t="s">
        <v>159</v>
      </c>
      <c r="AU290" s="254" t="s">
        <v>82</v>
      </c>
      <c r="AV290" s="12" t="s">
        <v>82</v>
      </c>
      <c r="AW290" s="12" t="s">
        <v>35</v>
      </c>
      <c r="AX290" s="12" t="s">
        <v>72</v>
      </c>
      <c r="AY290" s="254" t="s">
        <v>150</v>
      </c>
    </row>
    <row r="291" s="12" customFormat="1">
      <c r="B291" s="244"/>
      <c r="C291" s="245"/>
      <c r="D291" s="235" t="s">
        <v>159</v>
      </c>
      <c r="E291" s="246" t="s">
        <v>21</v>
      </c>
      <c r="F291" s="247" t="s">
        <v>322</v>
      </c>
      <c r="G291" s="245"/>
      <c r="H291" s="248">
        <v>-21.024000000000001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AT291" s="254" t="s">
        <v>159</v>
      </c>
      <c r="AU291" s="254" t="s">
        <v>82</v>
      </c>
      <c r="AV291" s="12" t="s">
        <v>82</v>
      </c>
      <c r="AW291" s="12" t="s">
        <v>35</v>
      </c>
      <c r="AX291" s="12" t="s">
        <v>72</v>
      </c>
      <c r="AY291" s="254" t="s">
        <v>150</v>
      </c>
    </row>
    <row r="292" s="12" customFormat="1">
      <c r="B292" s="244"/>
      <c r="C292" s="245"/>
      <c r="D292" s="235" t="s">
        <v>159</v>
      </c>
      <c r="E292" s="246" t="s">
        <v>21</v>
      </c>
      <c r="F292" s="247" t="s">
        <v>323</v>
      </c>
      <c r="G292" s="245"/>
      <c r="H292" s="248">
        <v>-1.5760000000000001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AT292" s="254" t="s">
        <v>159</v>
      </c>
      <c r="AU292" s="254" t="s">
        <v>82</v>
      </c>
      <c r="AV292" s="12" t="s">
        <v>82</v>
      </c>
      <c r="AW292" s="12" t="s">
        <v>35</v>
      </c>
      <c r="AX292" s="12" t="s">
        <v>72</v>
      </c>
      <c r="AY292" s="254" t="s">
        <v>150</v>
      </c>
    </row>
    <row r="293" s="12" customFormat="1">
      <c r="B293" s="244"/>
      <c r="C293" s="245"/>
      <c r="D293" s="235" t="s">
        <v>159</v>
      </c>
      <c r="E293" s="246" t="s">
        <v>21</v>
      </c>
      <c r="F293" s="247" t="s">
        <v>324</v>
      </c>
      <c r="G293" s="245"/>
      <c r="H293" s="248">
        <v>-1.226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AT293" s="254" t="s">
        <v>159</v>
      </c>
      <c r="AU293" s="254" t="s">
        <v>82</v>
      </c>
      <c r="AV293" s="12" t="s">
        <v>82</v>
      </c>
      <c r="AW293" s="12" t="s">
        <v>35</v>
      </c>
      <c r="AX293" s="12" t="s">
        <v>72</v>
      </c>
      <c r="AY293" s="254" t="s">
        <v>150</v>
      </c>
    </row>
    <row r="294" s="11" customFormat="1">
      <c r="B294" s="233"/>
      <c r="C294" s="234"/>
      <c r="D294" s="235" t="s">
        <v>159</v>
      </c>
      <c r="E294" s="236" t="s">
        <v>21</v>
      </c>
      <c r="F294" s="237" t="s">
        <v>271</v>
      </c>
      <c r="G294" s="234"/>
      <c r="H294" s="236" t="s">
        <v>21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159</v>
      </c>
      <c r="AU294" s="243" t="s">
        <v>82</v>
      </c>
      <c r="AV294" s="11" t="s">
        <v>80</v>
      </c>
      <c r="AW294" s="11" t="s">
        <v>35</v>
      </c>
      <c r="AX294" s="11" t="s">
        <v>72</v>
      </c>
      <c r="AY294" s="243" t="s">
        <v>150</v>
      </c>
    </row>
    <row r="295" s="12" customFormat="1">
      <c r="B295" s="244"/>
      <c r="C295" s="245"/>
      <c r="D295" s="235" t="s">
        <v>159</v>
      </c>
      <c r="E295" s="246" t="s">
        <v>21</v>
      </c>
      <c r="F295" s="247" t="s">
        <v>325</v>
      </c>
      <c r="G295" s="245"/>
      <c r="H295" s="248">
        <v>54.329000000000001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159</v>
      </c>
      <c r="AU295" s="254" t="s">
        <v>82</v>
      </c>
      <c r="AV295" s="12" t="s">
        <v>82</v>
      </c>
      <c r="AW295" s="12" t="s">
        <v>35</v>
      </c>
      <c r="AX295" s="12" t="s">
        <v>72</v>
      </c>
      <c r="AY295" s="254" t="s">
        <v>150</v>
      </c>
    </row>
    <row r="296" s="12" customFormat="1">
      <c r="B296" s="244"/>
      <c r="C296" s="245"/>
      <c r="D296" s="235" t="s">
        <v>159</v>
      </c>
      <c r="E296" s="246" t="s">
        <v>21</v>
      </c>
      <c r="F296" s="247" t="s">
        <v>326</v>
      </c>
      <c r="G296" s="245"/>
      <c r="H296" s="248">
        <v>42.021999999999998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AT296" s="254" t="s">
        <v>159</v>
      </c>
      <c r="AU296" s="254" t="s">
        <v>82</v>
      </c>
      <c r="AV296" s="12" t="s">
        <v>82</v>
      </c>
      <c r="AW296" s="12" t="s">
        <v>35</v>
      </c>
      <c r="AX296" s="12" t="s">
        <v>72</v>
      </c>
      <c r="AY296" s="254" t="s">
        <v>150</v>
      </c>
    </row>
    <row r="297" s="12" customFormat="1">
      <c r="B297" s="244"/>
      <c r="C297" s="245"/>
      <c r="D297" s="235" t="s">
        <v>159</v>
      </c>
      <c r="E297" s="246" t="s">
        <v>21</v>
      </c>
      <c r="F297" s="247" t="s">
        <v>327</v>
      </c>
      <c r="G297" s="245"/>
      <c r="H297" s="248">
        <v>1.889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AT297" s="254" t="s">
        <v>159</v>
      </c>
      <c r="AU297" s="254" t="s">
        <v>82</v>
      </c>
      <c r="AV297" s="12" t="s">
        <v>82</v>
      </c>
      <c r="AW297" s="12" t="s">
        <v>35</v>
      </c>
      <c r="AX297" s="12" t="s">
        <v>72</v>
      </c>
      <c r="AY297" s="254" t="s">
        <v>150</v>
      </c>
    </row>
    <row r="298" s="12" customFormat="1">
      <c r="B298" s="244"/>
      <c r="C298" s="245"/>
      <c r="D298" s="235" t="s">
        <v>159</v>
      </c>
      <c r="E298" s="246" t="s">
        <v>21</v>
      </c>
      <c r="F298" s="247" t="s">
        <v>328</v>
      </c>
      <c r="G298" s="245"/>
      <c r="H298" s="248">
        <v>2.7890000000000001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AT298" s="254" t="s">
        <v>159</v>
      </c>
      <c r="AU298" s="254" t="s">
        <v>82</v>
      </c>
      <c r="AV298" s="12" t="s">
        <v>82</v>
      </c>
      <c r="AW298" s="12" t="s">
        <v>35</v>
      </c>
      <c r="AX298" s="12" t="s">
        <v>72</v>
      </c>
      <c r="AY298" s="254" t="s">
        <v>150</v>
      </c>
    </row>
    <row r="299" s="12" customFormat="1">
      <c r="B299" s="244"/>
      <c r="C299" s="245"/>
      <c r="D299" s="235" t="s">
        <v>159</v>
      </c>
      <c r="E299" s="246" t="s">
        <v>21</v>
      </c>
      <c r="F299" s="247" t="s">
        <v>329</v>
      </c>
      <c r="G299" s="245"/>
      <c r="H299" s="248">
        <v>-4.6479999999999997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AT299" s="254" t="s">
        <v>159</v>
      </c>
      <c r="AU299" s="254" t="s">
        <v>82</v>
      </c>
      <c r="AV299" s="12" t="s">
        <v>82</v>
      </c>
      <c r="AW299" s="12" t="s">
        <v>35</v>
      </c>
      <c r="AX299" s="12" t="s">
        <v>72</v>
      </c>
      <c r="AY299" s="254" t="s">
        <v>150</v>
      </c>
    </row>
    <row r="300" s="12" customFormat="1">
      <c r="B300" s="244"/>
      <c r="C300" s="245"/>
      <c r="D300" s="235" t="s">
        <v>159</v>
      </c>
      <c r="E300" s="246" t="s">
        <v>21</v>
      </c>
      <c r="F300" s="247" t="s">
        <v>317</v>
      </c>
      <c r="G300" s="245"/>
      <c r="H300" s="248">
        <v>-1.7729999999999999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AT300" s="254" t="s">
        <v>159</v>
      </c>
      <c r="AU300" s="254" t="s">
        <v>82</v>
      </c>
      <c r="AV300" s="12" t="s">
        <v>82</v>
      </c>
      <c r="AW300" s="12" t="s">
        <v>35</v>
      </c>
      <c r="AX300" s="12" t="s">
        <v>72</v>
      </c>
      <c r="AY300" s="254" t="s">
        <v>150</v>
      </c>
    </row>
    <row r="301" s="12" customFormat="1">
      <c r="B301" s="244"/>
      <c r="C301" s="245"/>
      <c r="D301" s="235" t="s">
        <v>159</v>
      </c>
      <c r="E301" s="246" t="s">
        <v>21</v>
      </c>
      <c r="F301" s="247" t="s">
        <v>330</v>
      </c>
      <c r="G301" s="245"/>
      <c r="H301" s="248">
        <v>3.2559999999999998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AT301" s="254" t="s">
        <v>159</v>
      </c>
      <c r="AU301" s="254" t="s">
        <v>82</v>
      </c>
      <c r="AV301" s="12" t="s">
        <v>82</v>
      </c>
      <c r="AW301" s="12" t="s">
        <v>35</v>
      </c>
      <c r="AX301" s="12" t="s">
        <v>72</v>
      </c>
      <c r="AY301" s="254" t="s">
        <v>150</v>
      </c>
    </row>
    <row r="302" s="12" customFormat="1">
      <c r="B302" s="244"/>
      <c r="C302" s="245"/>
      <c r="D302" s="235" t="s">
        <v>159</v>
      </c>
      <c r="E302" s="246" t="s">
        <v>21</v>
      </c>
      <c r="F302" s="247" t="s">
        <v>331</v>
      </c>
      <c r="G302" s="245"/>
      <c r="H302" s="248">
        <v>0.50600000000000001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AT302" s="254" t="s">
        <v>159</v>
      </c>
      <c r="AU302" s="254" t="s">
        <v>82</v>
      </c>
      <c r="AV302" s="12" t="s">
        <v>82</v>
      </c>
      <c r="AW302" s="12" t="s">
        <v>35</v>
      </c>
      <c r="AX302" s="12" t="s">
        <v>72</v>
      </c>
      <c r="AY302" s="254" t="s">
        <v>150</v>
      </c>
    </row>
    <row r="303" s="12" customFormat="1">
      <c r="B303" s="244"/>
      <c r="C303" s="245"/>
      <c r="D303" s="235" t="s">
        <v>159</v>
      </c>
      <c r="E303" s="246" t="s">
        <v>21</v>
      </c>
      <c r="F303" s="247" t="s">
        <v>332</v>
      </c>
      <c r="G303" s="245"/>
      <c r="H303" s="248">
        <v>4.71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159</v>
      </c>
      <c r="AU303" s="254" t="s">
        <v>82</v>
      </c>
      <c r="AV303" s="12" t="s">
        <v>82</v>
      </c>
      <c r="AW303" s="12" t="s">
        <v>35</v>
      </c>
      <c r="AX303" s="12" t="s">
        <v>72</v>
      </c>
      <c r="AY303" s="254" t="s">
        <v>150</v>
      </c>
    </row>
    <row r="304" s="12" customFormat="1">
      <c r="B304" s="244"/>
      <c r="C304" s="245"/>
      <c r="D304" s="235" t="s">
        <v>159</v>
      </c>
      <c r="E304" s="246" t="s">
        <v>21</v>
      </c>
      <c r="F304" s="247" t="s">
        <v>333</v>
      </c>
      <c r="G304" s="245"/>
      <c r="H304" s="248">
        <v>1.228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AT304" s="254" t="s">
        <v>159</v>
      </c>
      <c r="AU304" s="254" t="s">
        <v>82</v>
      </c>
      <c r="AV304" s="12" t="s">
        <v>82</v>
      </c>
      <c r="AW304" s="12" t="s">
        <v>35</v>
      </c>
      <c r="AX304" s="12" t="s">
        <v>72</v>
      </c>
      <c r="AY304" s="254" t="s">
        <v>150</v>
      </c>
    </row>
    <row r="305" s="12" customFormat="1">
      <c r="B305" s="244"/>
      <c r="C305" s="245"/>
      <c r="D305" s="235" t="s">
        <v>159</v>
      </c>
      <c r="E305" s="246" t="s">
        <v>21</v>
      </c>
      <c r="F305" s="247" t="s">
        <v>334</v>
      </c>
      <c r="G305" s="245"/>
      <c r="H305" s="248">
        <v>-2.6520000000000001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159</v>
      </c>
      <c r="AU305" s="254" t="s">
        <v>82</v>
      </c>
      <c r="AV305" s="12" t="s">
        <v>82</v>
      </c>
      <c r="AW305" s="12" t="s">
        <v>35</v>
      </c>
      <c r="AX305" s="12" t="s">
        <v>72</v>
      </c>
      <c r="AY305" s="254" t="s">
        <v>150</v>
      </c>
    </row>
    <row r="306" s="12" customFormat="1">
      <c r="B306" s="244"/>
      <c r="C306" s="245"/>
      <c r="D306" s="235" t="s">
        <v>159</v>
      </c>
      <c r="E306" s="246" t="s">
        <v>21</v>
      </c>
      <c r="F306" s="247" t="s">
        <v>335</v>
      </c>
      <c r="G306" s="245"/>
      <c r="H306" s="248">
        <v>-10.608000000000001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AT306" s="254" t="s">
        <v>159</v>
      </c>
      <c r="AU306" s="254" t="s">
        <v>82</v>
      </c>
      <c r="AV306" s="12" t="s">
        <v>82</v>
      </c>
      <c r="AW306" s="12" t="s">
        <v>35</v>
      </c>
      <c r="AX306" s="12" t="s">
        <v>72</v>
      </c>
      <c r="AY306" s="254" t="s">
        <v>150</v>
      </c>
    </row>
    <row r="307" s="12" customFormat="1">
      <c r="B307" s="244"/>
      <c r="C307" s="245"/>
      <c r="D307" s="235" t="s">
        <v>159</v>
      </c>
      <c r="E307" s="246" t="s">
        <v>21</v>
      </c>
      <c r="F307" s="247" t="s">
        <v>369</v>
      </c>
      <c r="G307" s="245"/>
      <c r="H307" s="248">
        <v>-2.8999999999999999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AT307" s="254" t="s">
        <v>159</v>
      </c>
      <c r="AU307" s="254" t="s">
        <v>82</v>
      </c>
      <c r="AV307" s="12" t="s">
        <v>82</v>
      </c>
      <c r="AW307" s="12" t="s">
        <v>35</v>
      </c>
      <c r="AX307" s="12" t="s">
        <v>72</v>
      </c>
      <c r="AY307" s="254" t="s">
        <v>150</v>
      </c>
    </row>
    <row r="308" s="12" customFormat="1">
      <c r="B308" s="244"/>
      <c r="C308" s="245"/>
      <c r="D308" s="235" t="s">
        <v>159</v>
      </c>
      <c r="E308" s="246" t="s">
        <v>21</v>
      </c>
      <c r="F308" s="247" t="s">
        <v>370</v>
      </c>
      <c r="G308" s="245"/>
      <c r="H308" s="248">
        <v>-0.30499999999999999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AT308" s="254" t="s">
        <v>159</v>
      </c>
      <c r="AU308" s="254" t="s">
        <v>82</v>
      </c>
      <c r="AV308" s="12" t="s">
        <v>82</v>
      </c>
      <c r="AW308" s="12" t="s">
        <v>35</v>
      </c>
      <c r="AX308" s="12" t="s">
        <v>72</v>
      </c>
      <c r="AY308" s="254" t="s">
        <v>150</v>
      </c>
    </row>
    <row r="309" s="12" customFormat="1">
      <c r="B309" s="244"/>
      <c r="C309" s="245"/>
      <c r="D309" s="235" t="s">
        <v>159</v>
      </c>
      <c r="E309" s="246" t="s">
        <v>21</v>
      </c>
      <c r="F309" s="247" t="s">
        <v>323</v>
      </c>
      <c r="G309" s="245"/>
      <c r="H309" s="248">
        <v>-1.5760000000000001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AT309" s="254" t="s">
        <v>159</v>
      </c>
      <c r="AU309" s="254" t="s">
        <v>82</v>
      </c>
      <c r="AV309" s="12" t="s">
        <v>82</v>
      </c>
      <c r="AW309" s="12" t="s">
        <v>35</v>
      </c>
      <c r="AX309" s="12" t="s">
        <v>72</v>
      </c>
      <c r="AY309" s="254" t="s">
        <v>150</v>
      </c>
    </row>
    <row r="310" s="11" customFormat="1">
      <c r="B310" s="233"/>
      <c r="C310" s="234"/>
      <c r="D310" s="235" t="s">
        <v>159</v>
      </c>
      <c r="E310" s="236" t="s">
        <v>21</v>
      </c>
      <c r="F310" s="237" t="s">
        <v>274</v>
      </c>
      <c r="G310" s="234"/>
      <c r="H310" s="236" t="s">
        <v>21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159</v>
      </c>
      <c r="AU310" s="243" t="s">
        <v>82</v>
      </c>
      <c r="AV310" s="11" t="s">
        <v>80</v>
      </c>
      <c r="AW310" s="11" t="s">
        <v>35</v>
      </c>
      <c r="AX310" s="11" t="s">
        <v>72</v>
      </c>
      <c r="AY310" s="243" t="s">
        <v>150</v>
      </c>
    </row>
    <row r="311" s="12" customFormat="1">
      <c r="B311" s="244"/>
      <c r="C311" s="245"/>
      <c r="D311" s="235" t="s">
        <v>159</v>
      </c>
      <c r="E311" s="246" t="s">
        <v>21</v>
      </c>
      <c r="F311" s="247" t="s">
        <v>371</v>
      </c>
      <c r="G311" s="245"/>
      <c r="H311" s="248">
        <v>21.218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AT311" s="254" t="s">
        <v>159</v>
      </c>
      <c r="AU311" s="254" t="s">
        <v>82</v>
      </c>
      <c r="AV311" s="12" t="s">
        <v>82</v>
      </c>
      <c r="AW311" s="12" t="s">
        <v>35</v>
      </c>
      <c r="AX311" s="12" t="s">
        <v>72</v>
      </c>
      <c r="AY311" s="254" t="s">
        <v>150</v>
      </c>
    </row>
    <row r="312" s="12" customFormat="1">
      <c r="B312" s="244"/>
      <c r="C312" s="245"/>
      <c r="D312" s="235" t="s">
        <v>159</v>
      </c>
      <c r="E312" s="246" t="s">
        <v>21</v>
      </c>
      <c r="F312" s="247" t="s">
        <v>323</v>
      </c>
      <c r="G312" s="245"/>
      <c r="H312" s="248">
        <v>-1.5760000000000001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AT312" s="254" t="s">
        <v>159</v>
      </c>
      <c r="AU312" s="254" t="s">
        <v>82</v>
      </c>
      <c r="AV312" s="12" t="s">
        <v>82</v>
      </c>
      <c r="AW312" s="12" t="s">
        <v>35</v>
      </c>
      <c r="AX312" s="12" t="s">
        <v>72</v>
      </c>
      <c r="AY312" s="254" t="s">
        <v>150</v>
      </c>
    </row>
    <row r="313" s="12" customFormat="1">
      <c r="B313" s="244"/>
      <c r="C313" s="245"/>
      <c r="D313" s="235" t="s">
        <v>159</v>
      </c>
      <c r="E313" s="246" t="s">
        <v>21</v>
      </c>
      <c r="F313" s="247" t="s">
        <v>372</v>
      </c>
      <c r="G313" s="245"/>
      <c r="H313" s="248">
        <v>4.4939999999999998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AT313" s="254" t="s">
        <v>159</v>
      </c>
      <c r="AU313" s="254" t="s">
        <v>82</v>
      </c>
      <c r="AV313" s="12" t="s">
        <v>82</v>
      </c>
      <c r="AW313" s="12" t="s">
        <v>35</v>
      </c>
      <c r="AX313" s="12" t="s">
        <v>72</v>
      </c>
      <c r="AY313" s="254" t="s">
        <v>150</v>
      </c>
    </row>
    <row r="314" s="12" customFormat="1">
      <c r="B314" s="244"/>
      <c r="C314" s="245"/>
      <c r="D314" s="235" t="s">
        <v>159</v>
      </c>
      <c r="E314" s="246" t="s">
        <v>21</v>
      </c>
      <c r="F314" s="247" t="s">
        <v>339</v>
      </c>
      <c r="G314" s="245"/>
      <c r="H314" s="248">
        <v>-1.379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AT314" s="254" t="s">
        <v>159</v>
      </c>
      <c r="AU314" s="254" t="s">
        <v>82</v>
      </c>
      <c r="AV314" s="12" t="s">
        <v>82</v>
      </c>
      <c r="AW314" s="12" t="s">
        <v>35</v>
      </c>
      <c r="AX314" s="12" t="s">
        <v>72</v>
      </c>
      <c r="AY314" s="254" t="s">
        <v>150</v>
      </c>
    </row>
    <row r="315" s="12" customFormat="1">
      <c r="B315" s="244"/>
      <c r="C315" s="245"/>
      <c r="D315" s="235" t="s">
        <v>159</v>
      </c>
      <c r="E315" s="246" t="s">
        <v>21</v>
      </c>
      <c r="F315" s="247" t="s">
        <v>373</v>
      </c>
      <c r="G315" s="245"/>
      <c r="H315" s="248">
        <v>5.1040000000000001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AT315" s="254" t="s">
        <v>159</v>
      </c>
      <c r="AU315" s="254" t="s">
        <v>82</v>
      </c>
      <c r="AV315" s="12" t="s">
        <v>82</v>
      </c>
      <c r="AW315" s="12" t="s">
        <v>35</v>
      </c>
      <c r="AX315" s="12" t="s">
        <v>72</v>
      </c>
      <c r="AY315" s="254" t="s">
        <v>150</v>
      </c>
    </row>
    <row r="316" s="12" customFormat="1">
      <c r="B316" s="244"/>
      <c r="C316" s="245"/>
      <c r="D316" s="235" t="s">
        <v>159</v>
      </c>
      <c r="E316" s="246" t="s">
        <v>21</v>
      </c>
      <c r="F316" s="247" t="s">
        <v>342</v>
      </c>
      <c r="G316" s="245"/>
      <c r="H316" s="248">
        <v>-0.13600000000000001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AT316" s="254" t="s">
        <v>159</v>
      </c>
      <c r="AU316" s="254" t="s">
        <v>82</v>
      </c>
      <c r="AV316" s="12" t="s">
        <v>82</v>
      </c>
      <c r="AW316" s="12" t="s">
        <v>35</v>
      </c>
      <c r="AX316" s="12" t="s">
        <v>72</v>
      </c>
      <c r="AY316" s="254" t="s">
        <v>150</v>
      </c>
    </row>
    <row r="317" s="13" customFormat="1">
      <c r="B317" s="255"/>
      <c r="C317" s="256"/>
      <c r="D317" s="235" t="s">
        <v>159</v>
      </c>
      <c r="E317" s="257" t="s">
        <v>21</v>
      </c>
      <c r="F317" s="258" t="s">
        <v>162</v>
      </c>
      <c r="G317" s="256"/>
      <c r="H317" s="259">
        <v>210.678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AT317" s="265" t="s">
        <v>159</v>
      </c>
      <c r="AU317" s="265" t="s">
        <v>82</v>
      </c>
      <c r="AV317" s="13" t="s">
        <v>157</v>
      </c>
      <c r="AW317" s="13" t="s">
        <v>35</v>
      </c>
      <c r="AX317" s="13" t="s">
        <v>80</v>
      </c>
      <c r="AY317" s="265" t="s">
        <v>150</v>
      </c>
    </row>
    <row r="318" s="1" customFormat="1" ht="25.5" customHeight="1">
      <c r="B318" s="46"/>
      <c r="C318" s="221" t="s">
        <v>374</v>
      </c>
      <c r="D318" s="221" t="s">
        <v>152</v>
      </c>
      <c r="E318" s="222" t="s">
        <v>375</v>
      </c>
      <c r="F318" s="223" t="s">
        <v>376</v>
      </c>
      <c r="G318" s="224" t="s">
        <v>204</v>
      </c>
      <c r="H318" s="225">
        <v>23.876000000000001</v>
      </c>
      <c r="I318" s="226"/>
      <c r="J318" s="227">
        <f>ROUND(I318*H318,2)</f>
        <v>0</v>
      </c>
      <c r="K318" s="223" t="s">
        <v>156</v>
      </c>
      <c r="L318" s="72"/>
      <c r="M318" s="228" t="s">
        <v>21</v>
      </c>
      <c r="N318" s="229" t="s">
        <v>43</v>
      </c>
      <c r="O318" s="47"/>
      <c r="P318" s="230">
        <f>O318*H318</f>
        <v>0</v>
      </c>
      <c r="Q318" s="230">
        <v>0.021000000000000001</v>
      </c>
      <c r="R318" s="230">
        <f>Q318*H318</f>
        <v>0.50139600000000006</v>
      </c>
      <c r="S318" s="230">
        <v>0</v>
      </c>
      <c r="T318" s="231">
        <f>S318*H318</f>
        <v>0</v>
      </c>
      <c r="AR318" s="24" t="s">
        <v>157</v>
      </c>
      <c r="AT318" s="24" t="s">
        <v>152</v>
      </c>
      <c r="AU318" s="24" t="s">
        <v>82</v>
      </c>
      <c r="AY318" s="24" t="s">
        <v>150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80</v>
      </c>
      <c r="BK318" s="232">
        <f>ROUND(I318*H318,2)</f>
        <v>0</v>
      </c>
      <c r="BL318" s="24" t="s">
        <v>157</v>
      </c>
      <c r="BM318" s="24" t="s">
        <v>377</v>
      </c>
    </row>
    <row r="319" s="11" customFormat="1">
      <c r="B319" s="233"/>
      <c r="C319" s="234"/>
      <c r="D319" s="235" t="s">
        <v>159</v>
      </c>
      <c r="E319" s="236" t="s">
        <v>21</v>
      </c>
      <c r="F319" s="237" t="s">
        <v>267</v>
      </c>
      <c r="G319" s="234"/>
      <c r="H319" s="236" t="s">
        <v>21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159</v>
      </c>
      <c r="AU319" s="243" t="s">
        <v>82</v>
      </c>
      <c r="AV319" s="11" t="s">
        <v>80</v>
      </c>
      <c r="AW319" s="11" t="s">
        <v>35</v>
      </c>
      <c r="AX319" s="11" t="s">
        <v>72</v>
      </c>
      <c r="AY319" s="243" t="s">
        <v>150</v>
      </c>
    </row>
    <row r="320" s="12" customFormat="1">
      <c r="B320" s="244"/>
      <c r="C320" s="245"/>
      <c r="D320" s="235" t="s">
        <v>159</v>
      </c>
      <c r="E320" s="246" t="s">
        <v>21</v>
      </c>
      <c r="F320" s="247" t="s">
        <v>378</v>
      </c>
      <c r="G320" s="245"/>
      <c r="H320" s="248">
        <v>4.5019999999999998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AT320" s="254" t="s">
        <v>159</v>
      </c>
      <c r="AU320" s="254" t="s">
        <v>82</v>
      </c>
      <c r="AV320" s="12" t="s">
        <v>82</v>
      </c>
      <c r="AW320" s="12" t="s">
        <v>35</v>
      </c>
      <c r="AX320" s="12" t="s">
        <v>72</v>
      </c>
      <c r="AY320" s="254" t="s">
        <v>150</v>
      </c>
    </row>
    <row r="321" s="12" customFormat="1">
      <c r="B321" s="244"/>
      <c r="C321" s="245"/>
      <c r="D321" s="235" t="s">
        <v>159</v>
      </c>
      <c r="E321" s="246" t="s">
        <v>21</v>
      </c>
      <c r="F321" s="247" t="s">
        <v>379</v>
      </c>
      <c r="G321" s="245"/>
      <c r="H321" s="248">
        <v>1.226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AT321" s="254" t="s">
        <v>159</v>
      </c>
      <c r="AU321" s="254" t="s">
        <v>82</v>
      </c>
      <c r="AV321" s="12" t="s">
        <v>82</v>
      </c>
      <c r="AW321" s="12" t="s">
        <v>35</v>
      </c>
      <c r="AX321" s="12" t="s">
        <v>72</v>
      </c>
      <c r="AY321" s="254" t="s">
        <v>150</v>
      </c>
    </row>
    <row r="322" s="11" customFormat="1">
      <c r="B322" s="233"/>
      <c r="C322" s="234"/>
      <c r="D322" s="235" t="s">
        <v>159</v>
      </c>
      <c r="E322" s="236" t="s">
        <v>21</v>
      </c>
      <c r="F322" s="237" t="s">
        <v>271</v>
      </c>
      <c r="G322" s="234"/>
      <c r="H322" s="236" t="s">
        <v>21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159</v>
      </c>
      <c r="AU322" s="243" t="s">
        <v>82</v>
      </c>
      <c r="AV322" s="11" t="s">
        <v>80</v>
      </c>
      <c r="AW322" s="11" t="s">
        <v>35</v>
      </c>
      <c r="AX322" s="11" t="s">
        <v>72</v>
      </c>
      <c r="AY322" s="243" t="s">
        <v>150</v>
      </c>
    </row>
    <row r="323" s="12" customFormat="1">
      <c r="B323" s="244"/>
      <c r="C323" s="245"/>
      <c r="D323" s="235" t="s">
        <v>159</v>
      </c>
      <c r="E323" s="246" t="s">
        <v>21</v>
      </c>
      <c r="F323" s="247" t="s">
        <v>380</v>
      </c>
      <c r="G323" s="245"/>
      <c r="H323" s="248">
        <v>1.8240000000000001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AT323" s="254" t="s">
        <v>159</v>
      </c>
      <c r="AU323" s="254" t="s">
        <v>82</v>
      </c>
      <c r="AV323" s="12" t="s">
        <v>82</v>
      </c>
      <c r="AW323" s="12" t="s">
        <v>35</v>
      </c>
      <c r="AX323" s="12" t="s">
        <v>72</v>
      </c>
      <c r="AY323" s="254" t="s">
        <v>150</v>
      </c>
    </row>
    <row r="324" s="11" customFormat="1">
      <c r="B324" s="233"/>
      <c r="C324" s="234"/>
      <c r="D324" s="235" t="s">
        <v>159</v>
      </c>
      <c r="E324" s="236" t="s">
        <v>21</v>
      </c>
      <c r="F324" s="237" t="s">
        <v>274</v>
      </c>
      <c r="G324" s="234"/>
      <c r="H324" s="236" t="s">
        <v>21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159</v>
      </c>
      <c r="AU324" s="243" t="s">
        <v>82</v>
      </c>
      <c r="AV324" s="11" t="s">
        <v>80</v>
      </c>
      <c r="AW324" s="11" t="s">
        <v>35</v>
      </c>
      <c r="AX324" s="11" t="s">
        <v>72</v>
      </c>
      <c r="AY324" s="243" t="s">
        <v>150</v>
      </c>
    </row>
    <row r="325" s="12" customFormat="1">
      <c r="B325" s="244"/>
      <c r="C325" s="245"/>
      <c r="D325" s="235" t="s">
        <v>159</v>
      </c>
      <c r="E325" s="246" t="s">
        <v>21</v>
      </c>
      <c r="F325" s="247" t="s">
        <v>381</v>
      </c>
      <c r="G325" s="245"/>
      <c r="H325" s="248">
        <v>5.2460000000000004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AT325" s="254" t="s">
        <v>159</v>
      </c>
      <c r="AU325" s="254" t="s">
        <v>82</v>
      </c>
      <c r="AV325" s="12" t="s">
        <v>82</v>
      </c>
      <c r="AW325" s="12" t="s">
        <v>35</v>
      </c>
      <c r="AX325" s="12" t="s">
        <v>72</v>
      </c>
      <c r="AY325" s="254" t="s">
        <v>150</v>
      </c>
    </row>
    <row r="326" s="12" customFormat="1">
      <c r="B326" s="244"/>
      <c r="C326" s="245"/>
      <c r="D326" s="235" t="s">
        <v>159</v>
      </c>
      <c r="E326" s="246" t="s">
        <v>21</v>
      </c>
      <c r="F326" s="247" t="s">
        <v>382</v>
      </c>
      <c r="G326" s="245"/>
      <c r="H326" s="248">
        <v>11.214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AT326" s="254" t="s">
        <v>159</v>
      </c>
      <c r="AU326" s="254" t="s">
        <v>82</v>
      </c>
      <c r="AV326" s="12" t="s">
        <v>82</v>
      </c>
      <c r="AW326" s="12" t="s">
        <v>35</v>
      </c>
      <c r="AX326" s="12" t="s">
        <v>72</v>
      </c>
      <c r="AY326" s="254" t="s">
        <v>150</v>
      </c>
    </row>
    <row r="327" s="12" customFormat="1">
      <c r="B327" s="244"/>
      <c r="C327" s="245"/>
      <c r="D327" s="235" t="s">
        <v>159</v>
      </c>
      <c r="E327" s="246" t="s">
        <v>21</v>
      </c>
      <c r="F327" s="247" t="s">
        <v>342</v>
      </c>
      <c r="G327" s="245"/>
      <c r="H327" s="248">
        <v>-0.13600000000000001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AT327" s="254" t="s">
        <v>159</v>
      </c>
      <c r="AU327" s="254" t="s">
        <v>82</v>
      </c>
      <c r="AV327" s="12" t="s">
        <v>82</v>
      </c>
      <c r="AW327" s="12" t="s">
        <v>35</v>
      </c>
      <c r="AX327" s="12" t="s">
        <v>72</v>
      </c>
      <c r="AY327" s="254" t="s">
        <v>150</v>
      </c>
    </row>
    <row r="328" s="13" customFormat="1">
      <c r="B328" s="255"/>
      <c r="C328" s="256"/>
      <c r="D328" s="235" t="s">
        <v>159</v>
      </c>
      <c r="E328" s="257" t="s">
        <v>21</v>
      </c>
      <c r="F328" s="258" t="s">
        <v>162</v>
      </c>
      <c r="G328" s="256"/>
      <c r="H328" s="259">
        <v>23.876000000000001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AT328" s="265" t="s">
        <v>159</v>
      </c>
      <c r="AU328" s="265" t="s">
        <v>82</v>
      </c>
      <c r="AV328" s="13" t="s">
        <v>157</v>
      </c>
      <c r="AW328" s="13" t="s">
        <v>35</v>
      </c>
      <c r="AX328" s="13" t="s">
        <v>80</v>
      </c>
      <c r="AY328" s="265" t="s">
        <v>150</v>
      </c>
    </row>
    <row r="329" s="1" customFormat="1" ht="25.5" customHeight="1">
      <c r="B329" s="46"/>
      <c r="C329" s="221" t="s">
        <v>383</v>
      </c>
      <c r="D329" s="221" t="s">
        <v>152</v>
      </c>
      <c r="E329" s="222" t="s">
        <v>384</v>
      </c>
      <c r="F329" s="223" t="s">
        <v>385</v>
      </c>
      <c r="G329" s="224" t="s">
        <v>204</v>
      </c>
      <c r="H329" s="225">
        <v>200</v>
      </c>
      <c r="I329" s="226"/>
      <c r="J329" s="227">
        <f>ROUND(I329*H329,2)</f>
        <v>0</v>
      </c>
      <c r="K329" s="223" t="s">
        <v>156</v>
      </c>
      <c r="L329" s="72"/>
      <c r="M329" s="228" t="s">
        <v>21</v>
      </c>
      <c r="N329" s="229" t="s">
        <v>43</v>
      </c>
      <c r="O329" s="47"/>
      <c r="P329" s="230">
        <f>O329*H329</f>
        <v>0</v>
      </c>
      <c r="Q329" s="230">
        <v>0.000121</v>
      </c>
      <c r="R329" s="230">
        <f>Q329*H329</f>
        <v>0.024199999999999999</v>
      </c>
      <c r="S329" s="230">
        <v>0</v>
      </c>
      <c r="T329" s="231">
        <f>S329*H329</f>
        <v>0</v>
      </c>
      <c r="AR329" s="24" t="s">
        <v>157</v>
      </c>
      <c r="AT329" s="24" t="s">
        <v>152</v>
      </c>
      <c r="AU329" s="24" t="s">
        <v>82</v>
      </c>
      <c r="AY329" s="24" t="s">
        <v>150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4" t="s">
        <v>80</v>
      </c>
      <c r="BK329" s="232">
        <f>ROUND(I329*H329,2)</f>
        <v>0</v>
      </c>
      <c r="BL329" s="24" t="s">
        <v>157</v>
      </c>
      <c r="BM329" s="24" t="s">
        <v>386</v>
      </c>
    </row>
    <row r="330" s="11" customFormat="1">
      <c r="B330" s="233"/>
      <c r="C330" s="234"/>
      <c r="D330" s="235" t="s">
        <v>159</v>
      </c>
      <c r="E330" s="236" t="s">
        <v>21</v>
      </c>
      <c r="F330" s="237" t="s">
        <v>387</v>
      </c>
      <c r="G330" s="234"/>
      <c r="H330" s="236" t="s">
        <v>21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159</v>
      </c>
      <c r="AU330" s="243" t="s">
        <v>82</v>
      </c>
      <c r="AV330" s="11" t="s">
        <v>80</v>
      </c>
      <c r="AW330" s="11" t="s">
        <v>35</v>
      </c>
      <c r="AX330" s="11" t="s">
        <v>72</v>
      </c>
      <c r="AY330" s="243" t="s">
        <v>150</v>
      </c>
    </row>
    <row r="331" s="12" customFormat="1">
      <c r="B331" s="244"/>
      <c r="C331" s="245"/>
      <c r="D331" s="235" t="s">
        <v>159</v>
      </c>
      <c r="E331" s="246" t="s">
        <v>21</v>
      </c>
      <c r="F331" s="247" t="s">
        <v>388</v>
      </c>
      <c r="G331" s="245"/>
      <c r="H331" s="248">
        <v>200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AT331" s="254" t="s">
        <v>159</v>
      </c>
      <c r="AU331" s="254" t="s">
        <v>82</v>
      </c>
      <c r="AV331" s="12" t="s">
        <v>82</v>
      </c>
      <c r="AW331" s="12" t="s">
        <v>35</v>
      </c>
      <c r="AX331" s="12" t="s">
        <v>72</v>
      </c>
      <c r="AY331" s="254" t="s">
        <v>150</v>
      </c>
    </row>
    <row r="332" s="13" customFormat="1">
      <c r="B332" s="255"/>
      <c r="C332" s="256"/>
      <c r="D332" s="235" t="s">
        <v>159</v>
      </c>
      <c r="E332" s="257" t="s">
        <v>21</v>
      </c>
      <c r="F332" s="258" t="s">
        <v>162</v>
      </c>
      <c r="G332" s="256"/>
      <c r="H332" s="259">
        <v>200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AT332" s="265" t="s">
        <v>159</v>
      </c>
      <c r="AU332" s="265" t="s">
        <v>82</v>
      </c>
      <c r="AV332" s="13" t="s">
        <v>157</v>
      </c>
      <c r="AW332" s="13" t="s">
        <v>35</v>
      </c>
      <c r="AX332" s="13" t="s">
        <v>80</v>
      </c>
      <c r="AY332" s="265" t="s">
        <v>150</v>
      </c>
    </row>
    <row r="333" s="1" customFormat="1" ht="25.5" customHeight="1">
      <c r="B333" s="46"/>
      <c r="C333" s="221" t="s">
        <v>389</v>
      </c>
      <c r="D333" s="221" t="s">
        <v>152</v>
      </c>
      <c r="E333" s="222" t="s">
        <v>390</v>
      </c>
      <c r="F333" s="223" t="s">
        <v>391</v>
      </c>
      <c r="G333" s="224" t="s">
        <v>204</v>
      </c>
      <c r="H333" s="225">
        <v>47.962000000000003</v>
      </c>
      <c r="I333" s="226"/>
      <c r="J333" s="227">
        <f>ROUND(I333*H333,2)</f>
        <v>0</v>
      </c>
      <c r="K333" s="223" t="s">
        <v>156</v>
      </c>
      <c r="L333" s="72"/>
      <c r="M333" s="228" t="s">
        <v>21</v>
      </c>
      <c r="N333" s="229" t="s">
        <v>43</v>
      </c>
      <c r="O333" s="47"/>
      <c r="P333" s="230">
        <f>O333*H333</f>
        <v>0</v>
      </c>
      <c r="Q333" s="230">
        <v>0.000242</v>
      </c>
      <c r="R333" s="230">
        <f>Q333*H333</f>
        <v>0.011606804</v>
      </c>
      <c r="S333" s="230">
        <v>0</v>
      </c>
      <c r="T333" s="231">
        <f>S333*H333</f>
        <v>0</v>
      </c>
      <c r="AR333" s="24" t="s">
        <v>157</v>
      </c>
      <c r="AT333" s="24" t="s">
        <v>152</v>
      </c>
      <c r="AU333" s="24" t="s">
        <v>82</v>
      </c>
      <c r="AY333" s="24" t="s">
        <v>150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24" t="s">
        <v>80</v>
      </c>
      <c r="BK333" s="232">
        <f>ROUND(I333*H333,2)</f>
        <v>0</v>
      </c>
      <c r="BL333" s="24" t="s">
        <v>157</v>
      </c>
      <c r="BM333" s="24" t="s">
        <v>392</v>
      </c>
    </row>
    <row r="334" s="11" customFormat="1">
      <c r="B334" s="233"/>
      <c r="C334" s="234"/>
      <c r="D334" s="235" t="s">
        <v>159</v>
      </c>
      <c r="E334" s="236" t="s">
        <v>21</v>
      </c>
      <c r="F334" s="237" t="s">
        <v>267</v>
      </c>
      <c r="G334" s="234"/>
      <c r="H334" s="236" t="s">
        <v>21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159</v>
      </c>
      <c r="AU334" s="243" t="s">
        <v>82</v>
      </c>
      <c r="AV334" s="11" t="s">
        <v>80</v>
      </c>
      <c r="AW334" s="11" t="s">
        <v>35</v>
      </c>
      <c r="AX334" s="11" t="s">
        <v>72</v>
      </c>
      <c r="AY334" s="243" t="s">
        <v>150</v>
      </c>
    </row>
    <row r="335" s="12" customFormat="1">
      <c r="B335" s="244"/>
      <c r="C335" s="245"/>
      <c r="D335" s="235" t="s">
        <v>159</v>
      </c>
      <c r="E335" s="246" t="s">
        <v>21</v>
      </c>
      <c r="F335" s="247" t="s">
        <v>393</v>
      </c>
      <c r="G335" s="245"/>
      <c r="H335" s="248">
        <v>9.0299999999999994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AT335" s="254" t="s">
        <v>159</v>
      </c>
      <c r="AU335" s="254" t="s">
        <v>82</v>
      </c>
      <c r="AV335" s="12" t="s">
        <v>82</v>
      </c>
      <c r="AW335" s="12" t="s">
        <v>35</v>
      </c>
      <c r="AX335" s="12" t="s">
        <v>72</v>
      </c>
      <c r="AY335" s="254" t="s">
        <v>150</v>
      </c>
    </row>
    <row r="336" s="12" customFormat="1">
      <c r="B336" s="244"/>
      <c r="C336" s="245"/>
      <c r="D336" s="235" t="s">
        <v>159</v>
      </c>
      <c r="E336" s="246" t="s">
        <v>21</v>
      </c>
      <c r="F336" s="247" t="s">
        <v>394</v>
      </c>
      <c r="G336" s="245"/>
      <c r="H336" s="248">
        <v>21.024000000000001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AT336" s="254" t="s">
        <v>159</v>
      </c>
      <c r="AU336" s="254" t="s">
        <v>82</v>
      </c>
      <c r="AV336" s="12" t="s">
        <v>82</v>
      </c>
      <c r="AW336" s="12" t="s">
        <v>35</v>
      </c>
      <c r="AX336" s="12" t="s">
        <v>72</v>
      </c>
      <c r="AY336" s="254" t="s">
        <v>150</v>
      </c>
    </row>
    <row r="337" s="11" customFormat="1">
      <c r="B337" s="233"/>
      <c r="C337" s="234"/>
      <c r="D337" s="235" t="s">
        <v>159</v>
      </c>
      <c r="E337" s="236" t="s">
        <v>21</v>
      </c>
      <c r="F337" s="237" t="s">
        <v>271</v>
      </c>
      <c r="G337" s="234"/>
      <c r="H337" s="236" t="s">
        <v>21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159</v>
      </c>
      <c r="AU337" s="243" t="s">
        <v>82</v>
      </c>
      <c r="AV337" s="11" t="s">
        <v>80</v>
      </c>
      <c r="AW337" s="11" t="s">
        <v>35</v>
      </c>
      <c r="AX337" s="11" t="s">
        <v>72</v>
      </c>
      <c r="AY337" s="243" t="s">
        <v>150</v>
      </c>
    </row>
    <row r="338" s="12" customFormat="1">
      <c r="B338" s="244"/>
      <c r="C338" s="245"/>
      <c r="D338" s="235" t="s">
        <v>159</v>
      </c>
      <c r="E338" s="246" t="s">
        <v>21</v>
      </c>
      <c r="F338" s="247" t="s">
        <v>395</v>
      </c>
      <c r="G338" s="245"/>
      <c r="H338" s="248">
        <v>4.6479999999999997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AT338" s="254" t="s">
        <v>159</v>
      </c>
      <c r="AU338" s="254" t="s">
        <v>82</v>
      </c>
      <c r="AV338" s="12" t="s">
        <v>82</v>
      </c>
      <c r="AW338" s="12" t="s">
        <v>35</v>
      </c>
      <c r="AX338" s="12" t="s">
        <v>72</v>
      </c>
      <c r="AY338" s="254" t="s">
        <v>150</v>
      </c>
    </row>
    <row r="339" s="12" customFormat="1">
      <c r="B339" s="244"/>
      <c r="C339" s="245"/>
      <c r="D339" s="235" t="s">
        <v>159</v>
      </c>
      <c r="E339" s="246" t="s">
        <v>21</v>
      </c>
      <c r="F339" s="247" t="s">
        <v>396</v>
      </c>
      <c r="G339" s="245"/>
      <c r="H339" s="248">
        <v>2.6520000000000001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AT339" s="254" t="s">
        <v>159</v>
      </c>
      <c r="AU339" s="254" t="s">
        <v>82</v>
      </c>
      <c r="AV339" s="12" t="s">
        <v>82</v>
      </c>
      <c r="AW339" s="12" t="s">
        <v>35</v>
      </c>
      <c r="AX339" s="12" t="s">
        <v>72</v>
      </c>
      <c r="AY339" s="254" t="s">
        <v>150</v>
      </c>
    </row>
    <row r="340" s="12" customFormat="1">
      <c r="B340" s="244"/>
      <c r="C340" s="245"/>
      <c r="D340" s="235" t="s">
        <v>159</v>
      </c>
      <c r="E340" s="246" t="s">
        <v>21</v>
      </c>
      <c r="F340" s="247" t="s">
        <v>397</v>
      </c>
      <c r="G340" s="245"/>
      <c r="H340" s="248">
        <v>10.608000000000001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AT340" s="254" t="s">
        <v>159</v>
      </c>
      <c r="AU340" s="254" t="s">
        <v>82</v>
      </c>
      <c r="AV340" s="12" t="s">
        <v>82</v>
      </c>
      <c r="AW340" s="12" t="s">
        <v>35</v>
      </c>
      <c r="AX340" s="12" t="s">
        <v>72</v>
      </c>
      <c r="AY340" s="254" t="s">
        <v>150</v>
      </c>
    </row>
    <row r="341" s="13" customFormat="1">
      <c r="B341" s="255"/>
      <c r="C341" s="256"/>
      <c r="D341" s="235" t="s">
        <v>159</v>
      </c>
      <c r="E341" s="257" t="s">
        <v>21</v>
      </c>
      <c r="F341" s="258" t="s">
        <v>162</v>
      </c>
      <c r="G341" s="256"/>
      <c r="H341" s="259">
        <v>47.962000000000003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AT341" s="265" t="s">
        <v>159</v>
      </c>
      <c r="AU341" s="265" t="s">
        <v>82</v>
      </c>
      <c r="AV341" s="13" t="s">
        <v>157</v>
      </c>
      <c r="AW341" s="13" t="s">
        <v>35</v>
      </c>
      <c r="AX341" s="13" t="s">
        <v>80</v>
      </c>
      <c r="AY341" s="265" t="s">
        <v>150</v>
      </c>
    </row>
    <row r="342" s="1" customFormat="1" ht="16.5" customHeight="1">
      <c r="B342" s="46"/>
      <c r="C342" s="221" t="s">
        <v>398</v>
      </c>
      <c r="D342" s="221" t="s">
        <v>152</v>
      </c>
      <c r="E342" s="222" t="s">
        <v>399</v>
      </c>
      <c r="F342" s="223" t="s">
        <v>400</v>
      </c>
      <c r="G342" s="224" t="s">
        <v>248</v>
      </c>
      <c r="H342" s="225">
        <v>14.6</v>
      </c>
      <c r="I342" s="226"/>
      <c r="J342" s="227">
        <f>ROUND(I342*H342,2)</f>
        <v>0</v>
      </c>
      <c r="K342" s="223" t="s">
        <v>156</v>
      </c>
      <c r="L342" s="72"/>
      <c r="M342" s="228" t="s">
        <v>21</v>
      </c>
      <c r="N342" s="229" t="s">
        <v>43</v>
      </c>
      <c r="O342" s="47"/>
      <c r="P342" s="230">
        <f>O342*H342</f>
        <v>0</v>
      </c>
      <c r="Q342" s="230">
        <v>0.0015</v>
      </c>
      <c r="R342" s="230">
        <f>Q342*H342</f>
        <v>0.021899999999999999</v>
      </c>
      <c r="S342" s="230">
        <v>0</v>
      </c>
      <c r="T342" s="231">
        <f>S342*H342</f>
        <v>0</v>
      </c>
      <c r="AR342" s="24" t="s">
        <v>157</v>
      </c>
      <c r="AT342" s="24" t="s">
        <v>152</v>
      </c>
      <c r="AU342" s="24" t="s">
        <v>82</v>
      </c>
      <c r="AY342" s="24" t="s">
        <v>150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80</v>
      </c>
      <c r="BK342" s="232">
        <f>ROUND(I342*H342,2)</f>
        <v>0</v>
      </c>
      <c r="BL342" s="24" t="s">
        <v>157</v>
      </c>
      <c r="BM342" s="24" t="s">
        <v>401</v>
      </c>
    </row>
    <row r="343" s="11" customFormat="1">
      <c r="B343" s="233"/>
      <c r="C343" s="234"/>
      <c r="D343" s="235" t="s">
        <v>159</v>
      </c>
      <c r="E343" s="236" t="s">
        <v>21</v>
      </c>
      <c r="F343" s="237" t="s">
        <v>267</v>
      </c>
      <c r="G343" s="234"/>
      <c r="H343" s="236" t="s">
        <v>21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AT343" s="243" t="s">
        <v>159</v>
      </c>
      <c r="AU343" s="243" t="s">
        <v>82</v>
      </c>
      <c r="AV343" s="11" t="s">
        <v>80</v>
      </c>
      <c r="AW343" s="11" t="s">
        <v>35</v>
      </c>
      <c r="AX343" s="11" t="s">
        <v>72</v>
      </c>
      <c r="AY343" s="243" t="s">
        <v>150</v>
      </c>
    </row>
    <row r="344" s="12" customFormat="1">
      <c r="B344" s="244"/>
      <c r="C344" s="245"/>
      <c r="D344" s="235" t="s">
        <v>159</v>
      </c>
      <c r="E344" s="246" t="s">
        <v>21</v>
      </c>
      <c r="F344" s="247" t="s">
        <v>402</v>
      </c>
      <c r="G344" s="245"/>
      <c r="H344" s="248">
        <v>4.9000000000000004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159</v>
      </c>
      <c r="AU344" s="254" t="s">
        <v>82</v>
      </c>
      <c r="AV344" s="12" t="s">
        <v>82</v>
      </c>
      <c r="AW344" s="12" t="s">
        <v>35</v>
      </c>
      <c r="AX344" s="12" t="s">
        <v>72</v>
      </c>
      <c r="AY344" s="254" t="s">
        <v>150</v>
      </c>
    </row>
    <row r="345" s="11" customFormat="1">
      <c r="B345" s="233"/>
      <c r="C345" s="234"/>
      <c r="D345" s="235" t="s">
        <v>159</v>
      </c>
      <c r="E345" s="236" t="s">
        <v>21</v>
      </c>
      <c r="F345" s="237" t="s">
        <v>271</v>
      </c>
      <c r="G345" s="234"/>
      <c r="H345" s="236" t="s">
        <v>21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159</v>
      </c>
      <c r="AU345" s="243" t="s">
        <v>82</v>
      </c>
      <c r="AV345" s="11" t="s">
        <v>80</v>
      </c>
      <c r="AW345" s="11" t="s">
        <v>35</v>
      </c>
      <c r="AX345" s="11" t="s">
        <v>72</v>
      </c>
      <c r="AY345" s="243" t="s">
        <v>150</v>
      </c>
    </row>
    <row r="346" s="12" customFormat="1">
      <c r="B346" s="244"/>
      <c r="C346" s="245"/>
      <c r="D346" s="235" t="s">
        <v>159</v>
      </c>
      <c r="E346" s="246" t="s">
        <v>21</v>
      </c>
      <c r="F346" s="247" t="s">
        <v>402</v>
      </c>
      <c r="G346" s="245"/>
      <c r="H346" s="248">
        <v>4.9000000000000004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AT346" s="254" t="s">
        <v>159</v>
      </c>
      <c r="AU346" s="254" t="s">
        <v>82</v>
      </c>
      <c r="AV346" s="12" t="s">
        <v>82</v>
      </c>
      <c r="AW346" s="12" t="s">
        <v>35</v>
      </c>
      <c r="AX346" s="12" t="s">
        <v>72</v>
      </c>
      <c r="AY346" s="254" t="s">
        <v>150</v>
      </c>
    </row>
    <row r="347" s="11" customFormat="1">
      <c r="B347" s="233"/>
      <c r="C347" s="234"/>
      <c r="D347" s="235" t="s">
        <v>159</v>
      </c>
      <c r="E347" s="236" t="s">
        <v>21</v>
      </c>
      <c r="F347" s="237" t="s">
        <v>274</v>
      </c>
      <c r="G347" s="234"/>
      <c r="H347" s="236" t="s">
        <v>21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159</v>
      </c>
      <c r="AU347" s="243" t="s">
        <v>82</v>
      </c>
      <c r="AV347" s="11" t="s">
        <v>80</v>
      </c>
      <c r="AW347" s="11" t="s">
        <v>35</v>
      </c>
      <c r="AX347" s="11" t="s">
        <v>72</v>
      </c>
      <c r="AY347" s="243" t="s">
        <v>150</v>
      </c>
    </row>
    <row r="348" s="12" customFormat="1">
      <c r="B348" s="244"/>
      <c r="C348" s="245"/>
      <c r="D348" s="235" t="s">
        <v>159</v>
      </c>
      <c r="E348" s="246" t="s">
        <v>21</v>
      </c>
      <c r="F348" s="247" t="s">
        <v>403</v>
      </c>
      <c r="G348" s="245"/>
      <c r="H348" s="248">
        <v>4.7999999999999998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AT348" s="254" t="s">
        <v>159</v>
      </c>
      <c r="AU348" s="254" t="s">
        <v>82</v>
      </c>
      <c r="AV348" s="12" t="s">
        <v>82</v>
      </c>
      <c r="AW348" s="12" t="s">
        <v>35</v>
      </c>
      <c r="AX348" s="12" t="s">
        <v>72</v>
      </c>
      <c r="AY348" s="254" t="s">
        <v>150</v>
      </c>
    </row>
    <row r="349" s="13" customFormat="1">
      <c r="B349" s="255"/>
      <c r="C349" s="256"/>
      <c r="D349" s="235" t="s">
        <v>159</v>
      </c>
      <c r="E349" s="257" t="s">
        <v>21</v>
      </c>
      <c r="F349" s="258" t="s">
        <v>162</v>
      </c>
      <c r="G349" s="256"/>
      <c r="H349" s="259">
        <v>14.6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AT349" s="265" t="s">
        <v>159</v>
      </c>
      <c r="AU349" s="265" t="s">
        <v>82</v>
      </c>
      <c r="AV349" s="13" t="s">
        <v>157</v>
      </c>
      <c r="AW349" s="13" t="s">
        <v>35</v>
      </c>
      <c r="AX349" s="13" t="s">
        <v>80</v>
      </c>
      <c r="AY349" s="265" t="s">
        <v>150</v>
      </c>
    </row>
    <row r="350" s="1" customFormat="1" ht="25.5" customHeight="1">
      <c r="B350" s="46"/>
      <c r="C350" s="221" t="s">
        <v>404</v>
      </c>
      <c r="D350" s="221" t="s">
        <v>152</v>
      </c>
      <c r="E350" s="222" t="s">
        <v>405</v>
      </c>
      <c r="F350" s="223" t="s">
        <v>406</v>
      </c>
      <c r="G350" s="224" t="s">
        <v>155</v>
      </c>
      <c r="H350" s="225">
        <v>1.4770000000000001</v>
      </c>
      <c r="I350" s="226"/>
      <c r="J350" s="227">
        <f>ROUND(I350*H350,2)</f>
        <v>0</v>
      </c>
      <c r="K350" s="223" t="s">
        <v>156</v>
      </c>
      <c r="L350" s="72"/>
      <c r="M350" s="228" t="s">
        <v>21</v>
      </c>
      <c r="N350" s="229" t="s">
        <v>43</v>
      </c>
      <c r="O350" s="47"/>
      <c r="P350" s="230">
        <f>O350*H350</f>
        <v>0</v>
      </c>
      <c r="Q350" s="230">
        <v>2.2563399999999998</v>
      </c>
      <c r="R350" s="230">
        <f>Q350*H350</f>
        <v>3.3326141799999998</v>
      </c>
      <c r="S350" s="230">
        <v>0</v>
      </c>
      <c r="T350" s="231">
        <f>S350*H350</f>
        <v>0</v>
      </c>
      <c r="AR350" s="24" t="s">
        <v>157</v>
      </c>
      <c r="AT350" s="24" t="s">
        <v>152</v>
      </c>
      <c r="AU350" s="24" t="s">
        <v>82</v>
      </c>
      <c r="AY350" s="24" t="s">
        <v>150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4" t="s">
        <v>80</v>
      </c>
      <c r="BK350" s="232">
        <f>ROUND(I350*H350,2)</f>
        <v>0</v>
      </c>
      <c r="BL350" s="24" t="s">
        <v>157</v>
      </c>
      <c r="BM350" s="24" t="s">
        <v>407</v>
      </c>
    </row>
    <row r="351" s="11" customFormat="1">
      <c r="B351" s="233"/>
      <c r="C351" s="234"/>
      <c r="D351" s="235" t="s">
        <v>159</v>
      </c>
      <c r="E351" s="236" t="s">
        <v>21</v>
      </c>
      <c r="F351" s="237" t="s">
        <v>274</v>
      </c>
      <c r="G351" s="234"/>
      <c r="H351" s="236" t="s">
        <v>21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159</v>
      </c>
      <c r="AU351" s="243" t="s">
        <v>82</v>
      </c>
      <c r="AV351" s="11" t="s">
        <v>80</v>
      </c>
      <c r="AW351" s="11" t="s">
        <v>35</v>
      </c>
      <c r="AX351" s="11" t="s">
        <v>72</v>
      </c>
      <c r="AY351" s="243" t="s">
        <v>150</v>
      </c>
    </row>
    <row r="352" s="12" customFormat="1">
      <c r="B352" s="244"/>
      <c r="C352" s="245"/>
      <c r="D352" s="235" t="s">
        <v>159</v>
      </c>
      <c r="E352" s="246" t="s">
        <v>21</v>
      </c>
      <c r="F352" s="247" t="s">
        <v>408</v>
      </c>
      <c r="G352" s="245"/>
      <c r="H352" s="248">
        <v>0.82299999999999995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AT352" s="254" t="s">
        <v>159</v>
      </c>
      <c r="AU352" s="254" t="s">
        <v>82</v>
      </c>
      <c r="AV352" s="12" t="s">
        <v>82</v>
      </c>
      <c r="AW352" s="12" t="s">
        <v>35</v>
      </c>
      <c r="AX352" s="12" t="s">
        <v>72</v>
      </c>
      <c r="AY352" s="254" t="s">
        <v>150</v>
      </c>
    </row>
    <row r="353" s="11" customFormat="1">
      <c r="B353" s="233"/>
      <c r="C353" s="234"/>
      <c r="D353" s="235" t="s">
        <v>159</v>
      </c>
      <c r="E353" s="236" t="s">
        <v>21</v>
      </c>
      <c r="F353" s="237" t="s">
        <v>160</v>
      </c>
      <c r="G353" s="234"/>
      <c r="H353" s="236" t="s">
        <v>21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159</v>
      </c>
      <c r="AU353" s="243" t="s">
        <v>82</v>
      </c>
      <c r="AV353" s="11" t="s">
        <v>80</v>
      </c>
      <c r="AW353" s="11" t="s">
        <v>35</v>
      </c>
      <c r="AX353" s="11" t="s">
        <v>72</v>
      </c>
      <c r="AY353" s="243" t="s">
        <v>150</v>
      </c>
    </row>
    <row r="354" s="12" customFormat="1">
      <c r="B354" s="244"/>
      <c r="C354" s="245"/>
      <c r="D354" s="235" t="s">
        <v>159</v>
      </c>
      <c r="E354" s="246" t="s">
        <v>21</v>
      </c>
      <c r="F354" s="247" t="s">
        <v>409</v>
      </c>
      <c r="G354" s="245"/>
      <c r="H354" s="248">
        <v>0.79900000000000004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AT354" s="254" t="s">
        <v>159</v>
      </c>
      <c r="AU354" s="254" t="s">
        <v>82</v>
      </c>
      <c r="AV354" s="12" t="s">
        <v>82</v>
      </c>
      <c r="AW354" s="12" t="s">
        <v>35</v>
      </c>
      <c r="AX354" s="12" t="s">
        <v>72</v>
      </c>
      <c r="AY354" s="254" t="s">
        <v>150</v>
      </c>
    </row>
    <row r="355" s="12" customFormat="1">
      <c r="B355" s="244"/>
      <c r="C355" s="245"/>
      <c r="D355" s="235" t="s">
        <v>159</v>
      </c>
      <c r="E355" s="246" t="s">
        <v>21</v>
      </c>
      <c r="F355" s="247" t="s">
        <v>410</v>
      </c>
      <c r="G355" s="245"/>
      <c r="H355" s="248">
        <v>-0.14499999999999999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AT355" s="254" t="s">
        <v>159</v>
      </c>
      <c r="AU355" s="254" t="s">
        <v>82</v>
      </c>
      <c r="AV355" s="12" t="s">
        <v>82</v>
      </c>
      <c r="AW355" s="12" t="s">
        <v>35</v>
      </c>
      <c r="AX355" s="12" t="s">
        <v>72</v>
      </c>
      <c r="AY355" s="254" t="s">
        <v>150</v>
      </c>
    </row>
    <row r="356" s="13" customFormat="1">
      <c r="B356" s="255"/>
      <c r="C356" s="256"/>
      <c r="D356" s="235" t="s">
        <v>159</v>
      </c>
      <c r="E356" s="257" t="s">
        <v>21</v>
      </c>
      <c r="F356" s="258" t="s">
        <v>162</v>
      </c>
      <c r="G356" s="256"/>
      <c r="H356" s="259">
        <v>1.4770000000000001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AT356" s="265" t="s">
        <v>159</v>
      </c>
      <c r="AU356" s="265" t="s">
        <v>82</v>
      </c>
      <c r="AV356" s="13" t="s">
        <v>157</v>
      </c>
      <c r="AW356" s="13" t="s">
        <v>35</v>
      </c>
      <c r="AX356" s="13" t="s">
        <v>80</v>
      </c>
      <c r="AY356" s="265" t="s">
        <v>150</v>
      </c>
    </row>
    <row r="357" s="1" customFormat="1" ht="38.25" customHeight="1">
      <c r="B357" s="46"/>
      <c r="C357" s="221" t="s">
        <v>411</v>
      </c>
      <c r="D357" s="221" t="s">
        <v>152</v>
      </c>
      <c r="E357" s="222" t="s">
        <v>412</v>
      </c>
      <c r="F357" s="223" t="s">
        <v>413</v>
      </c>
      <c r="G357" s="224" t="s">
        <v>155</v>
      </c>
      <c r="H357" s="225">
        <v>1.4770000000000001</v>
      </c>
      <c r="I357" s="226"/>
      <c r="J357" s="227">
        <f>ROUND(I357*H357,2)</f>
        <v>0</v>
      </c>
      <c r="K357" s="223" t="s">
        <v>156</v>
      </c>
      <c r="L357" s="72"/>
      <c r="M357" s="228" t="s">
        <v>21</v>
      </c>
      <c r="N357" s="229" t="s">
        <v>43</v>
      </c>
      <c r="O357" s="47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AR357" s="24" t="s">
        <v>157</v>
      </c>
      <c r="AT357" s="24" t="s">
        <v>152</v>
      </c>
      <c r="AU357" s="24" t="s">
        <v>82</v>
      </c>
      <c r="AY357" s="24" t="s">
        <v>150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24" t="s">
        <v>80</v>
      </c>
      <c r="BK357" s="232">
        <f>ROUND(I357*H357,2)</f>
        <v>0</v>
      </c>
      <c r="BL357" s="24" t="s">
        <v>157</v>
      </c>
      <c r="BM357" s="24" t="s">
        <v>414</v>
      </c>
    </row>
    <row r="358" s="1" customFormat="1" ht="16.5" customHeight="1">
      <c r="B358" s="46"/>
      <c r="C358" s="221" t="s">
        <v>415</v>
      </c>
      <c r="D358" s="221" t="s">
        <v>152</v>
      </c>
      <c r="E358" s="222" t="s">
        <v>416</v>
      </c>
      <c r="F358" s="223" t="s">
        <v>417</v>
      </c>
      <c r="G358" s="224" t="s">
        <v>186</v>
      </c>
      <c r="H358" s="225">
        <v>0.045999999999999999</v>
      </c>
      <c r="I358" s="226"/>
      <c r="J358" s="227">
        <f>ROUND(I358*H358,2)</f>
        <v>0</v>
      </c>
      <c r="K358" s="223" t="s">
        <v>156</v>
      </c>
      <c r="L358" s="72"/>
      <c r="M358" s="228" t="s">
        <v>21</v>
      </c>
      <c r="N358" s="229" t="s">
        <v>43</v>
      </c>
      <c r="O358" s="47"/>
      <c r="P358" s="230">
        <f>O358*H358</f>
        <v>0</v>
      </c>
      <c r="Q358" s="230">
        <v>1.0525888178</v>
      </c>
      <c r="R358" s="230">
        <f>Q358*H358</f>
        <v>0.048419085618799998</v>
      </c>
      <c r="S358" s="230">
        <v>0</v>
      </c>
      <c r="T358" s="231">
        <f>S358*H358</f>
        <v>0</v>
      </c>
      <c r="AR358" s="24" t="s">
        <v>157</v>
      </c>
      <c r="AT358" s="24" t="s">
        <v>152</v>
      </c>
      <c r="AU358" s="24" t="s">
        <v>82</v>
      </c>
      <c r="AY358" s="24" t="s">
        <v>150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4" t="s">
        <v>80</v>
      </c>
      <c r="BK358" s="232">
        <f>ROUND(I358*H358,2)</f>
        <v>0</v>
      </c>
      <c r="BL358" s="24" t="s">
        <v>157</v>
      </c>
      <c r="BM358" s="24" t="s">
        <v>418</v>
      </c>
    </row>
    <row r="359" s="12" customFormat="1">
      <c r="B359" s="244"/>
      <c r="C359" s="245"/>
      <c r="D359" s="235" t="s">
        <v>159</v>
      </c>
      <c r="E359" s="246" t="s">
        <v>21</v>
      </c>
      <c r="F359" s="247" t="s">
        <v>419</v>
      </c>
      <c r="G359" s="245"/>
      <c r="H359" s="248">
        <v>0.027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AT359" s="254" t="s">
        <v>159</v>
      </c>
      <c r="AU359" s="254" t="s">
        <v>82</v>
      </c>
      <c r="AV359" s="12" t="s">
        <v>82</v>
      </c>
      <c r="AW359" s="12" t="s">
        <v>35</v>
      </c>
      <c r="AX359" s="12" t="s">
        <v>72</v>
      </c>
      <c r="AY359" s="254" t="s">
        <v>150</v>
      </c>
    </row>
    <row r="360" s="11" customFormat="1">
      <c r="B360" s="233"/>
      <c r="C360" s="234"/>
      <c r="D360" s="235" t="s">
        <v>159</v>
      </c>
      <c r="E360" s="236" t="s">
        <v>21</v>
      </c>
      <c r="F360" s="237" t="s">
        <v>160</v>
      </c>
      <c r="G360" s="234"/>
      <c r="H360" s="236" t="s">
        <v>21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159</v>
      </c>
      <c r="AU360" s="243" t="s">
        <v>82</v>
      </c>
      <c r="AV360" s="11" t="s">
        <v>80</v>
      </c>
      <c r="AW360" s="11" t="s">
        <v>35</v>
      </c>
      <c r="AX360" s="11" t="s">
        <v>72</v>
      </c>
      <c r="AY360" s="243" t="s">
        <v>150</v>
      </c>
    </row>
    <row r="361" s="12" customFormat="1">
      <c r="B361" s="244"/>
      <c r="C361" s="245"/>
      <c r="D361" s="235" t="s">
        <v>159</v>
      </c>
      <c r="E361" s="246" t="s">
        <v>21</v>
      </c>
      <c r="F361" s="247" t="s">
        <v>420</v>
      </c>
      <c r="G361" s="245"/>
      <c r="H361" s="248">
        <v>0.023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AT361" s="254" t="s">
        <v>159</v>
      </c>
      <c r="AU361" s="254" t="s">
        <v>82</v>
      </c>
      <c r="AV361" s="12" t="s">
        <v>82</v>
      </c>
      <c r="AW361" s="12" t="s">
        <v>35</v>
      </c>
      <c r="AX361" s="12" t="s">
        <v>72</v>
      </c>
      <c r="AY361" s="254" t="s">
        <v>150</v>
      </c>
    </row>
    <row r="362" s="12" customFormat="1">
      <c r="B362" s="244"/>
      <c r="C362" s="245"/>
      <c r="D362" s="235" t="s">
        <v>159</v>
      </c>
      <c r="E362" s="246" t="s">
        <v>21</v>
      </c>
      <c r="F362" s="247" t="s">
        <v>421</v>
      </c>
      <c r="G362" s="245"/>
      <c r="H362" s="248">
        <v>-0.0040000000000000001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AT362" s="254" t="s">
        <v>159</v>
      </c>
      <c r="AU362" s="254" t="s">
        <v>82</v>
      </c>
      <c r="AV362" s="12" t="s">
        <v>82</v>
      </c>
      <c r="AW362" s="12" t="s">
        <v>35</v>
      </c>
      <c r="AX362" s="12" t="s">
        <v>72</v>
      </c>
      <c r="AY362" s="254" t="s">
        <v>150</v>
      </c>
    </row>
    <row r="363" s="13" customFormat="1">
      <c r="B363" s="255"/>
      <c r="C363" s="256"/>
      <c r="D363" s="235" t="s">
        <v>159</v>
      </c>
      <c r="E363" s="257" t="s">
        <v>21</v>
      </c>
      <c r="F363" s="258" t="s">
        <v>162</v>
      </c>
      <c r="G363" s="256"/>
      <c r="H363" s="259">
        <v>0.045999999999999999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AT363" s="265" t="s">
        <v>159</v>
      </c>
      <c r="AU363" s="265" t="s">
        <v>82</v>
      </c>
      <c r="AV363" s="13" t="s">
        <v>157</v>
      </c>
      <c r="AW363" s="13" t="s">
        <v>35</v>
      </c>
      <c r="AX363" s="13" t="s">
        <v>80</v>
      </c>
      <c r="AY363" s="265" t="s">
        <v>150</v>
      </c>
    </row>
    <row r="364" s="1" customFormat="1" ht="16.5" customHeight="1">
      <c r="B364" s="46"/>
      <c r="C364" s="221" t="s">
        <v>422</v>
      </c>
      <c r="D364" s="221" t="s">
        <v>152</v>
      </c>
      <c r="E364" s="222" t="s">
        <v>423</v>
      </c>
      <c r="F364" s="223" t="s">
        <v>424</v>
      </c>
      <c r="G364" s="224" t="s">
        <v>204</v>
      </c>
      <c r="H364" s="225">
        <v>13.717000000000001</v>
      </c>
      <c r="I364" s="226"/>
      <c r="J364" s="227">
        <f>ROUND(I364*H364,2)</f>
        <v>0</v>
      </c>
      <c r="K364" s="223" t="s">
        <v>156</v>
      </c>
      <c r="L364" s="72"/>
      <c r="M364" s="228" t="s">
        <v>21</v>
      </c>
      <c r="N364" s="229" t="s">
        <v>43</v>
      </c>
      <c r="O364" s="47"/>
      <c r="P364" s="230">
        <f>O364*H364</f>
        <v>0</v>
      </c>
      <c r="Q364" s="230">
        <v>0.000121</v>
      </c>
      <c r="R364" s="230">
        <f>Q364*H364</f>
        <v>0.001659757</v>
      </c>
      <c r="S364" s="230">
        <v>0</v>
      </c>
      <c r="T364" s="231">
        <f>S364*H364</f>
        <v>0</v>
      </c>
      <c r="AR364" s="24" t="s">
        <v>157</v>
      </c>
      <c r="AT364" s="24" t="s">
        <v>152</v>
      </c>
      <c r="AU364" s="24" t="s">
        <v>82</v>
      </c>
      <c r="AY364" s="24" t="s">
        <v>150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4" t="s">
        <v>80</v>
      </c>
      <c r="BK364" s="232">
        <f>ROUND(I364*H364,2)</f>
        <v>0</v>
      </c>
      <c r="BL364" s="24" t="s">
        <v>157</v>
      </c>
      <c r="BM364" s="24" t="s">
        <v>425</v>
      </c>
    </row>
    <row r="365" s="12" customFormat="1">
      <c r="B365" s="244"/>
      <c r="C365" s="245"/>
      <c r="D365" s="235" t="s">
        <v>159</v>
      </c>
      <c r="E365" s="246" t="s">
        <v>21</v>
      </c>
      <c r="F365" s="247" t="s">
        <v>426</v>
      </c>
      <c r="G365" s="245"/>
      <c r="H365" s="248">
        <v>13.717000000000001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AT365" s="254" t="s">
        <v>159</v>
      </c>
      <c r="AU365" s="254" t="s">
        <v>82</v>
      </c>
      <c r="AV365" s="12" t="s">
        <v>82</v>
      </c>
      <c r="AW365" s="12" t="s">
        <v>35</v>
      </c>
      <c r="AX365" s="12" t="s">
        <v>72</v>
      </c>
      <c r="AY365" s="254" t="s">
        <v>150</v>
      </c>
    </row>
    <row r="366" s="13" customFormat="1">
      <c r="B366" s="255"/>
      <c r="C366" s="256"/>
      <c r="D366" s="235" t="s">
        <v>159</v>
      </c>
      <c r="E366" s="257" t="s">
        <v>21</v>
      </c>
      <c r="F366" s="258" t="s">
        <v>162</v>
      </c>
      <c r="G366" s="256"/>
      <c r="H366" s="259">
        <v>13.717000000000001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AT366" s="265" t="s">
        <v>159</v>
      </c>
      <c r="AU366" s="265" t="s">
        <v>82</v>
      </c>
      <c r="AV366" s="13" t="s">
        <v>157</v>
      </c>
      <c r="AW366" s="13" t="s">
        <v>35</v>
      </c>
      <c r="AX366" s="13" t="s">
        <v>80</v>
      </c>
      <c r="AY366" s="265" t="s">
        <v>150</v>
      </c>
    </row>
    <row r="367" s="1" customFormat="1" ht="25.5" customHeight="1">
      <c r="B367" s="46"/>
      <c r="C367" s="221" t="s">
        <v>427</v>
      </c>
      <c r="D367" s="221" t="s">
        <v>152</v>
      </c>
      <c r="E367" s="222" t="s">
        <v>428</v>
      </c>
      <c r="F367" s="223" t="s">
        <v>429</v>
      </c>
      <c r="G367" s="224" t="s">
        <v>155</v>
      </c>
      <c r="H367" s="225">
        <v>1.1879999999999999</v>
      </c>
      <c r="I367" s="226"/>
      <c r="J367" s="227">
        <f>ROUND(I367*H367,2)</f>
        <v>0</v>
      </c>
      <c r="K367" s="223" t="s">
        <v>156</v>
      </c>
      <c r="L367" s="72"/>
      <c r="M367" s="228" t="s">
        <v>21</v>
      </c>
      <c r="N367" s="229" t="s">
        <v>43</v>
      </c>
      <c r="O367" s="47"/>
      <c r="P367" s="230">
        <f>O367*H367</f>
        <v>0</v>
      </c>
      <c r="Q367" s="230">
        <v>2.1600000000000001</v>
      </c>
      <c r="R367" s="230">
        <f>Q367*H367</f>
        <v>2.5660799999999999</v>
      </c>
      <c r="S367" s="230">
        <v>0</v>
      </c>
      <c r="T367" s="231">
        <f>S367*H367</f>
        <v>0</v>
      </c>
      <c r="AR367" s="24" t="s">
        <v>157</v>
      </c>
      <c r="AT367" s="24" t="s">
        <v>152</v>
      </c>
      <c r="AU367" s="24" t="s">
        <v>82</v>
      </c>
      <c r="AY367" s="24" t="s">
        <v>150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24" t="s">
        <v>80</v>
      </c>
      <c r="BK367" s="232">
        <f>ROUND(I367*H367,2)</f>
        <v>0</v>
      </c>
      <c r="BL367" s="24" t="s">
        <v>157</v>
      </c>
      <c r="BM367" s="24" t="s">
        <v>430</v>
      </c>
    </row>
    <row r="368" s="11" customFormat="1">
      <c r="B368" s="233"/>
      <c r="C368" s="234"/>
      <c r="D368" s="235" t="s">
        <v>159</v>
      </c>
      <c r="E368" s="236" t="s">
        <v>21</v>
      </c>
      <c r="F368" s="237" t="s">
        <v>160</v>
      </c>
      <c r="G368" s="234"/>
      <c r="H368" s="236" t="s">
        <v>21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159</v>
      </c>
      <c r="AU368" s="243" t="s">
        <v>82</v>
      </c>
      <c r="AV368" s="11" t="s">
        <v>80</v>
      </c>
      <c r="AW368" s="11" t="s">
        <v>35</v>
      </c>
      <c r="AX368" s="11" t="s">
        <v>72</v>
      </c>
      <c r="AY368" s="243" t="s">
        <v>150</v>
      </c>
    </row>
    <row r="369" s="12" customFormat="1">
      <c r="B369" s="244"/>
      <c r="C369" s="245"/>
      <c r="D369" s="235" t="s">
        <v>159</v>
      </c>
      <c r="E369" s="246" t="s">
        <v>21</v>
      </c>
      <c r="F369" s="247" t="s">
        <v>431</v>
      </c>
      <c r="G369" s="245"/>
      <c r="H369" s="248">
        <v>0.64300000000000002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AT369" s="254" t="s">
        <v>159</v>
      </c>
      <c r="AU369" s="254" t="s">
        <v>82</v>
      </c>
      <c r="AV369" s="12" t="s">
        <v>82</v>
      </c>
      <c r="AW369" s="12" t="s">
        <v>35</v>
      </c>
      <c r="AX369" s="12" t="s">
        <v>72</v>
      </c>
      <c r="AY369" s="254" t="s">
        <v>150</v>
      </c>
    </row>
    <row r="370" s="12" customFormat="1">
      <c r="B370" s="244"/>
      <c r="C370" s="245"/>
      <c r="D370" s="235" t="s">
        <v>159</v>
      </c>
      <c r="E370" s="246" t="s">
        <v>21</v>
      </c>
      <c r="F370" s="247" t="s">
        <v>432</v>
      </c>
      <c r="G370" s="245"/>
      <c r="H370" s="248">
        <v>0.307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AT370" s="254" t="s">
        <v>159</v>
      </c>
      <c r="AU370" s="254" t="s">
        <v>82</v>
      </c>
      <c r="AV370" s="12" t="s">
        <v>82</v>
      </c>
      <c r="AW370" s="12" t="s">
        <v>35</v>
      </c>
      <c r="AX370" s="12" t="s">
        <v>72</v>
      </c>
      <c r="AY370" s="254" t="s">
        <v>150</v>
      </c>
    </row>
    <row r="371" s="12" customFormat="1">
      <c r="B371" s="244"/>
      <c r="C371" s="245"/>
      <c r="D371" s="235" t="s">
        <v>159</v>
      </c>
      <c r="E371" s="246" t="s">
        <v>21</v>
      </c>
      <c r="F371" s="247" t="s">
        <v>433</v>
      </c>
      <c r="G371" s="245"/>
      <c r="H371" s="248">
        <v>0.23799999999999999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AT371" s="254" t="s">
        <v>159</v>
      </c>
      <c r="AU371" s="254" t="s">
        <v>82</v>
      </c>
      <c r="AV371" s="12" t="s">
        <v>82</v>
      </c>
      <c r="AW371" s="12" t="s">
        <v>35</v>
      </c>
      <c r="AX371" s="12" t="s">
        <v>72</v>
      </c>
      <c r="AY371" s="254" t="s">
        <v>150</v>
      </c>
    </row>
    <row r="372" s="13" customFormat="1">
      <c r="B372" s="255"/>
      <c r="C372" s="256"/>
      <c r="D372" s="235" t="s">
        <v>159</v>
      </c>
      <c r="E372" s="257" t="s">
        <v>21</v>
      </c>
      <c r="F372" s="258" t="s">
        <v>162</v>
      </c>
      <c r="G372" s="256"/>
      <c r="H372" s="259">
        <v>1.1879999999999999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AT372" s="265" t="s">
        <v>159</v>
      </c>
      <c r="AU372" s="265" t="s">
        <v>82</v>
      </c>
      <c r="AV372" s="13" t="s">
        <v>157</v>
      </c>
      <c r="AW372" s="13" t="s">
        <v>35</v>
      </c>
      <c r="AX372" s="13" t="s">
        <v>80</v>
      </c>
      <c r="AY372" s="265" t="s">
        <v>150</v>
      </c>
    </row>
    <row r="373" s="1" customFormat="1" ht="25.5" customHeight="1">
      <c r="B373" s="46"/>
      <c r="C373" s="221" t="s">
        <v>434</v>
      </c>
      <c r="D373" s="221" t="s">
        <v>152</v>
      </c>
      <c r="E373" s="222" t="s">
        <v>435</v>
      </c>
      <c r="F373" s="223" t="s">
        <v>436</v>
      </c>
      <c r="G373" s="224" t="s">
        <v>228</v>
      </c>
      <c r="H373" s="225">
        <v>6</v>
      </c>
      <c r="I373" s="226"/>
      <c r="J373" s="227">
        <f>ROUND(I373*H373,2)</f>
        <v>0</v>
      </c>
      <c r="K373" s="223" t="s">
        <v>156</v>
      </c>
      <c r="L373" s="72"/>
      <c r="M373" s="228" t="s">
        <v>21</v>
      </c>
      <c r="N373" s="229" t="s">
        <v>43</v>
      </c>
      <c r="O373" s="47"/>
      <c r="P373" s="230">
        <f>O373*H373</f>
        <v>0</v>
      </c>
      <c r="Q373" s="230">
        <v>0.016975000000000001</v>
      </c>
      <c r="R373" s="230">
        <f>Q373*H373</f>
        <v>0.10185</v>
      </c>
      <c r="S373" s="230">
        <v>0</v>
      </c>
      <c r="T373" s="231">
        <f>S373*H373</f>
        <v>0</v>
      </c>
      <c r="AR373" s="24" t="s">
        <v>157</v>
      </c>
      <c r="AT373" s="24" t="s">
        <v>152</v>
      </c>
      <c r="AU373" s="24" t="s">
        <v>82</v>
      </c>
      <c r="AY373" s="24" t="s">
        <v>150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24" t="s">
        <v>80</v>
      </c>
      <c r="BK373" s="232">
        <f>ROUND(I373*H373,2)</f>
        <v>0</v>
      </c>
      <c r="BL373" s="24" t="s">
        <v>157</v>
      </c>
      <c r="BM373" s="24" t="s">
        <v>437</v>
      </c>
    </row>
    <row r="374" s="1" customFormat="1" ht="16.5" customHeight="1">
      <c r="B374" s="46"/>
      <c r="C374" s="277" t="s">
        <v>438</v>
      </c>
      <c r="D374" s="277" t="s">
        <v>235</v>
      </c>
      <c r="E374" s="278" t="s">
        <v>439</v>
      </c>
      <c r="F374" s="279" t="s">
        <v>440</v>
      </c>
      <c r="G374" s="280" t="s">
        <v>228</v>
      </c>
      <c r="H374" s="281">
        <v>1</v>
      </c>
      <c r="I374" s="282"/>
      <c r="J374" s="283">
        <f>ROUND(I374*H374,2)</f>
        <v>0</v>
      </c>
      <c r="K374" s="279" t="s">
        <v>21</v>
      </c>
      <c r="L374" s="284"/>
      <c r="M374" s="285" t="s">
        <v>21</v>
      </c>
      <c r="N374" s="286" t="s">
        <v>43</v>
      </c>
      <c r="O374" s="47"/>
      <c r="P374" s="230">
        <f>O374*H374</f>
        <v>0</v>
      </c>
      <c r="Q374" s="230">
        <v>0.010999999999999999</v>
      </c>
      <c r="R374" s="230">
        <f>Q374*H374</f>
        <v>0.010999999999999999</v>
      </c>
      <c r="S374" s="230">
        <v>0</v>
      </c>
      <c r="T374" s="231">
        <f>S374*H374</f>
        <v>0</v>
      </c>
      <c r="AR374" s="24" t="s">
        <v>190</v>
      </c>
      <c r="AT374" s="24" t="s">
        <v>235</v>
      </c>
      <c r="AU374" s="24" t="s">
        <v>82</v>
      </c>
      <c r="AY374" s="24" t="s">
        <v>150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4" t="s">
        <v>80</v>
      </c>
      <c r="BK374" s="232">
        <f>ROUND(I374*H374,2)</f>
        <v>0</v>
      </c>
      <c r="BL374" s="24" t="s">
        <v>157</v>
      </c>
      <c r="BM374" s="24" t="s">
        <v>441</v>
      </c>
    </row>
    <row r="375" s="1" customFormat="1" ht="16.5" customHeight="1">
      <c r="B375" s="46"/>
      <c r="C375" s="277" t="s">
        <v>442</v>
      </c>
      <c r="D375" s="277" t="s">
        <v>235</v>
      </c>
      <c r="E375" s="278" t="s">
        <v>443</v>
      </c>
      <c r="F375" s="279" t="s">
        <v>444</v>
      </c>
      <c r="G375" s="280" t="s">
        <v>228</v>
      </c>
      <c r="H375" s="281">
        <v>2</v>
      </c>
      <c r="I375" s="282"/>
      <c r="J375" s="283">
        <f>ROUND(I375*H375,2)</f>
        <v>0</v>
      </c>
      <c r="K375" s="279" t="s">
        <v>21</v>
      </c>
      <c r="L375" s="284"/>
      <c r="M375" s="285" t="s">
        <v>21</v>
      </c>
      <c r="N375" s="286" t="s">
        <v>43</v>
      </c>
      <c r="O375" s="47"/>
      <c r="P375" s="230">
        <f>O375*H375</f>
        <v>0</v>
      </c>
      <c r="Q375" s="230">
        <v>0.0112</v>
      </c>
      <c r="R375" s="230">
        <f>Q375*H375</f>
        <v>0.0224</v>
      </c>
      <c r="S375" s="230">
        <v>0</v>
      </c>
      <c r="T375" s="231">
        <f>S375*H375</f>
        <v>0</v>
      </c>
      <c r="AR375" s="24" t="s">
        <v>190</v>
      </c>
      <c r="AT375" s="24" t="s">
        <v>235</v>
      </c>
      <c r="AU375" s="24" t="s">
        <v>82</v>
      </c>
      <c r="AY375" s="24" t="s">
        <v>150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24" t="s">
        <v>80</v>
      </c>
      <c r="BK375" s="232">
        <f>ROUND(I375*H375,2)</f>
        <v>0</v>
      </c>
      <c r="BL375" s="24" t="s">
        <v>157</v>
      </c>
      <c r="BM375" s="24" t="s">
        <v>445</v>
      </c>
    </row>
    <row r="376" s="1" customFormat="1" ht="16.5" customHeight="1">
      <c r="B376" s="46"/>
      <c r="C376" s="277" t="s">
        <v>446</v>
      </c>
      <c r="D376" s="277" t="s">
        <v>235</v>
      </c>
      <c r="E376" s="278" t="s">
        <v>447</v>
      </c>
      <c r="F376" s="279" t="s">
        <v>448</v>
      </c>
      <c r="G376" s="280" t="s">
        <v>228</v>
      </c>
      <c r="H376" s="281">
        <v>1</v>
      </c>
      <c r="I376" s="282"/>
      <c r="J376" s="283">
        <f>ROUND(I376*H376,2)</f>
        <v>0</v>
      </c>
      <c r="K376" s="279" t="s">
        <v>21</v>
      </c>
      <c r="L376" s="284"/>
      <c r="M376" s="285" t="s">
        <v>21</v>
      </c>
      <c r="N376" s="286" t="s">
        <v>43</v>
      </c>
      <c r="O376" s="47"/>
      <c r="P376" s="230">
        <f>O376*H376</f>
        <v>0</v>
      </c>
      <c r="Q376" s="230">
        <v>0.0137</v>
      </c>
      <c r="R376" s="230">
        <f>Q376*H376</f>
        <v>0.0137</v>
      </c>
      <c r="S376" s="230">
        <v>0</v>
      </c>
      <c r="T376" s="231">
        <f>S376*H376</f>
        <v>0</v>
      </c>
      <c r="AR376" s="24" t="s">
        <v>190</v>
      </c>
      <c r="AT376" s="24" t="s">
        <v>235</v>
      </c>
      <c r="AU376" s="24" t="s">
        <v>82</v>
      </c>
      <c r="AY376" s="24" t="s">
        <v>150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24" t="s">
        <v>80</v>
      </c>
      <c r="BK376" s="232">
        <f>ROUND(I376*H376,2)</f>
        <v>0</v>
      </c>
      <c r="BL376" s="24" t="s">
        <v>157</v>
      </c>
      <c r="BM376" s="24" t="s">
        <v>449</v>
      </c>
    </row>
    <row r="377" s="1" customFormat="1" ht="16.5" customHeight="1">
      <c r="B377" s="46"/>
      <c r="C377" s="277" t="s">
        <v>450</v>
      </c>
      <c r="D377" s="277" t="s">
        <v>235</v>
      </c>
      <c r="E377" s="278" t="s">
        <v>451</v>
      </c>
      <c r="F377" s="279" t="s">
        <v>452</v>
      </c>
      <c r="G377" s="280" t="s">
        <v>228</v>
      </c>
      <c r="H377" s="281">
        <v>2</v>
      </c>
      <c r="I377" s="282"/>
      <c r="J377" s="283">
        <f>ROUND(I377*H377,2)</f>
        <v>0</v>
      </c>
      <c r="K377" s="279" t="s">
        <v>21</v>
      </c>
      <c r="L377" s="284"/>
      <c r="M377" s="285" t="s">
        <v>21</v>
      </c>
      <c r="N377" s="286" t="s">
        <v>43</v>
      </c>
      <c r="O377" s="47"/>
      <c r="P377" s="230">
        <f>O377*H377</f>
        <v>0</v>
      </c>
      <c r="Q377" s="230">
        <v>0.0138</v>
      </c>
      <c r="R377" s="230">
        <f>Q377*H377</f>
        <v>0.0276</v>
      </c>
      <c r="S377" s="230">
        <v>0</v>
      </c>
      <c r="T377" s="231">
        <f>S377*H377</f>
        <v>0</v>
      </c>
      <c r="AR377" s="24" t="s">
        <v>190</v>
      </c>
      <c r="AT377" s="24" t="s">
        <v>235</v>
      </c>
      <c r="AU377" s="24" t="s">
        <v>82</v>
      </c>
      <c r="AY377" s="24" t="s">
        <v>150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4" t="s">
        <v>80</v>
      </c>
      <c r="BK377" s="232">
        <f>ROUND(I377*H377,2)</f>
        <v>0</v>
      </c>
      <c r="BL377" s="24" t="s">
        <v>157</v>
      </c>
      <c r="BM377" s="24" t="s">
        <v>453</v>
      </c>
    </row>
    <row r="378" s="10" customFormat="1" ht="29.88" customHeight="1">
      <c r="B378" s="205"/>
      <c r="C378" s="206"/>
      <c r="D378" s="207" t="s">
        <v>71</v>
      </c>
      <c r="E378" s="219" t="s">
        <v>201</v>
      </c>
      <c r="F378" s="219" t="s">
        <v>454</v>
      </c>
      <c r="G378" s="206"/>
      <c r="H378" s="206"/>
      <c r="I378" s="209"/>
      <c r="J378" s="220">
        <f>BK378</f>
        <v>0</v>
      </c>
      <c r="K378" s="206"/>
      <c r="L378" s="211"/>
      <c r="M378" s="212"/>
      <c r="N378" s="213"/>
      <c r="O378" s="213"/>
      <c r="P378" s="214">
        <f>SUM(P379:P535)</f>
        <v>0</v>
      </c>
      <c r="Q378" s="213"/>
      <c r="R378" s="214">
        <f>SUM(R379:R535)</f>
        <v>0.0314374953</v>
      </c>
      <c r="S378" s="213"/>
      <c r="T378" s="215">
        <f>SUM(T379:T535)</f>
        <v>20.957418000000001</v>
      </c>
      <c r="AR378" s="216" t="s">
        <v>80</v>
      </c>
      <c r="AT378" s="217" t="s">
        <v>71</v>
      </c>
      <c r="AU378" s="217" t="s">
        <v>80</v>
      </c>
      <c r="AY378" s="216" t="s">
        <v>150</v>
      </c>
      <c r="BK378" s="218">
        <f>SUM(BK379:BK535)</f>
        <v>0</v>
      </c>
    </row>
    <row r="379" s="1" customFormat="1" ht="25.5" customHeight="1">
      <c r="B379" s="46"/>
      <c r="C379" s="221" t="s">
        <v>455</v>
      </c>
      <c r="D379" s="221" t="s">
        <v>152</v>
      </c>
      <c r="E379" s="222" t="s">
        <v>456</v>
      </c>
      <c r="F379" s="223" t="s">
        <v>457</v>
      </c>
      <c r="G379" s="224" t="s">
        <v>204</v>
      </c>
      <c r="H379" s="225">
        <v>163.149</v>
      </c>
      <c r="I379" s="226"/>
      <c r="J379" s="227">
        <f>ROUND(I379*H379,2)</f>
        <v>0</v>
      </c>
      <c r="K379" s="223" t="s">
        <v>156</v>
      </c>
      <c r="L379" s="72"/>
      <c r="M379" s="228" t="s">
        <v>21</v>
      </c>
      <c r="N379" s="229" t="s">
        <v>43</v>
      </c>
      <c r="O379" s="47"/>
      <c r="P379" s="230">
        <f>O379*H379</f>
        <v>0</v>
      </c>
      <c r="Q379" s="230">
        <v>0.00012999999999999999</v>
      </c>
      <c r="R379" s="230">
        <f>Q379*H379</f>
        <v>0.021209369999999998</v>
      </c>
      <c r="S379" s="230">
        <v>0</v>
      </c>
      <c r="T379" s="231">
        <f>S379*H379</f>
        <v>0</v>
      </c>
      <c r="AR379" s="24" t="s">
        <v>157</v>
      </c>
      <c r="AT379" s="24" t="s">
        <v>152</v>
      </c>
      <c r="AU379" s="24" t="s">
        <v>82</v>
      </c>
      <c r="AY379" s="24" t="s">
        <v>150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24" t="s">
        <v>80</v>
      </c>
      <c r="BK379" s="232">
        <f>ROUND(I379*H379,2)</f>
        <v>0</v>
      </c>
      <c r="BL379" s="24" t="s">
        <v>157</v>
      </c>
      <c r="BM379" s="24" t="s">
        <v>458</v>
      </c>
    </row>
    <row r="380" s="12" customFormat="1">
      <c r="B380" s="244"/>
      <c r="C380" s="245"/>
      <c r="D380" s="235" t="s">
        <v>159</v>
      </c>
      <c r="E380" s="246" t="s">
        <v>21</v>
      </c>
      <c r="F380" s="247" t="s">
        <v>459</v>
      </c>
      <c r="G380" s="245"/>
      <c r="H380" s="248">
        <v>157.59999999999999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AT380" s="254" t="s">
        <v>159</v>
      </c>
      <c r="AU380" s="254" t="s">
        <v>82</v>
      </c>
      <c r="AV380" s="12" t="s">
        <v>82</v>
      </c>
      <c r="AW380" s="12" t="s">
        <v>35</v>
      </c>
      <c r="AX380" s="12" t="s">
        <v>72</v>
      </c>
      <c r="AY380" s="254" t="s">
        <v>150</v>
      </c>
    </row>
    <row r="381" s="12" customFormat="1">
      <c r="B381" s="244"/>
      <c r="C381" s="245"/>
      <c r="D381" s="235" t="s">
        <v>159</v>
      </c>
      <c r="E381" s="246" t="s">
        <v>21</v>
      </c>
      <c r="F381" s="247" t="s">
        <v>460</v>
      </c>
      <c r="G381" s="245"/>
      <c r="H381" s="248">
        <v>5.5490000000000004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AT381" s="254" t="s">
        <v>159</v>
      </c>
      <c r="AU381" s="254" t="s">
        <v>82</v>
      </c>
      <c r="AV381" s="12" t="s">
        <v>82</v>
      </c>
      <c r="AW381" s="12" t="s">
        <v>35</v>
      </c>
      <c r="AX381" s="12" t="s">
        <v>72</v>
      </c>
      <c r="AY381" s="254" t="s">
        <v>150</v>
      </c>
    </row>
    <row r="382" s="13" customFormat="1">
      <c r="B382" s="255"/>
      <c r="C382" s="256"/>
      <c r="D382" s="235" t="s">
        <v>159</v>
      </c>
      <c r="E382" s="257" t="s">
        <v>21</v>
      </c>
      <c r="F382" s="258" t="s">
        <v>162</v>
      </c>
      <c r="G382" s="256"/>
      <c r="H382" s="259">
        <v>163.149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AT382" s="265" t="s">
        <v>159</v>
      </c>
      <c r="AU382" s="265" t="s">
        <v>82</v>
      </c>
      <c r="AV382" s="13" t="s">
        <v>157</v>
      </c>
      <c r="AW382" s="13" t="s">
        <v>35</v>
      </c>
      <c r="AX382" s="13" t="s">
        <v>80</v>
      </c>
      <c r="AY382" s="265" t="s">
        <v>150</v>
      </c>
    </row>
    <row r="383" s="1" customFormat="1" ht="63.75" customHeight="1">
      <c r="B383" s="46"/>
      <c r="C383" s="221" t="s">
        <v>461</v>
      </c>
      <c r="D383" s="221" t="s">
        <v>152</v>
      </c>
      <c r="E383" s="222" t="s">
        <v>462</v>
      </c>
      <c r="F383" s="223" t="s">
        <v>463</v>
      </c>
      <c r="G383" s="224" t="s">
        <v>204</v>
      </c>
      <c r="H383" s="225">
        <v>188.86099999999999</v>
      </c>
      <c r="I383" s="226"/>
      <c r="J383" s="227">
        <f>ROUND(I383*H383,2)</f>
        <v>0</v>
      </c>
      <c r="K383" s="223" t="s">
        <v>156</v>
      </c>
      <c r="L383" s="72"/>
      <c r="M383" s="228" t="s">
        <v>21</v>
      </c>
      <c r="N383" s="229" t="s">
        <v>43</v>
      </c>
      <c r="O383" s="47"/>
      <c r="P383" s="230">
        <f>O383*H383</f>
        <v>0</v>
      </c>
      <c r="Q383" s="230">
        <v>3.9499999999999998E-05</v>
      </c>
      <c r="R383" s="230">
        <f>Q383*H383</f>
        <v>0.007460009499999999</v>
      </c>
      <c r="S383" s="230">
        <v>0</v>
      </c>
      <c r="T383" s="231">
        <f>S383*H383</f>
        <v>0</v>
      </c>
      <c r="AR383" s="24" t="s">
        <v>157</v>
      </c>
      <c r="AT383" s="24" t="s">
        <v>152</v>
      </c>
      <c r="AU383" s="24" t="s">
        <v>82</v>
      </c>
      <c r="AY383" s="24" t="s">
        <v>150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24" t="s">
        <v>80</v>
      </c>
      <c r="BK383" s="232">
        <f>ROUND(I383*H383,2)</f>
        <v>0</v>
      </c>
      <c r="BL383" s="24" t="s">
        <v>157</v>
      </c>
      <c r="BM383" s="24" t="s">
        <v>464</v>
      </c>
    </row>
    <row r="384" s="12" customFormat="1">
      <c r="B384" s="244"/>
      <c r="C384" s="245"/>
      <c r="D384" s="235" t="s">
        <v>159</v>
      </c>
      <c r="E384" s="246" t="s">
        <v>21</v>
      </c>
      <c r="F384" s="247" t="s">
        <v>459</v>
      </c>
      <c r="G384" s="245"/>
      <c r="H384" s="248">
        <v>157.59999999999999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AT384" s="254" t="s">
        <v>159</v>
      </c>
      <c r="AU384" s="254" t="s">
        <v>82</v>
      </c>
      <c r="AV384" s="12" t="s">
        <v>82</v>
      </c>
      <c r="AW384" s="12" t="s">
        <v>35</v>
      </c>
      <c r="AX384" s="12" t="s">
        <v>72</v>
      </c>
      <c r="AY384" s="254" t="s">
        <v>150</v>
      </c>
    </row>
    <row r="385" s="12" customFormat="1">
      <c r="B385" s="244"/>
      <c r="C385" s="245"/>
      <c r="D385" s="235" t="s">
        <v>159</v>
      </c>
      <c r="E385" s="246" t="s">
        <v>21</v>
      </c>
      <c r="F385" s="247" t="s">
        <v>465</v>
      </c>
      <c r="G385" s="245"/>
      <c r="H385" s="248">
        <v>31.260999999999999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AT385" s="254" t="s">
        <v>159</v>
      </c>
      <c r="AU385" s="254" t="s">
        <v>82</v>
      </c>
      <c r="AV385" s="12" t="s">
        <v>82</v>
      </c>
      <c r="AW385" s="12" t="s">
        <v>35</v>
      </c>
      <c r="AX385" s="12" t="s">
        <v>72</v>
      </c>
      <c r="AY385" s="254" t="s">
        <v>150</v>
      </c>
    </row>
    <row r="386" s="13" customFormat="1">
      <c r="B386" s="255"/>
      <c r="C386" s="256"/>
      <c r="D386" s="235" t="s">
        <v>159</v>
      </c>
      <c r="E386" s="257" t="s">
        <v>21</v>
      </c>
      <c r="F386" s="258" t="s">
        <v>162</v>
      </c>
      <c r="G386" s="256"/>
      <c r="H386" s="259">
        <v>188.86099999999999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AT386" s="265" t="s">
        <v>159</v>
      </c>
      <c r="AU386" s="265" t="s">
        <v>82</v>
      </c>
      <c r="AV386" s="13" t="s">
        <v>157</v>
      </c>
      <c r="AW386" s="13" t="s">
        <v>35</v>
      </c>
      <c r="AX386" s="13" t="s">
        <v>80</v>
      </c>
      <c r="AY386" s="265" t="s">
        <v>150</v>
      </c>
    </row>
    <row r="387" s="1" customFormat="1" ht="25.5" customHeight="1">
      <c r="B387" s="46"/>
      <c r="C387" s="221" t="s">
        <v>466</v>
      </c>
      <c r="D387" s="221" t="s">
        <v>152</v>
      </c>
      <c r="E387" s="222" t="s">
        <v>467</v>
      </c>
      <c r="F387" s="223" t="s">
        <v>468</v>
      </c>
      <c r="G387" s="224" t="s">
        <v>204</v>
      </c>
      <c r="H387" s="225">
        <v>200</v>
      </c>
      <c r="I387" s="226"/>
      <c r="J387" s="227">
        <f>ROUND(I387*H387,2)</f>
        <v>0</v>
      </c>
      <c r="K387" s="223" t="s">
        <v>156</v>
      </c>
      <c r="L387" s="72"/>
      <c r="M387" s="228" t="s">
        <v>21</v>
      </c>
      <c r="N387" s="229" t="s">
        <v>43</v>
      </c>
      <c r="O387" s="47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AR387" s="24" t="s">
        <v>157</v>
      </c>
      <c r="AT387" s="24" t="s">
        <v>152</v>
      </c>
      <c r="AU387" s="24" t="s">
        <v>82</v>
      </c>
      <c r="AY387" s="24" t="s">
        <v>150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4" t="s">
        <v>80</v>
      </c>
      <c r="BK387" s="232">
        <f>ROUND(I387*H387,2)</f>
        <v>0</v>
      </c>
      <c r="BL387" s="24" t="s">
        <v>157</v>
      </c>
      <c r="BM387" s="24" t="s">
        <v>469</v>
      </c>
    </row>
    <row r="388" s="1" customFormat="1" ht="25.5" customHeight="1">
      <c r="B388" s="46"/>
      <c r="C388" s="221" t="s">
        <v>470</v>
      </c>
      <c r="D388" s="221" t="s">
        <v>152</v>
      </c>
      <c r="E388" s="222" t="s">
        <v>471</v>
      </c>
      <c r="F388" s="223" t="s">
        <v>472</v>
      </c>
      <c r="G388" s="224" t="s">
        <v>204</v>
      </c>
      <c r="H388" s="225">
        <v>200</v>
      </c>
      <c r="I388" s="226"/>
      <c r="J388" s="227">
        <f>ROUND(I388*H388,2)</f>
        <v>0</v>
      </c>
      <c r="K388" s="223" t="s">
        <v>156</v>
      </c>
      <c r="L388" s="72"/>
      <c r="M388" s="228" t="s">
        <v>21</v>
      </c>
      <c r="N388" s="229" t="s">
        <v>43</v>
      </c>
      <c r="O388" s="47"/>
      <c r="P388" s="230">
        <f>O388*H388</f>
        <v>0</v>
      </c>
      <c r="Q388" s="230">
        <v>1.1875000000000001E-05</v>
      </c>
      <c r="R388" s="230">
        <f>Q388*H388</f>
        <v>0.0023749999999999999</v>
      </c>
      <c r="S388" s="230">
        <v>0</v>
      </c>
      <c r="T388" s="231">
        <f>S388*H388</f>
        <v>0</v>
      </c>
      <c r="AR388" s="24" t="s">
        <v>157</v>
      </c>
      <c r="AT388" s="24" t="s">
        <v>152</v>
      </c>
      <c r="AU388" s="24" t="s">
        <v>82</v>
      </c>
      <c r="AY388" s="24" t="s">
        <v>150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24" t="s">
        <v>80</v>
      </c>
      <c r="BK388" s="232">
        <f>ROUND(I388*H388,2)</f>
        <v>0</v>
      </c>
      <c r="BL388" s="24" t="s">
        <v>157</v>
      </c>
      <c r="BM388" s="24" t="s">
        <v>473</v>
      </c>
    </row>
    <row r="389" s="1" customFormat="1" ht="16.5" customHeight="1">
      <c r="B389" s="46"/>
      <c r="C389" s="221" t="s">
        <v>474</v>
      </c>
      <c r="D389" s="221" t="s">
        <v>152</v>
      </c>
      <c r="E389" s="222" t="s">
        <v>475</v>
      </c>
      <c r="F389" s="223" t="s">
        <v>476</v>
      </c>
      <c r="G389" s="224" t="s">
        <v>204</v>
      </c>
      <c r="H389" s="225">
        <v>25.184999999999999</v>
      </c>
      <c r="I389" s="226"/>
      <c r="J389" s="227">
        <f>ROUND(I389*H389,2)</f>
        <v>0</v>
      </c>
      <c r="K389" s="223" t="s">
        <v>156</v>
      </c>
      <c r="L389" s="72"/>
      <c r="M389" s="228" t="s">
        <v>21</v>
      </c>
      <c r="N389" s="229" t="s">
        <v>43</v>
      </c>
      <c r="O389" s="47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AR389" s="24" t="s">
        <v>157</v>
      </c>
      <c r="AT389" s="24" t="s">
        <v>152</v>
      </c>
      <c r="AU389" s="24" t="s">
        <v>82</v>
      </c>
      <c r="AY389" s="24" t="s">
        <v>150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4" t="s">
        <v>80</v>
      </c>
      <c r="BK389" s="232">
        <f>ROUND(I389*H389,2)</f>
        <v>0</v>
      </c>
      <c r="BL389" s="24" t="s">
        <v>157</v>
      </c>
      <c r="BM389" s="24" t="s">
        <v>477</v>
      </c>
    </row>
    <row r="390" s="12" customFormat="1">
      <c r="B390" s="244"/>
      <c r="C390" s="245"/>
      <c r="D390" s="235" t="s">
        <v>159</v>
      </c>
      <c r="E390" s="246" t="s">
        <v>21</v>
      </c>
      <c r="F390" s="247" t="s">
        <v>478</v>
      </c>
      <c r="G390" s="245"/>
      <c r="H390" s="248">
        <v>21.852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AT390" s="254" t="s">
        <v>159</v>
      </c>
      <c r="AU390" s="254" t="s">
        <v>82</v>
      </c>
      <c r="AV390" s="12" t="s">
        <v>82</v>
      </c>
      <c r="AW390" s="12" t="s">
        <v>35</v>
      </c>
      <c r="AX390" s="12" t="s">
        <v>72</v>
      </c>
      <c r="AY390" s="254" t="s">
        <v>150</v>
      </c>
    </row>
    <row r="391" s="12" customFormat="1">
      <c r="B391" s="244"/>
      <c r="C391" s="245"/>
      <c r="D391" s="235" t="s">
        <v>159</v>
      </c>
      <c r="E391" s="246" t="s">
        <v>21</v>
      </c>
      <c r="F391" s="247" t="s">
        <v>479</v>
      </c>
      <c r="G391" s="245"/>
      <c r="H391" s="248">
        <v>3.3330000000000002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AT391" s="254" t="s">
        <v>159</v>
      </c>
      <c r="AU391" s="254" t="s">
        <v>82</v>
      </c>
      <c r="AV391" s="12" t="s">
        <v>82</v>
      </c>
      <c r="AW391" s="12" t="s">
        <v>35</v>
      </c>
      <c r="AX391" s="12" t="s">
        <v>72</v>
      </c>
      <c r="AY391" s="254" t="s">
        <v>150</v>
      </c>
    </row>
    <row r="392" s="13" customFormat="1">
      <c r="B392" s="255"/>
      <c r="C392" s="256"/>
      <c r="D392" s="235" t="s">
        <v>159</v>
      </c>
      <c r="E392" s="257" t="s">
        <v>21</v>
      </c>
      <c r="F392" s="258" t="s">
        <v>162</v>
      </c>
      <c r="G392" s="256"/>
      <c r="H392" s="259">
        <v>25.184999999999999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AT392" s="265" t="s">
        <v>159</v>
      </c>
      <c r="AU392" s="265" t="s">
        <v>82</v>
      </c>
      <c r="AV392" s="13" t="s">
        <v>157</v>
      </c>
      <c r="AW392" s="13" t="s">
        <v>35</v>
      </c>
      <c r="AX392" s="13" t="s">
        <v>80</v>
      </c>
      <c r="AY392" s="265" t="s">
        <v>150</v>
      </c>
    </row>
    <row r="393" s="1" customFormat="1" ht="16.5" customHeight="1">
      <c r="B393" s="46"/>
      <c r="C393" s="221" t="s">
        <v>480</v>
      </c>
      <c r="D393" s="221" t="s">
        <v>152</v>
      </c>
      <c r="E393" s="222" t="s">
        <v>481</v>
      </c>
      <c r="F393" s="223" t="s">
        <v>482</v>
      </c>
      <c r="G393" s="224" t="s">
        <v>204</v>
      </c>
      <c r="H393" s="225">
        <v>25.184999999999999</v>
      </c>
      <c r="I393" s="226"/>
      <c r="J393" s="227">
        <f>ROUND(I393*H393,2)</f>
        <v>0</v>
      </c>
      <c r="K393" s="223" t="s">
        <v>156</v>
      </c>
      <c r="L393" s="72"/>
      <c r="M393" s="228" t="s">
        <v>21</v>
      </c>
      <c r="N393" s="229" t="s">
        <v>43</v>
      </c>
      <c r="O393" s="47"/>
      <c r="P393" s="230">
        <f>O393*H393</f>
        <v>0</v>
      </c>
      <c r="Q393" s="230">
        <v>1.33E-05</v>
      </c>
      <c r="R393" s="230">
        <f>Q393*H393</f>
        <v>0.00033496049999999999</v>
      </c>
      <c r="S393" s="230">
        <v>0</v>
      </c>
      <c r="T393" s="231">
        <f>S393*H393</f>
        <v>0</v>
      </c>
      <c r="AR393" s="24" t="s">
        <v>157</v>
      </c>
      <c r="AT393" s="24" t="s">
        <v>152</v>
      </c>
      <c r="AU393" s="24" t="s">
        <v>82</v>
      </c>
      <c r="AY393" s="24" t="s">
        <v>150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24" t="s">
        <v>80</v>
      </c>
      <c r="BK393" s="232">
        <f>ROUND(I393*H393,2)</f>
        <v>0</v>
      </c>
      <c r="BL393" s="24" t="s">
        <v>157</v>
      </c>
      <c r="BM393" s="24" t="s">
        <v>483</v>
      </c>
    </row>
    <row r="394" s="1" customFormat="1" ht="16.5" customHeight="1">
      <c r="B394" s="46"/>
      <c r="C394" s="221" t="s">
        <v>484</v>
      </c>
      <c r="D394" s="221" t="s">
        <v>152</v>
      </c>
      <c r="E394" s="222" t="s">
        <v>485</v>
      </c>
      <c r="F394" s="223" t="s">
        <v>486</v>
      </c>
      <c r="G394" s="224" t="s">
        <v>155</v>
      </c>
      <c r="H394" s="225">
        <v>0.99399999999999999</v>
      </c>
      <c r="I394" s="226"/>
      <c r="J394" s="227">
        <f>ROUND(I394*H394,2)</f>
        <v>0</v>
      </c>
      <c r="K394" s="223" t="s">
        <v>156</v>
      </c>
      <c r="L394" s="72"/>
      <c r="M394" s="228" t="s">
        <v>21</v>
      </c>
      <c r="N394" s="229" t="s">
        <v>43</v>
      </c>
      <c r="O394" s="47"/>
      <c r="P394" s="230">
        <f>O394*H394</f>
        <v>0</v>
      </c>
      <c r="Q394" s="230">
        <v>0</v>
      </c>
      <c r="R394" s="230">
        <f>Q394*H394</f>
        <v>0</v>
      </c>
      <c r="S394" s="230">
        <v>2.3999999999999999</v>
      </c>
      <c r="T394" s="231">
        <f>S394*H394</f>
        <v>2.3855999999999997</v>
      </c>
      <c r="AR394" s="24" t="s">
        <v>157</v>
      </c>
      <c r="AT394" s="24" t="s">
        <v>152</v>
      </c>
      <c r="AU394" s="24" t="s">
        <v>82</v>
      </c>
      <c r="AY394" s="24" t="s">
        <v>150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24" t="s">
        <v>80</v>
      </c>
      <c r="BK394" s="232">
        <f>ROUND(I394*H394,2)</f>
        <v>0</v>
      </c>
      <c r="BL394" s="24" t="s">
        <v>157</v>
      </c>
      <c r="BM394" s="24" t="s">
        <v>487</v>
      </c>
    </row>
    <row r="395" s="12" customFormat="1">
      <c r="B395" s="244"/>
      <c r="C395" s="245"/>
      <c r="D395" s="235" t="s">
        <v>159</v>
      </c>
      <c r="E395" s="246" t="s">
        <v>21</v>
      </c>
      <c r="F395" s="247" t="s">
        <v>488</v>
      </c>
      <c r="G395" s="245"/>
      <c r="H395" s="248">
        <v>0.99399999999999999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AT395" s="254" t="s">
        <v>159</v>
      </c>
      <c r="AU395" s="254" t="s">
        <v>82</v>
      </c>
      <c r="AV395" s="12" t="s">
        <v>82</v>
      </c>
      <c r="AW395" s="12" t="s">
        <v>35</v>
      </c>
      <c r="AX395" s="12" t="s">
        <v>72</v>
      </c>
      <c r="AY395" s="254" t="s">
        <v>150</v>
      </c>
    </row>
    <row r="396" s="13" customFormat="1">
      <c r="B396" s="255"/>
      <c r="C396" s="256"/>
      <c r="D396" s="235" t="s">
        <v>159</v>
      </c>
      <c r="E396" s="257" t="s">
        <v>21</v>
      </c>
      <c r="F396" s="258" t="s">
        <v>162</v>
      </c>
      <c r="G396" s="256"/>
      <c r="H396" s="259">
        <v>0.99399999999999999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AT396" s="265" t="s">
        <v>159</v>
      </c>
      <c r="AU396" s="265" t="s">
        <v>82</v>
      </c>
      <c r="AV396" s="13" t="s">
        <v>157</v>
      </c>
      <c r="AW396" s="13" t="s">
        <v>35</v>
      </c>
      <c r="AX396" s="13" t="s">
        <v>80</v>
      </c>
      <c r="AY396" s="265" t="s">
        <v>150</v>
      </c>
    </row>
    <row r="397" s="1" customFormat="1" ht="25.5" customHeight="1">
      <c r="B397" s="46"/>
      <c r="C397" s="221" t="s">
        <v>489</v>
      </c>
      <c r="D397" s="221" t="s">
        <v>152</v>
      </c>
      <c r="E397" s="222" t="s">
        <v>490</v>
      </c>
      <c r="F397" s="223" t="s">
        <v>491</v>
      </c>
      <c r="G397" s="224" t="s">
        <v>204</v>
      </c>
      <c r="H397" s="225">
        <v>12.908</v>
      </c>
      <c r="I397" s="226"/>
      <c r="J397" s="227">
        <f>ROUND(I397*H397,2)</f>
        <v>0</v>
      </c>
      <c r="K397" s="223" t="s">
        <v>156</v>
      </c>
      <c r="L397" s="72"/>
      <c r="M397" s="228" t="s">
        <v>21</v>
      </c>
      <c r="N397" s="229" t="s">
        <v>43</v>
      </c>
      <c r="O397" s="47"/>
      <c r="P397" s="230">
        <f>O397*H397</f>
        <v>0</v>
      </c>
      <c r="Q397" s="230">
        <v>0</v>
      </c>
      <c r="R397" s="230">
        <f>Q397*H397</f>
        <v>0</v>
      </c>
      <c r="S397" s="230">
        <v>0.13100000000000001</v>
      </c>
      <c r="T397" s="231">
        <f>S397*H397</f>
        <v>1.6909479999999999</v>
      </c>
      <c r="AR397" s="24" t="s">
        <v>157</v>
      </c>
      <c r="AT397" s="24" t="s">
        <v>152</v>
      </c>
      <c r="AU397" s="24" t="s">
        <v>82</v>
      </c>
      <c r="AY397" s="24" t="s">
        <v>150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4" t="s">
        <v>80</v>
      </c>
      <c r="BK397" s="232">
        <f>ROUND(I397*H397,2)</f>
        <v>0</v>
      </c>
      <c r="BL397" s="24" t="s">
        <v>157</v>
      </c>
      <c r="BM397" s="24" t="s">
        <v>492</v>
      </c>
    </row>
    <row r="398" s="12" customFormat="1">
      <c r="B398" s="244"/>
      <c r="C398" s="245"/>
      <c r="D398" s="235" t="s">
        <v>159</v>
      </c>
      <c r="E398" s="246" t="s">
        <v>21</v>
      </c>
      <c r="F398" s="247" t="s">
        <v>349</v>
      </c>
      <c r="G398" s="245"/>
      <c r="H398" s="248">
        <v>9.0199999999999996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AT398" s="254" t="s">
        <v>159</v>
      </c>
      <c r="AU398" s="254" t="s">
        <v>82</v>
      </c>
      <c r="AV398" s="12" t="s">
        <v>82</v>
      </c>
      <c r="AW398" s="12" t="s">
        <v>35</v>
      </c>
      <c r="AX398" s="12" t="s">
        <v>72</v>
      </c>
      <c r="AY398" s="254" t="s">
        <v>150</v>
      </c>
    </row>
    <row r="399" s="12" customFormat="1">
      <c r="B399" s="244"/>
      <c r="C399" s="245"/>
      <c r="D399" s="235" t="s">
        <v>159</v>
      </c>
      <c r="E399" s="246" t="s">
        <v>21</v>
      </c>
      <c r="F399" s="247" t="s">
        <v>493</v>
      </c>
      <c r="G399" s="245"/>
      <c r="H399" s="248">
        <v>5.0700000000000003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AT399" s="254" t="s">
        <v>159</v>
      </c>
      <c r="AU399" s="254" t="s">
        <v>82</v>
      </c>
      <c r="AV399" s="12" t="s">
        <v>82</v>
      </c>
      <c r="AW399" s="12" t="s">
        <v>35</v>
      </c>
      <c r="AX399" s="12" t="s">
        <v>72</v>
      </c>
      <c r="AY399" s="254" t="s">
        <v>150</v>
      </c>
    </row>
    <row r="400" s="12" customFormat="1">
      <c r="B400" s="244"/>
      <c r="C400" s="245"/>
      <c r="D400" s="235" t="s">
        <v>159</v>
      </c>
      <c r="E400" s="246" t="s">
        <v>21</v>
      </c>
      <c r="F400" s="247" t="s">
        <v>494</v>
      </c>
      <c r="G400" s="245"/>
      <c r="H400" s="248">
        <v>-1.1819999999999999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AT400" s="254" t="s">
        <v>159</v>
      </c>
      <c r="AU400" s="254" t="s">
        <v>82</v>
      </c>
      <c r="AV400" s="12" t="s">
        <v>82</v>
      </c>
      <c r="AW400" s="12" t="s">
        <v>35</v>
      </c>
      <c r="AX400" s="12" t="s">
        <v>72</v>
      </c>
      <c r="AY400" s="254" t="s">
        <v>150</v>
      </c>
    </row>
    <row r="401" s="13" customFormat="1">
      <c r="B401" s="255"/>
      <c r="C401" s="256"/>
      <c r="D401" s="235" t="s">
        <v>159</v>
      </c>
      <c r="E401" s="257" t="s">
        <v>21</v>
      </c>
      <c r="F401" s="258" t="s">
        <v>162</v>
      </c>
      <c r="G401" s="256"/>
      <c r="H401" s="259">
        <v>12.908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AT401" s="265" t="s">
        <v>159</v>
      </c>
      <c r="AU401" s="265" t="s">
        <v>82</v>
      </c>
      <c r="AV401" s="13" t="s">
        <v>157</v>
      </c>
      <c r="AW401" s="13" t="s">
        <v>35</v>
      </c>
      <c r="AX401" s="13" t="s">
        <v>80</v>
      </c>
      <c r="AY401" s="265" t="s">
        <v>150</v>
      </c>
    </row>
    <row r="402" s="1" customFormat="1" ht="25.5" customHeight="1">
      <c r="B402" s="46"/>
      <c r="C402" s="221" t="s">
        <v>495</v>
      </c>
      <c r="D402" s="221" t="s">
        <v>152</v>
      </c>
      <c r="E402" s="222" t="s">
        <v>496</v>
      </c>
      <c r="F402" s="223" t="s">
        <v>497</v>
      </c>
      <c r="G402" s="224" t="s">
        <v>155</v>
      </c>
      <c r="H402" s="225">
        <v>1.0569999999999999</v>
      </c>
      <c r="I402" s="226"/>
      <c r="J402" s="227">
        <f>ROUND(I402*H402,2)</f>
        <v>0</v>
      </c>
      <c r="K402" s="223" t="s">
        <v>156</v>
      </c>
      <c r="L402" s="72"/>
      <c r="M402" s="228" t="s">
        <v>21</v>
      </c>
      <c r="N402" s="229" t="s">
        <v>43</v>
      </c>
      <c r="O402" s="47"/>
      <c r="P402" s="230">
        <f>O402*H402</f>
        <v>0</v>
      </c>
      <c r="Q402" s="230">
        <v>0</v>
      </c>
      <c r="R402" s="230">
        <f>Q402*H402</f>
        <v>0</v>
      </c>
      <c r="S402" s="230">
        <v>2.2000000000000002</v>
      </c>
      <c r="T402" s="231">
        <f>S402*H402</f>
        <v>2.3254000000000001</v>
      </c>
      <c r="AR402" s="24" t="s">
        <v>157</v>
      </c>
      <c r="AT402" s="24" t="s">
        <v>152</v>
      </c>
      <c r="AU402" s="24" t="s">
        <v>82</v>
      </c>
      <c r="AY402" s="24" t="s">
        <v>150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80</v>
      </c>
      <c r="BK402" s="232">
        <f>ROUND(I402*H402,2)</f>
        <v>0</v>
      </c>
      <c r="BL402" s="24" t="s">
        <v>157</v>
      </c>
      <c r="BM402" s="24" t="s">
        <v>498</v>
      </c>
    </row>
    <row r="403" s="11" customFormat="1">
      <c r="B403" s="233"/>
      <c r="C403" s="234"/>
      <c r="D403" s="235" t="s">
        <v>159</v>
      </c>
      <c r="E403" s="236" t="s">
        <v>21</v>
      </c>
      <c r="F403" s="237" t="s">
        <v>274</v>
      </c>
      <c r="G403" s="234"/>
      <c r="H403" s="236" t="s">
        <v>21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159</v>
      </c>
      <c r="AU403" s="243" t="s">
        <v>82</v>
      </c>
      <c r="AV403" s="11" t="s">
        <v>80</v>
      </c>
      <c r="AW403" s="11" t="s">
        <v>35</v>
      </c>
      <c r="AX403" s="11" t="s">
        <v>72</v>
      </c>
      <c r="AY403" s="243" t="s">
        <v>150</v>
      </c>
    </row>
    <row r="404" s="12" customFormat="1">
      <c r="B404" s="244"/>
      <c r="C404" s="245"/>
      <c r="D404" s="235" t="s">
        <v>159</v>
      </c>
      <c r="E404" s="246" t="s">
        <v>21</v>
      </c>
      <c r="F404" s="247" t="s">
        <v>499</v>
      </c>
      <c r="G404" s="245"/>
      <c r="H404" s="248">
        <v>0.092999999999999999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AT404" s="254" t="s">
        <v>159</v>
      </c>
      <c r="AU404" s="254" t="s">
        <v>82</v>
      </c>
      <c r="AV404" s="12" t="s">
        <v>82</v>
      </c>
      <c r="AW404" s="12" t="s">
        <v>35</v>
      </c>
      <c r="AX404" s="12" t="s">
        <v>72</v>
      </c>
      <c r="AY404" s="254" t="s">
        <v>150</v>
      </c>
    </row>
    <row r="405" s="12" customFormat="1">
      <c r="B405" s="244"/>
      <c r="C405" s="245"/>
      <c r="D405" s="235" t="s">
        <v>159</v>
      </c>
      <c r="E405" s="246" t="s">
        <v>21</v>
      </c>
      <c r="F405" s="247" t="s">
        <v>500</v>
      </c>
      <c r="G405" s="245"/>
      <c r="H405" s="248">
        <v>0.161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AT405" s="254" t="s">
        <v>159</v>
      </c>
      <c r="AU405" s="254" t="s">
        <v>82</v>
      </c>
      <c r="AV405" s="12" t="s">
        <v>82</v>
      </c>
      <c r="AW405" s="12" t="s">
        <v>35</v>
      </c>
      <c r="AX405" s="12" t="s">
        <v>72</v>
      </c>
      <c r="AY405" s="254" t="s">
        <v>150</v>
      </c>
    </row>
    <row r="406" s="12" customFormat="1">
      <c r="B406" s="244"/>
      <c r="C406" s="245"/>
      <c r="D406" s="235" t="s">
        <v>159</v>
      </c>
      <c r="E406" s="246" t="s">
        <v>21</v>
      </c>
      <c r="F406" s="247" t="s">
        <v>501</v>
      </c>
      <c r="G406" s="245"/>
      <c r="H406" s="248">
        <v>0.0040000000000000001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AT406" s="254" t="s">
        <v>159</v>
      </c>
      <c r="AU406" s="254" t="s">
        <v>82</v>
      </c>
      <c r="AV406" s="12" t="s">
        <v>82</v>
      </c>
      <c r="AW406" s="12" t="s">
        <v>35</v>
      </c>
      <c r="AX406" s="12" t="s">
        <v>72</v>
      </c>
      <c r="AY406" s="254" t="s">
        <v>150</v>
      </c>
    </row>
    <row r="407" s="11" customFormat="1">
      <c r="B407" s="233"/>
      <c r="C407" s="234"/>
      <c r="D407" s="235" t="s">
        <v>159</v>
      </c>
      <c r="E407" s="236" t="s">
        <v>21</v>
      </c>
      <c r="F407" s="237" t="s">
        <v>160</v>
      </c>
      <c r="G407" s="234"/>
      <c r="H407" s="236" t="s">
        <v>21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159</v>
      </c>
      <c r="AU407" s="243" t="s">
        <v>82</v>
      </c>
      <c r="AV407" s="11" t="s">
        <v>80</v>
      </c>
      <c r="AW407" s="11" t="s">
        <v>35</v>
      </c>
      <c r="AX407" s="11" t="s">
        <v>72</v>
      </c>
      <c r="AY407" s="243" t="s">
        <v>150</v>
      </c>
    </row>
    <row r="408" s="12" customFormat="1">
      <c r="B408" s="244"/>
      <c r="C408" s="245"/>
      <c r="D408" s="235" t="s">
        <v>159</v>
      </c>
      <c r="E408" s="246" t="s">
        <v>21</v>
      </c>
      <c r="F408" s="247" t="s">
        <v>409</v>
      </c>
      <c r="G408" s="245"/>
      <c r="H408" s="248">
        <v>0.79900000000000004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AT408" s="254" t="s">
        <v>159</v>
      </c>
      <c r="AU408" s="254" t="s">
        <v>82</v>
      </c>
      <c r="AV408" s="12" t="s">
        <v>82</v>
      </c>
      <c r="AW408" s="12" t="s">
        <v>35</v>
      </c>
      <c r="AX408" s="12" t="s">
        <v>72</v>
      </c>
      <c r="AY408" s="254" t="s">
        <v>150</v>
      </c>
    </row>
    <row r="409" s="13" customFormat="1">
      <c r="B409" s="255"/>
      <c r="C409" s="256"/>
      <c r="D409" s="235" t="s">
        <v>159</v>
      </c>
      <c r="E409" s="257" t="s">
        <v>21</v>
      </c>
      <c r="F409" s="258" t="s">
        <v>162</v>
      </c>
      <c r="G409" s="256"/>
      <c r="H409" s="259">
        <v>1.0569999999999999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AT409" s="265" t="s">
        <v>159</v>
      </c>
      <c r="AU409" s="265" t="s">
        <v>82</v>
      </c>
      <c r="AV409" s="13" t="s">
        <v>157</v>
      </c>
      <c r="AW409" s="13" t="s">
        <v>35</v>
      </c>
      <c r="AX409" s="13" t="s">
        <v>80</v>
      </c>
      <c r="AY409" s="265" t="s">
        <v>150</v>
      </c>
    </row>
    <row r="410" s="1" customFormat="1" ht="25.5" customHeight="1">
      <c r="B410" s="46"/>
      <c r="C410" s="221" t="s">
        <v>502</v>
      </c>
      <c r="D410" s="221" t="s">
        <v>152</v>
      </c>
      <c r="E410" s="222" t="s">
        <v>503</v>
      </c>
      <c r="F410" s="223" t="s">
        <v>504</v>
      </c>
      <c r="G410" s="224" t="s">
        <v>155</v>
      </c>
      <c r="H410" s="225">
        <v>0.628</v>
      </c>
      <c r="I410" s="226"/>
      <c r="J410" s="227">
        <f>ROUND(I410*H410,2)</f>
        <v>0</v>
      </c>
      <c r="K410" s="223" t="s">
        <v>156</v>
      </c>
      <c r="L410" s="72"/>
      <c r="M410" s="228" t="s">
        <v>21</v>
      </c>
      <c r="N410" s="229" t="s">
        <v>43</v>
      </c>
      <c r="O410" s="47"/>
      <c r="P410" s="230">
        <f>O410*H410</f>
        <v>0</v>
      </c>
      <c r="Q410" s="230">
        <v>0</v>
      </c>
      <c r="R410" s="230">
        <f>Q410*H410</f>
        <v>0</v>
      </c>
      <c r="S410" s="230">
        <v>2.2000000000000002</v>
      </c>
      <c r="T410" s="231">
        <f>S410*H410</f>
        <v>1.3816000000000002</v>
      </c>
      <c r="AR410" s="24" t="s">
        <v>157</v>
      </c>
      <c r="AT410" s="24" t="s">
        <v>152</v>
      </c>
      <c r="AU410" s="24" t="s">
        <v>82</v>
      </c>
      <c r="AY410" s="24" t="s">
        <v>150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24" t="s">
        <v>80</v>
      </c>
      <c r="BK410" s="232">
        <f>ROUND(I410*H410,2)</f>
        <v>0</v>
      </c>
      <c r="BL410" s="24" t="s">
        <v>157</v>
      </c>
      <c r="BM410" s="24" t="s">
        <v>505</v>
      </c>
    </row>
    <row r="411" s="11" customFormat="1">
      <c r="B411" s="233"/>
      <c r="C411" s="234"/>
      <c r="D411" s="235" t="s">
        <v>159</v>
      </c>
      <c r="E411" s="236" t="s">
        <v>21</v>
      </c>
      <c r="F411" s="237" t="s">
        <v>274</v>
      </c>
      <c r="G411" s="234"/>
      <c r="H411" s="236" t="s">
        <v>21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AT411" s="243" t="s">
        <v>159</v>
      </c>
      <c r="AU411" s="243" t="s">
        <v>82</v>
      </c>
      <c r="AV411" s="11" t="s">
        <v>80</v>
      </c>
      <c r="AW411" s="11" t="s">
        <v>35</v>
      </c>
      <c r="AX411" s="11" t="s">
        <v>72</v>
      </c>
      <c r="AY411" s="243" t="s">
        <v>150</v>
      </c>
    </row>
    <row r="412" s="12" customFormat="1">
      <c r="B412" s="244"/>
      <c r="C412" s="245"/>
      <c r="D412" s="235" t="s">
        <v>159</v>
      </c>
      <c r="E412" s="246" t="s">
        <v>21</v>
      </c>
      <c r="F412" s="247" t="s">
        <v>506</v>
      </c>
      <c r="G412" s="245"/>
      <c r="H412" s="248">
        <v>0.63100000000000001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AT412" s="254" t="s">
        <v>159</v>
      </c>
      <c r="AU412" s="254" t="s">
        <v>82</v>
      </c>
      <c r="AV412" s="12" t="s">
        <v>82</v>
      </c>
      <c r="AW412" s="12" t="s">
        <v>35</v>
      </c>
      <c r="AX412" s="12" t="s">
        <v>72</v>
      </c>
      <c r="AY412" s="254" t="s">
        <v>150</v>
      </c>
    </row>
    <row r="413" s="12" customFormat="1">
      <c r="B413" s="244"/>
      <c r="C413" s="245"/>
      <c r="D413" s="235" t="s">
        <v>159</v>
      </c>
      <c r="E413" s="246" t="s">
        <v>21</v>
      </c>
      <c r="F413" s="247" t="s">
        <v>507</v>
      </c>
      <c r="G413" s="245"/>
      <c r="H413" s="248">
        <v>-0.0030000000000000001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AT413" s="254" t="s">
        <v>159</v>
      </c>
      <c r="AU413" s="254" t="s">
        <v>82</v>
      </c>
      <c r="AV413" s="12" t="s">
        <v>82</v>
      </c>
      <c r="AW413" s="12" t="s">
        <v>35</v>
      </c>
      <c r="AX413" s="12" t="s">
        <v>72</v>
      </c>
      <c r="AY413" s="254" t="s">
        <v>150</v>
      </c>
    </row>
    <row r="414" s="13" customFormat="1">
      <c r="B414" s="255"/>
      <c r="C414" s="256"/>
      <c r="D414" s="235" t="s">
        <v>159</v>
      </c>
      <c r="E414" s="257" t="s">
        <v>21</v>
      </c>
      <c r="F414" s="258" t="s">
        <v>162</v>
      </c>
      <c r="G414" s="256"/>
      <c r="H414" s="259">
        <v>0.628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AT414" s="265" t="s">
        <v>159</v>
      </c>
      <c r="AU414" s="265" t="s">
        <v>82</v>
      </c>
      <c r="AV414" s="13" t="s">
        <v>157</v>
      </c>
      <c r="AW414" s="13" t="s">
        <v>35</v>
      </c>
      <c r="AX414" s="13" t="s">
        <v>80</v>
      </c>
      <c r="AY414" s="265" t="s">
        <v>150</v>
      </c>
    </row>
    <row r="415" s="1" customFormat="1" ht="25.5" customHeight="1">
      <c r="B415" s="46"/>
      <c r="C415" s="221" t="s">
        <v>508</v>
      </c>
      <c r="D415" s="221" t="s">
        <v>152</v>
      </c>
      <c r="E415" s="222" t="s">
        <v>509</v>
      </c>
      <c r="F415" s="223" t="s">
        <v>510</v>
      </c>
      <c r="G415" s="224" t="s">
        <v>204</v>
      </c>
      <c r="H415" s="225">
        <v>113.63500000000001</v>
      </c>
      <c r="I415" s="226"/>
      <c r="J415" s="227">
        <f>ROUND(I415*H415,2)</f>
        <v>0</v>
      </c>
      <c r="K415" s="223" t="s">
        <v>156</v>
      </c>
      <c r="L415" s="72"/>
      <c r="M415" s="228" t="s">
        <v>21</v>
      </c>
      <c r="N415" s="229" t="s">
        <v>43</v>
      </c>
      <c r="O415" s="47"/>
      <c r="P415" s="230">
        <f>O415*H415</f>
        <v>0</v>
      </c>
      <c r="Q415" s="230">
        <v>0</v>
      </c>
      <c r="R415" s="230">
        <f>Q415*H415</f>
        <v>0</v>
      </c>
      <c r="S415" s="230">
        <v>0.035000000000000003</v>
      </c>
      <c r="T415" s="231">
        <f>S415*H415</f>
        <v>3.9772250000000007</v>
      </c>
      <c r="AR415" s="24" t="s">
        <v>157</v>
      </c>
      <c r="AT415" s="24" t="s">
        <v>152</v>
      </c>
      <c r="AU415" s="24" t="s">
        <v>82</v>
      </c>
      <c r="AY415" s="24" t="s">
        <v>150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24" t="s">
        <v>80</v>
      </c>
      <c r="BK415" s="232">
        <f>ROUND(I415*H415,2)</f>
        <v>0</v>
      </c>
      <c r="BL415" s="24" t="s">
        <v>157</v>
      </c>
      <c r="BM415" s="24" t="s">
        <v>511</v>
      </c>
    </row>
    <row r="416" s="11" customFormat="1">
      <c r="B416" s="233"/>
      <c r="C416" s="234"/>
      <c r="D416" s="235" t="s">
        <v>159</v>
      </c>
      <c r="E416" s="236" t="s">
        <v>21</v>
      </c>
      <c r="F416" s="237" t="s">
        <v>267</v>
      </c>
      <c r="G416" s="234"/>
      <c r="H416" s="236" t="s">
        <v>21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AT416" s="243" t="s">
        <v>159</v>
      </c>
      <c r="AU416" s="243" t="s">
        <v>82</v>
      </c>
      <c r="AV416" s="11" t="s">
        <v>80</v>
      </c>
      <c r="AW416" s="11" t="s">
        <v>35</v>
      </c>
      <c r="AX416" s="11" t="s">
        <v>72</v>
      </c>
      <c r="AY416" s="243" t="s">
        <v>150</v>
      </c>
    </row>
    <row r="417" s="12" customFormat="1">
      <c r="B417" s="244"/>
      <c r="C417" s="245"/>
      <c r="D417" s="235" t="s">
        <v>159</v>
      </c>
      <c r="E417" s="246" t="s">
        <v>21</v>
      </c>
      <c r="F417" s="247" t="s">
        <v>512</v>
      </c>
      <c r="G417" s="245"/>
      <c r="H417" s="248">
        <v>85.168000000000006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AT417" s="254" t="s">
        <v>159</v>
      </c>
      <c r="AU417" s="254" t="s">
        <v>82</v>
      </c>
      <c r="AV417" s="12" t="s">
        <v>82</v>
      </c>
      <c r="AW417" s="12" t="s">
        <v>35</v>
      </c>
      <c r="AX417" s="12" t="s">
        <v>72</v>
      </c>
      <c r="AY417" s="254" t="s">
        <v>150</v>
      </c>
    </row>
    <row r="418" s="12" customFormat="1">
      <c r="B418" s="244"/>
      <c r="C418" s="245"/>
      <c r="D418" s="235" t="s">
        <v>159</v>
      </c>
      <c r="E418" s="246" t="s">
        <v>21</v>
      </c>
      <c r="F418" s="247" t="s">
        <v>513</v>
      </c>
      <c r="G418" s="245"/>
      <c r="H418" s="248">
        <v>1.6319999999999999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AT418" s="254" t="s">
        <v>159</v>
      </c>
      <c r="AU418" s="254" t="s">
        <v>82</v>
      </c>
      <c r="AV418" s="12" t="s">
        <v>82</v>
      </c>
      <c r="AW418" s="12" t="s">
        <v>35</v>
      </c>
      <c r="AX418" s="12" t="s">
        <v>72</v>
      </c>
      <c r="AY418" s="254" t="s">
        <v>150</v>
      </c>
    </row>
    <row r="419" s="12" customFormat="1">
      <c r="B419" s="244"/>
      <c r="C419" s="245"/>
      <c r="D419" s="235" t="s">
        <v>159</v>
      </c>
      <c r="E419" s="246" t="s">
        <v>21</v>
      </c>
      <c r="F419" s="247" t="s">
        <v>514</v>
      </c>
      <c r="G419" s="245"/>
      <c r="H419" s="248">
        <v>-0.14599999999999999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AT419" s="254" t="s">
        <v>159</v>
      </c>
      <c r="AU419" s="254" t="s">
        <v>82</v>
      </c>
      <c r="AV419" s="12" t="s">
        <v>82</v>
      </c>
      <c r="AW419" s="12" t="s">
        <v>35</v>
      </c>
      <c r="AX419" s="12" t="s">
        <v>72</v>
      </c>
      <c r="AY419" s="254" t="s">
        <v>150</v>
      </c>
    </row>
    <row r="420" s="12" customFormat="1">
      <c r="B420" s="244"/>
      <c r="C420" s="245"/>
      <c r="D420" s="235" t="s">
        <v>159</v>
      </c>
      <c r="E420" s="246" t="s">
        <v>21</v>
      </c>
      <c r="F420" s="247" t="s">
        <v>515</v>
      </c>
      <c r="G420" s="245"/>
      <c r="H420" s="248">
        <v>-0.096000000000000002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AT420" s="254" t="s">
        <v>159</v>
      </c>
      <c r="AU420" s="254" t="s">
        <v>82</v>
      </c>
      <c r="AV420" s="12" t="s">
        <v>82</v>
      </c>
      <c r="AW420" s="12" t="s">
        <v>35</v>
      </c>
      <c r="AX420" s="12" t="s">
        <v>72</v>
      </c>
      <c r="AY420" s="254" t="s">
        <v>150</v>
      </c>
    </row>
    <row r="421" s="12" customFormat="1">
      <c r="B421" s="244"/>
      <c r="C421" s="245"/>
      <c r="D421" s="235" t="s">
        <v>159</v>
      </c>
      <c r="E421" s="246" t="s">
        <v>21</v>
      </c>
      <c r="F421" s="247" t="s">
        <v>516</v>
      </c>
      <c r="G421" s="245"/>
      <c r="H421" s="248">
        <v>-0.23400000000000001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AT421" s="254" t="s">
        <v>159</v>
      </c>
      <c r="AU421" s="254" t="s">
        <v>82</v>
      </c>
      <c r="AV421" s="12" t="s">
        <v>82</v>
      </c>
      <c r="AW421" s="12" t="s">
        <v>35</v>
      </c>
      <c r="AX421" s="12" t="s">
        <v>72</v>
      </c>
      <c r="AY421" s="254" t="s">
        <v>150</v>
      </c>
    </row>
    <row r="422" s="12" customFormat="1">
      <c r="B422" s="244"/>
      <c r="C422" s="245"/>
      <c r="D422" s="235" t="s">
        <v>159</v>
      </c>
      <c r="E422" s="246" t="s">
        <v>21</v>
      </c>
      <c r="F422" s="247" t="s">
        <v>517</v>
      </c>
      <c r="G422" s="245"/>
      <c r="H422" s="248">
        <v>-0.10100000000000001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AT422" s="254" t="s">
        <v>159</v>
      </c>
      <c r="AU422" s="254" t="s">
        <v>82</v>
      </c>
      <c r="AV422" s="12" t="s">
        <v>82</v>
      </c>
      <c r="AW422" s="12" t="s">
        <v>35</v>
      </c>
      <c r="AX422" s="12" t="s">
        <v>72</v>
      </c>
      <c r="AY422" s="254" t="s">
        <v>150</v>
      </c>
    </row>
    <row r="423" s="12" customFormat="1">
      <c r="B423" s="244"/>
      <c r="C423" s="245"/>
      <c r="D423" s="235" t="s">
        <v>159</v>
      </c>
      <c r="E423" s="246" t="s">
        <v>21</v>
      </c>
      <c r="F423" s="247" t="s">
        <v>518</v>
      </c>
      <c r="G423" s="245"/>
      <c r="H423" s="248">
        <v>-0.17000000000000001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AT423" s="254" t="s">
        <v>159</v>
      </c>
      <c r="AU423" s="254" t="s">
        <v>82</v>
      </c>
      <c r="AV423" s="12" t="s">
        <v>82</v>
      </c>
      <c r="AW423" s="12" t="s">
        <v>35</v>
      </c>
      <c r="AX423" s="12" t="s">
        <v>72</v>
      </c>
      <c r="AY423" s="254" t="s">
        <v>150</v>
      </c>
    </row>
    <row r="424" s="12" customFormat="1">
      <c r="B424" s="244"/>
      <c r="C424" s="245"/>
      <c r="D424" s="235" t="s">
        <v>159</v>
      </c>
      <c r="E424" s="246" t="s">
        <v>21</v>
      </c>
      <c r="F424" s="247" t="s">
        <v>519</v>
      </c>
      <c r="G424" s="245"/>
      <c r="H424" s="248">
        <v>-0.035999999999999997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AT424" s="254" t="s">
        <v>159</v>
      </c>
      <c r="AU424" s="254" t="s">
        <v>82</v>
      </c>
      <c r="AV424" s="12" t="s">
        <v>82</v>
      </c>
      <c r="AW424" s="12" t="s">
        <v>35</v>
      </c>
      <c r="AX424" s="12" t="s">
        <v>72</v>
      </c>
      <c r="AY424" s="254" t="s">
        <v>150</v>
      </c>
    </row>
    <row r="425" s="11" customFormat="1">
      <c r="B425" s="233"/>
      <c r="C425" s="234"/>
      <c r="D425" s="235" t="s">
        <v>159</v>
      </c>
      <c r="E425" s="236" t="s">
        <v>21</v>
      </c>
      <c r="F425" s="237" t="s">
        <v>274</v>
      </c>
      <c r="G425" s="234"/>
      <c r="H425" s="236" t="s">
        <v>21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AT425" s="243" t="s">
        <v>159</v>
      </c>
      <c r="AU425" s="243" t="s">
        <v>82</v>
      </c>
      <c r="AV425" s="11" t="s">
        <v>80</v>
      </c>
      <c r="AW425" s="11" t="s">
        <v>35</v>
      </c>
      <c r="AX425" s="11" t="s">
        <v>72</v>
      </c>
      <c r="AY425" s="243" t="s">
        <v>150</v>
      </c>
    </row>
    <row r="426" s="12" customFormat="1">
      <c r="B426" s="244"/>
      <c r="C426" s="245"/>
      <c r="D426" s="235" t="s">
        <v>159</v>
      </c>
      <c r="E426" s="246" t="s">
        <v>21</v>
      </c>
      <c r="F426" s="247" t="s">
        <v>520</v>
      </c>
      <c r="G426" s="245"/>
      <c r="H426" s="248">
        <v>10.509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AT426" s="254" t="s">
        <v>159</v>
      </c>
      <c r="AU426" s="254" t="s">
        <v>82</v>
      </c>
      <c r="AV426" s="12" t="s">
        <v>82</v>
      </c>
      <c r="AW426" s="12" t="s">
        <v>35</v>
      </c>
      <c r="AX426" s="12" t="s">
        <v>72</v>
      </c>
      <c r="AY426" s="254" t="s">
        <v>150</v>
      </c>
    </row>
    <row r="427" s="12" customFormat="1">
      <c r="B427" s="244"/>
      <c r="C427" s="245"/>
      <c r="D427" s="235" t="s">
        <v>159</v>
      </c>
      <c r="E427" s="246" t="s">
        <v>21</v>
      </c>
      <c r="F427" s="247" t="s">
        <v>276</v>
      </c>
      <c r="G427" s="245"/>
      <c r="H427" s="248">
        <v>-0.048000000000000001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AT427" s="254" t="s">
        <v>159</v>
      </c>
      <c r="AU427" s="254" t="s">
        <v>82</v>
      </c>
      <c r="AV427" s="12" t="s">
        <v>82</v>
      </c>
      <c r="AW427" s="12" t="s">
        <v>35</v>
      </c>
      <c r="AX427" s="12" t="s">
        <v>72</v>
      </c>
      <c r="AY427" s="254" t="s">
        <v>150</v>
      </c>
    </row>
    <row r="428" s="12" customFormat="1">
      <c r="B428" s="244"/>
      <c r="C428" s="245"/>
      <c r="D428" s="235" t="s">
        <v>159</v>
      </c>
      <c r="E428" s="246" t="s">
        <v>21</v>
      </c>
      <c r="F428" s="247" t="s">
        <v>521</v>
      </c>
      <c r="G428" s="245"/>
      <c r="H428" s="248">
        <v>1.544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AT428" s="254" t="s">
        <v>159</v>
      </c>
      <c r="AU428" s="254" t="s">
        <v>82</v>
      </c>
      <c r="AV428" s="12" t="s">
        <v>82</v>
      </c>
      <c r="AW428" s="12" t="s">
        <v>35</v>
      </c>
      <c r="AX428" s="12" t="s">
        <v>72</v>
      </c>
      <c r="AY428" s="254" t="s">
        <v>150</v>
      </c>
    </row>
    <row r="429" s="12" customFormat="1">
      <c r="B429" s="244"/>
      <c r="C429" s="245"/>
      <c r="D429" s="235" t="s">
        <v>159</v>
      </c>
      <c r="E429" s="246" t="s">
        <v>21</v>
      </c>
      <c r="F429" s="247" t="s">
        <v>522</v>
      </c>
      <c r="G429" s="245"/>
      <c r="H429" s="248">
        <v>2.6829999999999998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AT429" s="254" t="s">
        <v>159</v>
      </c>
      <c r="AU429" s="254" t="s">
        <v>82</v>
      </c>
      <c r="AV429" s="12" t="s">
        <v>82</v>
      </c>
      <c r="AW429" s="12" t="s">
        <v>35</v>
      </c>
      <c r="AX429" s="12" t="s">
        <v>72</v>
      </c>
      <c r="AY429" s="254" t="s">
        <v>150</v>
      </c>
    </row>
    <row r="430" s="12" customFormat="1">
      <c r="B430" s="244"/>
      <c r="C430" s="245"/>
      <c r="D430" s="235" t="s">
        <v>159</v>
      </c>
      <c r="E430" s="246" t="s">
        <v>21</v>
      </c>
      <c r="F430" s="247" t="s">
        <v>523</v>
      </c>
      <c r="G430" s="245"/>
      <c r="H430" s="248">
        <v>0.059999999999999998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AT430" s="254" t="s">
        <v>159</v>
      </c>
      <c r="AU430" s="254" t="s">
        <v>82</v>
      </c>
      <c r="AV430" s="12" t="s">
        <v>82</v>
      </c>
      <c r="AW430" s="12" t="s">
        <v>35</v>
      </c>
      <c r="AX430" s="12" t="s">
        <v>72</v>
      </c>
      <c r="AY430" s="254" t="s">
        <v>150</v>
      </c>
    </row>
    <row r="431" s="11" customFormat="1">
      <c r="B431" s="233"/>
      <c r="C431" s="234"/>
      <c r="D431" s="235" t="s">
        <v>159</v>
      </c>
      <c r="E431" s="236" t="s">
        <v>21</v>
      </c>
      <c r="F431" s="237" t="s">
        <v>160</v>
      </c>
      <c r="G431" s="234"/>
      <c r="H431" s="236" t="s">
        <v>21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159</v>
      </c>
      <c r="AU431" s="243" t="s">
        <v>82</v>
      </c>
      <c r="AV431" s="11" t="s">
        <v>80</v>
      </c>
      <c r="AW431" s="11" t="s">
        <v>35</v>
      </c>
      <c r="AX431" s="11" t="s">
        <v>72</v>
      </c>
      <c r="AY431" s="243" t="s">
        <v>150</v>
      </c>
    </row>
    <row r="432" s="12" customFormat="1">
      <c r="B432" s="244"/>
      <c r="C432" s="245"/>
      <c r="D432" s="235" t="s">
        <v>159</v>
      </c>
      <c r="E432" s="246" t="s">
        <v>21</v>
      </c>
      <c r="F432" s="247" t="s">
        <v>524</v>
      </c>
      <c r="G432" s="245"/>
      <c r="H432" s="248">
        <v>12.869999999999999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AT432" s="254" t="s">
        <v>159</v>
      </c>
      <c r="AU432" s="254" t="s">
        <v>82</v>
      </c>
      <c r="AV432" s="12" t="s">
        <v>82</v>
      </c>
      <c r="AW432" s="12" t="s">
        <v>35</v>
      </c>
      <c r="AX432" s="12" t="s">
        <v>72</v>
      </c>
      <c r="AY432" s="254" t="s">
        <v>150</v>
      </c>
    </row>
    <row r="433" s="13" customFormat="1">
      <c r="B433" s="255"/>
      <c r="C433" s="256"/>
      <c r="D433" s="235" t="s">
        <v>159</v>
      </c>
      <c r="E433" s="257" t="s">
        <v>21</v>
      </c>
      <c r="F433" s="258" t="s">
        <v>162</v>
      </c>
      <c r="G433" s="256"/>
      <c r="H433" s="259">
        <v>113.63500000000001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AT433" s="265" t="s">
        <v>159</v>
      </c>
      <c r="AU433" s="265" t="s">
        <v>82</v>
      </c>
      <c r="AV433" s="13" t="s">
        <v>157</v>
      </c>
      <c r="AW433" s="13" t="s">
        <v>35</v>
      </c>
      <c r="AX433" s="13" t="s">
        <v>80</v>
      </c>
      <c r="AY433" s="265" t="s">
        <v>150</v>
      </c>
    </row>
    <row r="434" s="1" customFormat="1" ht="16.5" customHeight="1">
      <c r="B434" s="46"/>
      <c r="C434" s="221" t="s">
        <v>525</v>
      </c>
      <c r="D434" s="221" t="s">
        <v>152</v>
      </c>
      <c r="E434" s="222" t="s">
        <v>526</v>
      </c>
      <c r="F434" s="223" t="s">
        <v>527</v>
      </c>
      <c r="G434" s="224" t="s">
        <v>248</v>
      </c>
      <c r="H434" s="225">
        <v>41.609999999999999</v>
      </c>
      <c r="I434" s="226"/>
      <c r="J434" s="227">
        <f>ROUND(I434*H434,2)</f>
        <v>0</v>
      </c>
      <c r="K434" s="223" t="s">
        <v>156</v>
      </c>
      <c r="L434" s="72"/>
      <c r="M434" s="228" t="s">
        <v>21</v>
      </c>
      <c r="N434" s="229" t="s">
        <v>43</v>
      </c>
      <c r="O434" s="47"/>
      <c r="P434" s="230">
        <f>O434*H434</f>
        <v>0</v>
      </c>
      <c r="Q434" s="230">
        <v>0</v>
      </c>
      <c r="R434" s="230">
        <f>Q434*H434</f>
        <v>0</v>
      </c>
      <c r="S434" s="230">
        <v>0.0089999999999999993</v>
      </c>
      <c r="T434" s="231">
        <f>S434*H434</f>
        <v>0.37448999999999999</v>
      </c>
      <c r="AR434" s="24" t="s">
        <v>157</v>
      </c>
      <c r="AT434" s="24" t="s">
        <v>152</v>
      </c>
      <c r="AU434" s="24" t="s">
        <v>82</v>
      </c>
      <c r="AY434" s="24" t="s">
        <v>150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24" t="s">
        <v>80</v>
      </c>
      <c r="BK434" s="232">
        <f>ROUND(I434*H434,2)</f>
        <v>0</v>
      </c>
      <c r="BL434" s="24" t="s">
        <v>157</v>
      </c>
      <c r="BM434" s="24" t="s">
        <v>528</v>
      </c>
    </row>
    <row r="435" s="11" customFormat="1">
      <c r="B435" s="233"/>
      <c r="C435" s="234"/>
      <c r="D435" s="235" t="s">
        <v>159</v>
      </c>
      <c r="E435" s="236" t="s">
        <v>21</v>
      </c>
      <c r="F435" s="237" t="s">
        <v>267</v>
      </c>
      <c r="G435" s="234"/>
      <c r="H435" s="236" t="s">
        <v>21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159</v>
      </c>
      <c r="AU435" s="243" t="s">
        <v>82</v>
      </c>
      <c r="AV435" s="11" t="s">
        <v>80</v>
      </c>
      <c r="AW435" s="11" t="s">
        <v>35</v>
      </c>
      <c r="AX435" s="11" t="s">
        <v>72</v>
      </c>
      <c r="AY435" s="243" t="s">
        <v>150</v>
      </c>
    </row>
    <row r="436" s="12" customFormat="1">
      <c r="B436" s="244"/>
      <c r="C436" s="245"/>
      <c r="D436" s="235" t="s">
        <v>159</v>
      </c>
      <c r="E436" s="246" t="s">
        <v>21</v>
      </c>
      <c r="F436" s="247" t="s">
        <v>529</v>
      </c>
      <c r="G436" s="245"/>
      <c r="H436" s="248">
        <v>18.91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AT436" s="254" t="s">
        <v>159</v>
      </c>
      <c r="AU436" s="254" t="s">
        <v>82</v>
      </c>
      <c r="AV436" s="12" t="s">
        <v>82</v>
      </c>
      <c r="AW436" s="12" t="s">
        <v>35</v>
      </c>
      <c r="AX436" s="12" t="s">
        <v>72</v>
      </c>
      <c r="AY436" s="254" t="s">
        <v>150</v>
      </c>
    </row>
    <row r="437" s="12" customFormat="1">
      <c r="B437" s="244"/>
      <c r="C437" s="245"/>
      <c r="D437" s="235" t="s">
        <v>159</v>
      </c>
      <c r="E437" s="246" t="s">
        <v>21</v>
      </c>
      <c r="F437" s="247" t="s">
        <v>530</v>
      </c>
      <c r="G437" s="245"/>
      <c r="H437" s="248">
        <v>22.699999999999999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AT437" s="254" t="s">
        <v>159</v>
      </c>
      <c r="AU437" s="254" t="s">
        <v>82</v>
      </c>
      <c r="AV437" s="12" t="s">
        <v>82</v>
      </c>
      <c r="AW437" s="12" t="s">
        <v>35</v>
      </c>
      <c r="AX437" s="12" t="s">
        <v>72</v>
      </c>
      <c r="AY437" s="254" t="s">
        <v>150</v>
      </c>
    </row>
    <row r="438" s="13" customFormat="1">
      <c r="B438" s="255"/>
      <c r="C438" s="256"/>
      <c r="D438" s="235" t="s">
        <v>159</v>
      </c>
      <c r="E438" s="257" t="s">
        <v>21</v>
      </c>
      <c r="F438" s="258" t="s">
        <v>162</v>
      </c>
      <c r="G438" s="256"/>
      <c r="H438" s="259">
        <v>41.609999999999999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AT438" s="265" t="s">
        <v>159</v>
      </c>
      <c r="AU438" s="265" t="s">
        <v>82</v>
      </c>
      <c r="AV438" s="13" t="s">
        <v>157</v>
      </c>
      <c r="AW438" s="13" t="s">
        <v>35</v>
      </c>
      <c r="AX438" s="13" t="s">
        <v>80</v>
      </c>
      <c r="AY438" s="265" t="s">
        <v>150</v>
      </c>
    </row>
    <row r="439" s="1" customFormat="1" ht="25.5" customHeight="1">
      <c r="B439" s="46"/>
      <c r="C439" s="221" t="s">
        <v>531</v>
      </c>
      <c r="D439" s="221" t="s">
        <v>152</v>
      </c>
      <c r="E439" s="222" t="s">
        <v>532</v>
      </c>
      <c r="F439" s="223" t="s">
        <v>533</v>
      </c>
      <c r="G439" s="224" t="s">
        <v>155</v>
      </c>
      <c r="H439" s="225">
        <v>0.99399999999999999</v>
      </c>
      <c r="I439" s="226"/>
      <c r="J439" s="227">
        <f>ROUND(I439*H439,2)</f>
        <v>0</v>
      </c>
      <c r="K439" s="223" t="s">
        <v>156</v>
      </c>
      <c r="L439" s="72"/>
      <c r="M439" s="228" t="s">
        <v>21</v>
      </c>
      <c r="N439" s="229" t="s">
        <v>43</v>
      </c>
      <c r="O439" s="47"/>
      <c r="P439" s="230">
        <f>O439*H439</f>
        <v>0</v>
      </c>
      <c r="Q439" s="230">
        <v>0</v>
      </c>
      <c r="R439" s="230">
        <f>Q439*H439</f>
        <v>0</v>
      </c>
      <c r="S439" s="230">
        <v>1.3999999999999999</v>
      </c>
      <c r="T439" s="231">
        <f>S439*H439</f>
        <v>1.3916</v>
      </c>
      <c r="AR439" s="24" t="s">
        <v>157</v>
      </c>
      <c r="AT439" s="24" t="s">
        <v>152</v>
      </c>
      <c r="AU439" s="24" t="s">
        <v>82</v>
      </c>
      <c r="AY439" s="24" t="s">
        <v>150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4" t="s">
        <v>80</v>
      </c>
      <c r="BK439" s="232">
        <f>ROUND(I439*H439,2)</f>
        <v>0</v>
      </c>
      <c r="BL439" s="24" t="s">
        <v>157</v>
      </c>
      <c r="BM439" s="24" t="s">
        <v>534</v>
      </c>
    </row>
    <row r="440" s="12" customFormat="1">
      <c r="B440" s="244"/>
      <c r="C440" s="245"/>
      <c r="D440" s="235" t="s">
        <v>159</v>
      </c>
      <c r="E440" s="246" t="s">
        <v>21</v>
      </c>
      <c r="F440" s="247" t="s">
        <v>488</v>
      </c>
      <c r="G440" s="245"/>
      <c r="H440" s="248">
        <v>0.99399999999999999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AT440" s="254" t="s">
        <v>159</v>
      </c>
      <c r="AU440" s="254" t="s">
        <v>82</v>
      </c>
      <c r="AV440" s="12" t="s">
        <v>82</v>
      </c>
      <c r="AW440" s="12" t="s">
        <v>35</v>
      </c>
      <c r="AX440" s="12" t="s">
        <v>72</v>
      </c>
      <c r="AY440" s="254" t="s">
        <v>150</v>
      </c>
    </row>
    <row r="441" s="13" customFormat="1">
      <c r="B441" s="255"/>
      <c r="C441" s="256"/>
      <c r="D441" s="235" t="s">
        <v>159</v>
      </c>
      <c r="E441" s="257" t="s">
        <v>21</v>
      </c>
      <c r="F441" s="258" t="s">
        <v>162</v>
      </c>
      <c r="G441" s="256"/>
      <c r="H441" s="259">
        <v>0.99399999999999999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AT441" s="265" t="s">
        <v>159</v>
      </c>
      <c r="AU441" s="265" t="s">
        <v>82</v>
      </c>
      <c r="AV441" s="13" t="s">
        <v>157</v>
      </c>
      <c r="AW441" s="13" t="s">
        <v>35</v>
      </c>
      <c r="AX441" s="13" t="s">
        <v>80</v>
      </c>
      <c r="AY441" s="265" t="s">
        <v>150</v>
      </c>
    </row>
    <row r="442" s="1" customFormat="1" ht="38.25" customHeight="1">
      <c r="B442" s="46"/>
      <c r="C442" s="221" t="s">
        <v>535</v>
      </c>
      <c r="D442" s="221" t="s">
        <v>152</v>
      </c>
      <c r="E442" s="222" t="s">
        <v>536</v>
      </c>
      <c r="F442" s="223" t="s">
        <v>537</v>
      </c>
      <c r="G442" s="224" t="s">
        <v>204</v>
      </c>
      <c r="H442" s="225">
        <v>0.96299999999999997</v>
      </c>
      <c r="I442" s="226"/>
      <c r="J442" s="227">
        <f>ROUND(I442*H442,2)</f>
        <v>0</v>
      </c>
      <c r="K442" s="223" t="s">
        <v>156</v>
      </c>
      <c r="L442" s="72"/>
      <c r="M442" s="228" t="s">
        <v>21</v>
      </c>
      <c r="N442" s="229" t="s">
        <v>43</v>
      </c>
      <c r="O442" s="47"/>
      <c r="P442" s="230">
        <f>O442*H442</f>
        <v>0</v>
      </c>
      <c r="Q442" s="230">
        <v>0</v>
      </c>
      <c r="R442" s="230">
        <f>Q442*H442</f>
        <v>0</v>
      </c>
      <c r="S442" s="230">
        <v>0.055</v>
      </c>
      <c r="T442" s="231">
        <f>S442*H442</f>
        <v>0.052964999999999998</v>
      </c>
      <c r="AR442" s="24" t="s">
        <v>157</v>
      </c>
      <c r="AT442" s="24" t="s">
        <v>152</v>
      </c>
      <c r="AU442" s="24" t="s">
        <v>82</v>
      </c>
      <c r="AY442" s="24" t="s">
        <v>150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4" t="s">
        <v>80</v>
      </c>
      <c r="BK442" s="232">
        <f>ROUND(I442*H442,2)</f>
        <v>0</v>
      </c>
      <c r="BL442" s="24" t="s">
        <v>157</v>
      </c>
      <c r="BM442" s="24" t="s">
        <v>538</v>
      </c>
    </row>
    <row r="443" s="12" customFormat="1">
      <c r="B443" s="244"/>
      <c r="C443" s="245"/>
      <c r="D443" s="235" t="s">
        <v>159</v>
      </c>
      <c r="E443" s="246" t="s">
        <v>21</v>
      </c>
      <c r="F443" s="247" t="s">
        <v>539</v>
      </c>
      <c r="G443" s="245"/>
      <c r="H443" s="248">
        <v>0.96299999999999997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AT443" s="254" t="s">
        <v>159</v>
      </c>
      <c r="AU443" s="254" t="s">
        <v>82</v>
      </c>
      <c r="AV443" s="12" t="s">
        <v>82</v>
      </c>
      <c r="AW443" s="12" t="s">
        <v>35</v>
      </c>
      <c r="AX443" s="12" t="s">
        <v>72</v>
      </c>
      <c r="AY443" s="254" t="s">
        <v>150</v>
      </c>
    </row>
    <row r="444" s="13" customFormat="1">
      <c r="B444" s="255"/>
      <c r="C444" s="256"/>
      <c r="D444" s="235" t="s">
        <v>159</v>
      </c>
      <c r="E444" s="257" t="s">
        <v>21</v>
      </c>
      <c r="F444" s="258" t="s">
        <v>162</v>
      </c>
      <c r="G444" s="256"/>
      <c r="H444" s="259">
        <v>0.96299999999999997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AT444" s="265" t="s">
        <v>159</v>
      </c>
      <c r="AU444" s="265" t="s">
        <v>82</v>
      </c>
      <c r="AV444" s="13" t="s">
        <v>157</v>
      </c>
      <c r="AW444" s="13" t="s">
        <v>35</v>
      </c>
      <c r="AX444" s="13" t="s">
        <v>80</v>
      </c>
      <c r="AY444" s="265" t="s">
        <v>150</v>
      </c>
    </row>
    <row r="445" s="1" customFormat="1" ht="25.5" customHeight="1">
      <c r="B445" s="46"/>
      <c r="C445" s="221" t="s">
        <v>540</v>
      </c>
      <c r="D445" s="221" t="s">
        <v>152</v>
      </c>
      <c r="E445" s="222" t="s">
        <v>541</v>
      </c>
      <c r="F445" s="223" t="s">
        <v>542</v>
      </c>
      <c r="G445" s="224" t="s">
        <v>204</v>
      </c>
      <c r="H445" s="225">
        <v>9.0619999999999994</v>
      </c>
      <c r="I445" s="226"/>
      <c r="J445" s="227">
        <f>ROUND(I445*H445,2)</f>
        <v>0</v>
      </c>
      <c r="K445" s="223" t="s">
        <v>156</v>
      </c>
      <c r="L445" s="72"/>
      <c r="M445" s="228" t="s">
        <v>21</v>
      </c>
      <c r="N445" s="229" t="s">
        <v>43</v>
      </c>
      <c r="O445" s="47"/>
      <c r="P445" s="230">
        <f>O445*H445</f>
        <v>0</v>
      </c>
      <c r="Q445" s="230">
        <v>0</v>
      </c>
      <c r="R445" s="230">
        <f>Q445*H445</f>
        <v>0</v>
      </c>
      <c r="S445" s="230">
        <v>0.075999999999999998</v>
      </c>
      <c r="T445" s="231">
        <f>S445*H445</f>
        <v>0.68871199999999999</v>
      </c>
      <c r="AR445" s="24" t="s">
        <v>157</v>
      </c>
      <c r="AT445" s="24" t="s">
        <v>152</v>
      </c>
      <c r="AU445" s="24" t="s">
        <v>82</v>
      </c>
      <c r="AY445" s="24" t="s">
        <v>150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24" t="s">
        <v>80</v>
      </c>
      <c r="BK445" s="232">
        <f>ROUND(I445*H445,2)</f>
        <v>0</v>
      </c>
      <c r="BL445" s="24" t="s">
        <v>157</v>
      </c>
      <c r="BM445" s="24" t="s">
        <v>543</v>
      </c>
    </row>
    <row r="446" s="12" customFormat="1">
      <c r="B446" s="244"/>
      <c r="C446" s="245"/>
      <c r="D446" s="235" t="s">
        <v>159</v>
      </c>
      <c r="E446" s="246" t="s">
        <v>21</v>
      </c>
      <c r="F446" s="247" t="s">
        <v>544</v>
      </c>
      <c r="G446" s="245"/>
      <c r="H446" s="248">
        <v>3.5459999999999998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AT446" s="254" t="s">
        <v>159</v>
      </c>
      <c r="AU446" s="254" t="s">
        <v>82</v>
      </c>
      <c r="AV446" s="12" t="s">
        <v>82</v>
      </c>
      <c r="AW446" s="12" t="s">
        <v>35</v>
      </c>
      <c r="AX446" s="12" t="s">
        <v>72</v>
      </c>
      <c r="AY446" s="254" t="s">
        <v>150</v>
      </c>
    </row>
    <row r="447" s="12" customFormat="1">
      <c r="B447" s="244"/>
      <c r="C447" s="245"/>
      <c r="D447" s="235" t="s">
        <v>159</v>
      </c>
      <c r="E447" s="246" t="s">
        <v>21</v>
      </c>
      <c r="F447" s="247" t="s">
        <v>545</v>
      </c>
      <c r="G447" s="245"/>
      <c r="H447" s="248">
        <v>3.1520000000000001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AT447" s="254" t="s">
        <v>159</v>
      </c>
      <c r="AU447" s="254" t="s">
        <v>82</v>
      </c>
      <c r="AV447" s="12" t="s">
        <v>82</v>
      </c>
      <c r="AW447" s="12" t="s">
        <v>35</v>
      </c>
      <c r="AX447" s="12" t="s">
        <v>72</v>
      </c>
      <c r="AY447" s="254" t="s">
        <v>150</v>
      </c>
    </row>
    <row r="448" s="12" customFormat="1">
      <c r="B448" s="244"/>
      <c r="C448" s="245"/>
      <c r="D448" s="235" t="s">
        <v>159</v>
      </c>
      <c r="E448" s="246" t="s">
        <v>21</v>
      </c>
      <c r="F448" s="247" t="s">
        <v>546</v>
      </c>
      <c r="G448" s="245"/>
      <c r="H448" s="248">
        <v>2.3639999999999999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AT448" s="254" t="s">
        <v>159</v>
      </c>
      <c r="AU448" s="254" t="s">
        <v>82</v>
      </c>
      <c r="AV448" s="12" t="s">
        <v>82</v>
      </c>
      <c r="AW448" s="12" t="s">
        <v>35</v>
      </c>
      <c r="AX448" s="12" t="s">
        <v>72</v>
      </c>
      <c r="AY448" s="254" t="s">
        <v>150</v>
      </c>
    </row>
    <row r="449" s="13" customFormat="1">
      <c r="B449" s="255"/>
      <c r="C449" s="256"/>
      <c r="D449" s="235" t="s">
        <v>159</v>
      </c>
      <c r="E449" s="257" t="s">
        <v>21</v>
      </c>
      <c r="F449" s="258" t="s">
        <v>162</v>
      </c>
      <c r="G449" s="256"/>
      <c r="H449" s="259">
        <v>9.0619999999999994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AT449" s="265" t="s">
        <v>159</v>
      </c>
      <c r="AU449" s="265" t="s">
        <v>82</v>
      </c>
      <c r="AV449" s="13" t="s">
        <v>157</v>
      </c>
      <c r="AW449" s="13" t="s">
        <v>35</v>
      </c>
      <c r="AX449" s="13" t="s">
        <v>80</v>
      </c>
      <c r="AY449" s="265" t="s">
        <v>150</v>
      </c>
    </row>
    <row r="450" s="1" customFormat="1" ht="25.5" customHeight="1">
      <c r="B450" s="46"/>
      <c r="C450" s="221" t="s">
        <v>547</v>
      </c>
      <c r="D450" s="221" t="s">
        <v>152</v>
      </c>
      <c r="E450" s="222" t="s">
        <v>548</v>
      </c>
      <c r="F450" s="223" t="s">
        <v>549</v>
      </c>
      <c r="G450" s="224" t="s">
        <v>204</v>
      </c>
      <c r="H450" s="225">
        <v>4.7999999999999998</v>
      </c>
      <c r="I450" s="226"/>
      <c r="J450" s="227">
        <f>ROUND(I450*H450,2)</f>
        <v>0</v>
      </c>
      <c r="K450" s="223" t="s">
        <v>156</v>
      </c>
      <c r="L450" s="72"/>
      <c r="M450" s="228" t="s">
        <v>21</v>
      </c>
      <c r="N450" s="229" t="s">
        <v>43</v>
      </c>
      <c r="O450" s="47"/>
      <c r="P450" s="230">
        <f>O450*H450</f>
        <v>0</v>
      </c>
      <c r="Q450" s="230">
        <v>0</v>
      </c>
      <c r="R450" s="230">
        <f>Q450*H450</f>
        <v>0</v>
      </c>
      <c r="S450" s="230">
        <v>0.062</v>
      </c>
      <c r="T450" s="231">
        <f>S450*H450</f>
        <v>0.29759999999999998</v>
      </c>
      <c r="AR450" s="24" t="s">
        <v>157</v>
      </c>
      <c r="AT450" s="24" t="s">
        <v>152</v>
      </c>
      <c r="AU450" s="24" t="s">
        <v>82</v>
      </c>
      <c r="AY450" s="24" t="s">
        <v>150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24" t="s">
        <v>80</v>
      </c>
      <c r="BK450" s="232">
        <f>ROUND(I450*H450,2)</f>
        <v>0</v>
      </c>
      <c r="BL450" s="24" t="s">
        <v>157</v>
      </c>
      <c r="BM450" s="24" t="s">
        <v>550</v>
      </c>
    </row>
    <row r="451" s="12" customFormat="1">
      <c r="B451" s="244"/>
      <c r="C451" s="245"/>
      <c r="D451" s="235" t="s">
        <v>159</v>
      </c>
      <c r="E451" s="246" t="s">
        <v>21</v>
      </c>
      <c r="F451" s="247" t="s">
        <v>551</v>
      </c>
      <c r="G451" s="245"/>
      <c r="H451" s="248">
        <v>4.7999999999999998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AT451" s="254" t="s">
        <v>159</v>
      </c>
      <c r="AU451" s="254" t="s">
        <v>82</v>
      </c>
      <c r="AV451" s="12" t="s">
        <v>82</v>
      </c>
      <c r="AW451" s="12" t="s">
        <v>35</v>
      </c>
      <c r="AX451" s="12" t="s">
        <v>72</v>
      </c>
      <c r="AY451" s="254" t="s">
        <v>150</v>
      </c>
    </row>
    <row r="452" s="13" customFormat="1">
      <c r="B452" s="255"/>
      <c r="C452" s="256"/>
      <c r="D452" s="235" t="s">
        <v>159</v>
      </c>
      <c r="E452" s="257" t="s">
        <v>21</v>
      </c>
      <c r="F452" s="258" t="s">
        <v>162</v>
      </c>
      <c r="G452" s="256"/>
      <c r="H452" s="259">
        <v>4.7999999999999998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AT452" s="265" t="s">
        <v>159</v>
      </c>
      <c r="AU452" s="265" t="s">
        <v>82</v>
      </c>
      <c r="AV452" s="13" t="s">
        <v>157</v>
      </c>
      <c r="AW452" s="13" t="s">
        <v>35</v>
      </c>
      <c r="AX452" s="13" t="s">
        <v>80</v>
      </c>
      <c r="AY452" s="265" t="s">
        <v>150</v>
      </c>
    </row>
    <row r="453" s="1" customFormat="1" ht="38.25" customHeight="1">
      <c r="B453" s="46"/>
      <c r="C453" s="221" t="s">
        <v>552</v>
      </c>
      <c r="D453" s="221" t="s">
        <v>152</v>
      </c>
      <c r="E453" s="222" t="s">
        <v>553</v>
      </c>
      <c r="F453" s="223" t="s">
        <v>554</v>
      </c>
      <c r="G453" s="224" t="s">
        <v>228</v>
      </c>
      <c r="H453" s="225">
        <v>5</v>
      </c>
      <c r="I453" s="226"/>
      <c r="J453" s="227">
        <f>ROUND(I453*H453,2)</f>
        <v>0</v>
      </c>
      <c r="K453" s="223" t="s">
        <v>156</v>
      </c>
      <c r="L453" s="72"/>
      <c r="M453" s="228" t="s">
        <v>21</v>
      </c>
      <c r="N453" s="229" t="s">
        <v>43</v>
      </c>
      <c r="O453" s="47"/>
      <c r="P453" s="230">
        <f>O453*H453</f>
        <v>0</v>
      </c>
      <c r="Q453" s="230">
        <v>0</v>
      </c>
      <c r="R453" s="230">
        <f>Q453*H453</f>
        <v>0</v>
      </c>
      <c r="S453" s="230">
        <v>0.001</v>
      </c>
      <c r="T453" s="231">
        <f>S453*H453</f>
        <v>0.0050000000000000001</v>
      </c>
      <c r="AR453" s="24" t="s">
        <v>157</v>
      </c>
      <c r="AT453" s="24" t="s">
        <v>152</v>
      </c>
      <c r="AU453" s="24" t="s">
        <v>82</v>
      </c>
      <c r="AY453" s="24" t="s">
        <v>150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24" t="s">
        <v>80</v>
      </c>
      <c r="BK453" s="232">
        <f>ROUND(I453*H453,2)</f>
        <v>0</v>
      </c>
      <c r="BL453" s="24" t="s">
        <v>157</v>
      </c>
      <c r="BM453" s="24" t="s">
        <v>555</v>
      </c>
    </row>
    <row r="454" s="1" customFormat="1" ht="38.25" customHeight="1">
      <c r="B454" s="46"/>
      <c r="C454" s="221" t="s">
        <v>556</v>
      </c>
      <c r="D454" s="221" t="s">
        <v>152</v>
      </c>
      <c r="E454" s="222" t="s">
        <v>557</v>
      </c>
      <c r="F454" s="223" t="s">
        <v>558</v>
      </c>
      <c r="G454" s="224" t="s">
        <v>228</v>
      </c>
      <c r="H454" s="225">
        <v>5</v>
      </c>
      <c r="I454" s="226"/>
      <c r="J454" s="227">
        <f>ROUND(I454*H454,2)</f>
        <v>0</v>
      </c>
      <c r="K454" s="223" t="s">
        <v>156</v>
      </c>
      <c r="L454" s="72"/>
      <c r="M454" s="228" t="s">
        <v>21</v>
      </c>
      <c r="N454" s="229" t="s">
        <v>43</v>
      </c>
      <c r="O454" s="47"/>
      <c r="P454" s="230">
        <f>O454*H454</f>
        <v>0</v>
      </c>
      <c r="Q454" s="230">
        <v>0</v>
      </c>
      <c r="R454" s="230">
        <f>Q454*H454</f>
        <v>0</v>
      </c>
      <c r="S454" s="230">
        <v>0.001</v>
      </c>
      <c r="T454" s="231">
        <f>S454*H454</f>
        <v>0.0050000000000000001</v>
      </c>
      <c r="AR454" s="24" t="s">
        <v>157</v>
      </c>
      <c r="AT454" s="24" t="s">
        <v>152</v>
      </c>
      <c r="AU454" s="24" t="s">
        <v>82</v>
      </c>
      <c r="AY454" s="24" t="s">
        <v>150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24" t="s">
        <v>80</v>
      </c>
      <c r="BK454" s="232">
        <f>ROUND(I454*H454,2)</f>
        <v>0</v>
      </c>
      <c r="BL454" s="24" t="s">
        <v>157</v>
      </c>
      <c r="BM454" s="24" t="s">
        <v>559</v>
      </c>
    </row>
    <row r="455" s="1" customFormat="1" ht="38.25" customHeight="1">
      <c r="B455" s="46"/>
      <c r="C455" s="221" t="s">
        <v>560</v>
      </c>
      <c r="D455" s="221" t="s">
        <v>152</v>
      </c>
      <c r="E455" s="222" t="s">
        <v>561</v>
      </c>
      <c r="F455" s="223" t="s">
        <v>562</v>
      </c>
      <c r="G455" s="224" t="s">
        <v>204</v>
      </c>
      <c r="H455" s="225">
        <v>0.81399999999999995</v>
      </c>
      <c r="I455" s="226"/>
      <c r="J455" s="227">
        <f>ROUND(I455*H455,2)</f>
        <v>0</v>
      </c>
      <c r="K455" s="223" t="s">
        <v>156</v>
      </c>
      <c r="L455" s="72"/>
      <c r="M455" s="228" t="s">
        <v>21</v>
      </c>
      <c r="N455" s="229" t="s">
        <v>43</v>
      </c>
      <c r="O455" s="47"/>
      <c r="P455" s="230">
        <f>O455*H455</f>
        <v>0</v>
      </c>
      <c r="Q455" s="230">
        <v>0</v>
      </c>
      <c r="R455" s="230">
        <f>Q455*H455</f>
        <v>0</v>
      </c>
      <c r="S455" s="230">
        <v>0.187</v>
      </c>
      <c r="T455" s="231">
        <f>S455*H455</f>
        <v>0.15221799999999999</v>
      </c>
      <c r="AR455" s="24" t="s">
        <v>157</v>
      </c>
      <c r="AT455" s="24" t="s">
        <v>152</v>
      </c>
      <c r="AU455" s="24" t="s">
        <v>82</v>
      </c>
      <c r="AY455" s="24" t="s">
        <v>150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24" t="s">
        <v>80</v>
      </c>
      <c r="BK455" s="232">
        <f>ROUND(I455*H455,2)</f>
        <v>0</v>
      </c>
      <c r="BL455" s="24" t="s">
        <v>157</v>
      </c>
      <c r="BM455" s="24" t="s">
        <v>563</v>
      </c>
    </row>
    <row r="456" s="12" customFormat="1">
      <c r="B456" s="244"/>
      <c r="C456" s="245"/>
      <c r="D456" s="235" t="s">
        <v>159</v>
      </c>
      <c r="E456" s="246" t="s">
        <v>21</v>
      </c>
      <c r="F456" s="247" t="s">
        <v>564</v>
      </c>
      <c r="G456" s="245"/>
      <c r="H456" s="248">
        <v>0.81399999999999995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159</v>
      </c>
      <c r="AU456" s="254" t="s">
        <v>82</v>
      </c>
      <c r="AV456" s="12" t="s">
        <v>82</v>
      </c>
      <c r="AW456" s="12" t="s">
        <v>35</v>
      </c>
      <c r="AX456" s="12" t="s">
        <v>72</v>
      </c>
      <c r="AY456" s="254" t="s">
        <v>150</v>
      </c>
    </row>
    <row r="457" s="13" customFormat="1">
      <c r="B457" s="255"/>
      <c r="C457" s="256"/>
      <c r="D457" s="235" t="s">
        <v>159</v>
      </c>
      <c r="E457" s="257" t="s">
        <v>21</v>
      </c>
      <c r="F457" s="258" t="s">
        <v>162</v>
      </c>
      <c r="G457" s="256"/>
      <c r="H457" s="259">
        <v>0.81399999999999995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AT457" s="265" t="s">
        <v>159</v>
      </c>
      <c r="AU457" s="265" t="s">
        <v>82</v>
      </c>
      <c r="AV457" s="13" t="s">
        <v>157</v>
      </c>
      <c r="AW457" s="13" t="s">
        <v>35</v>
      </c>
      <c r="AX457" s="13" t="s">
        <v>80</v>
      </c>
      <c r="AY457" s="265" t="s">
        <v>150</v>
      </c>
    </row>
    <row r="458" s="1" customFormat="1" ht="38.25" customHeight="1">
      <c r="B458" s="46"/>
      <c r="C458" s="221" t="s">
        <v>565</v>
      </c>
      <c r="D458" s="221" t="s">
        <v>152</v>
      </c>
      <c r="E458" s="222" t="s">
        <v>566</v>
      </c>
      <c r="F458" s="223" t="s">
        <v>567</v>
      </c>
      <c r="G458" s="224" t="s">
        <v>204</v>
      </c>
      <c r="H458" s="225">
        <v>1.7689999999999999</v>
      </c>
      <c r="I458" s="226"/>
      <c r="J458" s="227">
        <f>ROUND(I458*H458,2)</f>
        <v>0</v>
      </c>
      <c r="K458" s="223" t="s">
        <v>156</v>
      </c>
      <c r="L458" s="72"/>
      <c r="M458" s="228" t="s">
        <v>21</v>
      </c>
      <c r="N458" s="229" t="s">
        <v>43</v>
      </c>
      <c r="O458" s="47"/>
      <c r="P458" s="230">
        <f>O458*H458</f>
        <v>0</v>
      </c>
      <c r="Q458" s="230">
        <v>0</v>
      </c>
      <c r="R458" s="230">
        <f>Q458*H458</f>
        <v>0</v>
      </c>
      <c r="S458" s="230">
        <v>0.17999999999999999</v>
      </c>
      <c r="T458" s="231">
        <f>S458*H458</f>
        <v>0.31841999999999998</v>
      </c>
      <c r="AR458" s="24" t="s">
        <v>157</v>
      </c>
      <c r="AT458" s="24" t="s">
        <v>152</v>
      </c>
      <c r="AU458" s="24" t="s">
        <v>82</v>
      </c>
      <c r="AY458" s="24" t="s">
        <v>150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24" t="s">
        <v>80</v>
      </c>
      <c r="BK458" s="232">
        <f>ROUND(I458*H458,2)</f>
        <v>0</v>
      </c>
      <c r="BL458" s="24" t="s">
        <v>157</v>
      </c>
      <c r="BM458" s="24" t="s">
        <v>568</v>
      </c>
    </row>
    <row r="459" s="12" customFormat="1">
      <c r="B459" s="244"/>
      <c r="C459" s="245"/>
      <c r="D459" s="235" t="s">
        <v>159</v>
      </c>
      <c r="E459" s="246" t="s">
        <v>21</v>
      </c>
      <c r="F459" s="247" t="s">
        <v>569</v>
      </c>
      <c r="G459" s="245"/>
      <c r="H459" s="248">
        <v>1.7689999999999999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AT459" s="254" t="s">
        <v>159</v>
      </c>
      <c r="AU459" s="254" t="s">
        <v>82</v>
      </c>
      <c r="AV459" s="12" t="s">
        <v>82</v>
      </c>
      <c r="AW459" s="12" t="s">
        <v>35</v>
      </c>
      <c r="AX459" s="12" t="s">
        <v>72</v>
      </c>
      <c r="AY459" s="254" t="s">
        <v>150</v>
      </c>
    </row>
    <row r="460" s="13" customFormat="1">
      <c r="B460" s="255"/>
      <c r="C460" s="256"/>
      <c r="D460" s="235" t="s">
        <v>159</v>
      </c>
      <c r="E460" s="257" t="s">
        <v>21</v>
      </c>
      <c r="F460" s="258" t="s">
        <v>162</v>
      </c>
      <c r="G460" s="256"/>
      <c r="H460" s="259">
        <v>1.7689999999999999</v>
      </c>
      <c r="I460" s="260"/>
      <c r="J460" s="256"/>
      <c r="K460" s="256"/>
      <c r="L460" s="261"/>
      <c r="M460" s="262"/>
      <c r="N460" s="263"/>
      <c r="O460" s="263"/>
      <c r="P460" s="263"/>
      <c r="Q460" s="263"/>
      <c r="R460" s="263"/>
      <c r="S460" s="263"/>
      <c r="T460" s="264"/>
      <c r="AT460" s="265" t="s">
        <v>159</v>
      </c>
      <c r="AU460" s="265" t="s">
        <v>82</v>
      </c>
      <c r="AV460" s="13" t="s">
        <v>157</v>
      </c>
      <c r="AW460" s="13" t="s">
        <v>35</v>
      </c>
      <c r="AX460" s="13" t="s">
        <v>80</v>
      </c>
      <c r="AY460" s="265" t="s">
        <v>150</v>
      </c>
    </row>
    <row r="461" s="1" customFormat="1" ht="25.5" customHeight="1">
      <c r="B461" s="46"/>
      <c r="C461" s="221" t="s">
        <v>570</v>
      </c>
      <c r="D461" s="221" t="s">
        <v>152</v>
      </c>
      <c r="E461" s="222" t="s">
        <v>571</v>
      </c>
      <c r="F461" s="223" t="s">
        <v>572</v>
      </c>
      <c r="G461" s="224" t="s">
        <v>228</v>
      </c>
      <c r="H461" s="225">
        <v>58</v>
      </c>
      <c r="I461" s="226"/>
      <c r="J461" s="227">
        <f>ROUND(I461*H461,2)</f>
        <v>0</v>
      </c>
      <c r="K461" s="223" t="s">
        <v>156</v>
      </c>
      <c r="L461" s="72"/>
      <c r="M461" s="228" t="s">
        <v>21</v>
      </c>
      <c r="N461" s="229" t="s">
        <v>43</v>
      </c>
      <c r="O461" s="47"/>
      <c r="P461" s="230">
        <f>O461*H461</f>
        <v>0</v>
      </c>
      <c r="Q461" s="230">
        <v>0</v>
      </c>
      <c r="R461" s="230">
        <f>Q461*H461</f>
        <v>0</v>
      </c>
      <c r="S461" s="230">
        <v>0.001</v>
      </c>
      <c r="T461" s="231">
        <f>S461*H461</f>
        <v>0.058000000000000003</v>
      </c>
      <c r="AR461" s="24" t="s">
        <v>157</v>
      </c>
      <c r="AT461" s="24" t="s">
        <v>152</v>
      </c>
      <c r="AU461" s="24" t="s">
        <v>82</v>
      </c>
      <c r="AY461" s="24" t="s">
        <v>150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24" t="s">
        <v>80</v>
      </c>
      <c r="BK461" s="232">
        <f>ROUND(I461*H461,2)</f>
        <v>0</v>
      </c>
      <c r="BL461" s="24" t="s">
        <v>157</v>
      </c>
      <c r="BM461" s="24" t="s">
        <v>573</v>
      </c>
    </row>
    <row r="462" s="1" customFormat="1" ht="25.5" customHeight="1">
      <c r="B462" s="46"/>
      <c r="C462" s="221" t="s">
        <v>574</v>
      </c>
      <c r="D462" s="221" t="s">
        <v>152</v>
      </c>
      <c r="E462" s="222" t="s">
        <v>575</v>
      </c>
      <c r="F462" s="223" t="s">
        <v>576</v>
      </c>
      <c r="G462" s="224" t="s">
        <v>248</v>
      </c>
      <c r="H462" s="225">
        <v>150</v>
      </c>
      <c r="I462" s="226"/>
      <c r="J462" s="227">
        <f>ROUND(I462*H462,2)</f>
        <v>0</v>
      </c>
      <c r="K462" s="223" t="s">
        <v>156</v>
      </c>
      <c r="L462" s="72"/>
      <c r="M462" s="228" t="s">
        <v>21</v>
      </c>
      <c r="N462" s="229" t="s">
        <v>43</v>
      </c>
      <c r="O462" s="47"/>
      <c r="P462" s="230">
        <f>O462*H462</f>
        <v>0</v>
      </c>
      <c r="Q462" s="230">
        <v>0</v>
      </c>
      <c r="R462" s="230">
        <f>Q462*H462</f>
        <v>0</v>
      </c>
      <c r="S462" s="230">
        <v>0.002</v>
      </c>
      <c r="T462" s="231">
        <f>S462*H462</f>
        <v>0.29999999999999999</v>
      </c>
      <c r="AR462" s="24" t="s">
        <v>157</v>
      </c>
      <c r="AT462" s="24" t="s">
        <v>152</v>
      </c>
      <c r="AU462" s="24" t="s">
        <v>82</v>
      </c>
      <c r="AY462" s="24" t="s">
        <v>150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24" t="s">
        <v>80</v>
      </c>
      <c r="BK462" s="232">
        <f>ROUND(I462*H462,2)</f>
        <v>0</v>
      </c>
      <c r="BL462" s="24" t="s">
        <v>157</v>
      </c>
      <c r="BM462" s="24" t="s">
        <v>577</v>
      </c>
    </row>
    <row r="463" s="1" customFormat="1" ht="25.5" customHeight="1">
      <c r="B463" s="46"/>
      <c r="C463" s="221" t="s">
        <v>578</v>
      </c>
      <c r="D463" s="221" t="s">
        <v>152</v>
      </c>
      <c r="E463" s="222" t="s">
        <v>579</v>
      </c>
      <c r="F463" s="223" t="s">
        <v>580</v>
      </c>
      <c r="G463" s="224" t="s">
        <v>248</v>
      </c>
      <c r="H463" s="225">
        <v>4</v>
      </c>
      <c r="I463" s="226"/>
      <c r="J463" s="227">
        <f>ROUND(I463*H463,2)</f>
        <v>0</v>
      </c>
      <c r="K463" s="223" t="s">
        <v>156</v>
      </c>
      <c r="L463" s="72"/>
      <c r="M463" s="228" t="s">
        <v>21</v>
      </c>
      <c r="N463" s="229" t="s">
        <v>43</v>
      </c>
      <c r="O463" s="47"/>
      <c r="P463" s="230">
        <f>O463*H463</f>
        <v>0</v>
      </c>
      <c r="Q463" s="230">
        <v>0</v>
      </c>
      <c r="R463" s="230">
        <f>Q463*H463</f>
        <v>0</v>
      </c>
      <c r="S463" s="230">
        <v>0.012999999999999999</v>
      </c>
      <c r="T463" s="231">
        <f>S463*H463</f>
        <v>0.051999999999999998</v>
      </c>
      <c r="AR463" s="24" t="s">
        <v>157</v>
      </c>
      <c r="AT463" s="24" t="s">
        <v>152</v>
      </c>
      <c r="AU463" s="24" t="s">
        <v>82</v>
      </c>
      <c r="AY463" s="24" t="s">
        <v>150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24" t="s">
        <v>80</v>
      </c>
      <c r="BK463" s="232">
        <f>ROUND(I463*H463,2)</f>
        <v>0</v>
      </c>
      <c r="BL463" s="24" t="s">
        <v>157</v>
      </c>
      <c r="BM463" s="24" t="s">
        <v>581</v>
      </c>
    </row>
    <row r="464" s="1" customFormat="1" ht="25.5" customHeight="1">
      <c r="B464" s="46"/>
      <c r="C464" s="221" t="s">
        <v>582</v>
      </c>
      <c r="D464" s="221" t="s">
        <v>152</v>
      </c>
      <c r="E464" s="222" t="s">
        <v>583</v>
      </c>
      <c r="F464" s="223" t="s">
        <v>584</v>
      </c>
      <c r="G464" s="224" t="s">
        <v>248</v>
      </c>
      <c r="H464" s="225">
        <v>4</v>
      </c>
      <c r="I464" s="226"/>
      <c r="J464" s="227">
        <f>ROUND(I464*H464,2)</f>
        <v>0</v>
      </c>
      <c r="K464" s="223" t="s">
        <v>156</v>
      </c>
      <c r="L464" s="72"/>
      <c r="M464" s="228" t="s">
        <v>21</v>
      </c>
      <c r="N464" s="229" t="s">
        <v>43</v>
      </c>
      <c r="O464" s="47"/>
      <c r="P464" s="230">
        <f>O464*H464</f>
        <v>0</v>
      </c>
      <c r="Q464" s="230">
        <v>0</v>
      </c>
      <c r="R464" s="230">
        <f>Q464*H464</f>
        <v>0</v>
      </c>
      <c r="S464" s="230">
        <v>0.017999999999999999</v>
      </c>
      <c r="T464" s="231">
        <f>S464*H464</f>
        <v>0.071999999999999995</v>
      </c>
      <c r="AR464" s="24" t="s">
        <v>157</v>
      </c>
      <c r="AT464" s="24" t="s">
        <v>152</v>
      </c>
      <c r="AU464" s="24" t="s">
        <v>82</v>
      </c>
      <c r="AY464" s="24" t="s">
        <v>150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24" t="s">
        <v>80</v>
      </c>
      <c r="BK464" s="232">
        <f>ROUND(I464*H464,2)</f>
        <v>0</v>
      </c>
      <c r="BL464" s="24" t="s">
        <v>157</v>
      </c>
      <c r="BM464" s="24" t="s">
        <v>585</v>
      </c>
    </row>
    <row r="465" s="1" customFormat="1" ht="38.25" customHeight="1">
      <c r="B465" s="46"/>
      <c r="C465" s="221" t="s">
        <v>586</v>
      </c>
      <c r="D465" s="221" t="s">
        <v>152</v>
      </c>
      <c r="E465" s="222" t="s">
        <v>587</v>
      </c>
      <c r="F465" s="223" t="s">
        <v>588</v>
      </c>
      <c r="G465" s="224" t="s">
        <v>248</v>
      </c>
      <c r="H465" s="225">
        <v>2.5600000000000001</v>
      </c>
      <c r="I465" s="226"/>
      <c r="J465" s="227">
        <f>ROUND(I465*H465,2)</f>
        <v>0</v>
      </c>
      <c r="K465" s="223" t="s">
        <v>156</v>
      </c>
      <c r="L465" s="72"/>
      <c r="M465" s="228" t="s">
        <v>21</v>
      </c>
      <c r="N465" s="229" t="s">
        <v>43</v>
      </c>
      <c r="O465" s="47"/>
      <c r="P465" s="230">
        <f>O465*H465</f>
        <v>0</v>
      </c>
      <c r="Q465" s="230">
        <v>0</v>
      </c>
      <c r="R465" s="230">
        <f>Q465*H465</f>
        <v>0</v>
      </c>
      <c r="S465" s="230">
        <v>0.042000000000000003</v>
      </c>
      <c r="T465" s="231">
        <f>S465*H465</f>
        <v>0.10752</v>
      </c>
      <c r="AR465" s="24" t="s">
        <v>157</v>
      </c>
      <c r="AT465" s="24" t="s">
        <v>152</v>
      </c>
      <c r="AU465" s="24" t="s">
        <v>82</v>
      </c>
      <c r="AY465" s="24" t="s">
        <v>150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24" t="s">
        <v>80</v>
      </c>
      <c r="BK465" s="232">
        <f>ROUND(I465*H465,2)</f>
        <v>0</v>
      </c>
      <c r="BL465" s="24" t="s">
        <v>157</v>
      </c>
      <c r="BM465" s="24" t="s">
        <v>589</v>
      </c>
    </row>
    <row r="466" s="12" customFormat="1">
      <c r="B466" s="244"/>
      <c r="C466" s="245"/>
      <c r="D466" s="235" t="s">
        <v>159</v>
      </c>
      <c r="E466" s="246" t="s">
        <v>21</v>
      </c>
      <c r="F466" s="247" t="s">
        <v>590</v>
      </c>
      <c r="G466" s="245"/>
      <c r="H466" s="248">
        <v>2.5600000000000001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AT466" s="254" t="s">
        <v>159</v>
      </c>
      <c r="AU466" s="254" t="s">
        <v>82</v>
      </c>
      <c r="AV466" s="12" t="s">
        <v>82</v>
      </c>
      <c r="AW466" s="12" t="s">
        <v>35</v>
      </c>
      <c r="AX466" s="12" t="s">
        <v>72</v>
      </c>
      <c r="AY466" s="254" t="s">
        <v>150</v>
      </c>
    </row>
    <row r="467" s="13" customFormat="1">
      <c r="B467" s="255"/>
      <c r="C467" s="256"/>
      <c r="D467" s="235" t="s">
        <v>159</v>
      </c>
      <c r="E467" s="257" t="s">
        <v>21</v>
      </c>
      <c r="F467" s="258" t="s">
        <v>162</v>
      </c>
      <c r="G467" s="256"/>
      <c r="H467" s="259">
        <v>2.5600000000000001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AT467" s="265" t="s">
        <v>159</v>
      </c>
      <c r="AU467" s="265" t="s">
        <v>82</v>
      </c>
      <c r="AV467" s="13" t="s">
        <v>157</v>
      </c>
      <c r="AW467" s="13" t="s">
        <v>35</v>
      </c>
      <c r="AX467" s="13" t="s">
        <v>80</v>
      </c>
      <c r="AY467" s="265" t="s">
        <v>150</v>
      </c>
    </row>
    <row r="468" s="1" customFormat="1" ht="25.5" customHeight="1">
      <c r="B468" s="46"/>
      <c r="C468" s="221" t="s">
        <v>591</v>
      </c>
      <c r="D468" s="221" t="s">
        <v>152</v>
      </c>
      <c r="E468" s="222" t="s">
        <v>592</v>
      </c>
      <c r="F468" s="223" t="s">
        <v>593</v>
      </c>
      <c r="G468" s="224" t="s">
        <v>248</v>
      </c>
      <c r="H468" s="225">
        <v>16.289999999999999</v>
      </c>
      <c r="I468" s="226"/>
      <c r="J468" s="227">
        <f>ROUND(I468*H468,2)</f>
        <v>0</v>
      </c>
      <c r="K468" s="223" t="s">
        <v>156</v>
      </c>
      <c r="L468" s="72"/>
      <c r="M468" s="228" t="s">
        <v>21</v>
      </c>
      <c r="N468" s="229" t="s">
        <v>43</v>
      </c>
      <c r="O468" s="47"/>
      <c r="P468" s="230">
        <f>O468*H468</f>
        <v>0</v>
      </c>
      <c r="Q468" s="230">
        <v>0</v>
      </c>
      <c r="R468" s="230">
        <f>Q468*H468</f>
        <v>0</v>
      </c>
      <c r="S468" s="230">
        <v>0.0080000000000000002</v>
      </c>
      <c r="T468" s="231">
        <f>S468*H468</f>
        <v>0.13031999999999999</v>
      </c>
      <c r="AR468" s="24" t="s">
        <v>157</v>
      </c>
      <c r="AT468" s="24" t="s">
        <v>152</v>
      </c>
      <c r="AU468" s="24" t="s">
        <v>82</v>
      </c>
      <c r="AY468" s="24" t="s">
        <v>150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24" t="s">
        <v>80</v>
      </c>
      <c r="BK468" s="232">
        <f>ROUND(I468*H468,2)</f>
        <v>0</v>
      </c>
      <c r="BL468" s="24" t="s">
        <v>157</v>
      </c>
      <c r="BM468" s="24" t="s">
        <v>594</v>
      </c>
    </row>
    <row r="469" s="11" customFormat="1">
      <c r="B469" s="233"/>
      <c r="C469" s="234"/>
      <c r="D469" s="235" t="s">
        <v>159</v>
      </c>
      <c r="E469" s="236" t="s">
        <v>21</v>
      </c>
      <c r="F469" s="237" t="s">
        <v>267</v>
      </c>
      <c r="G469" s="234"/>
      <c r="H469" s="236" t="s">
        <v>21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AT469" s="243" t="s">
        <v>159</v>
      </c>
      <c r="AU469" s="243" t="s">
        <v>82</v>
      </c>
      <c r="AV469" s="11" t="s">
        <v>80</v>
      </c>
      <c r="AW469" s="11" t="s">
        <v>35</v>
      </c>
      <c r="AX469" s="11" t="s">
        <v>72</v>
      </c>
      <c r="AY469" s="243" t="s">
        <v>150</v>
      </c>
    </row>
    <row r="470" s="12" customFormat="1">
      <c r="B470" s="244"/>
      <c r="C470" s="245"/>
      <c r="D470" s="235" t="s">
        <v>159</v>
      </c>
      <c r="E470" s="246" t="s">
        <v>21</v>
      </c>
      <c r="F470" s="247" t="s">
        <v>595</v>
      </c>
      <c r="G470" s="245"/>
      <c r="H470" s="248">
        <v>12.25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AT470" s="254" t="s">
        <v>159</v>
      </c>
      <c r="AU470" s="254" t="s">
        <v>82</v>
      </c>
      <c r="AV470" s="12" t="s">
        <v>82</v>
      </c>
      <c r="AW470" s="12" t="s">
        <v>35</v>
      </c>
      <c r="AX470" s="12" t="s">
        <v>72</v>
      </c>
      <c r="AY470" s="254" t="s">
        <v>150</v>
      </c>
    </row>
    <row r="471" s="11" customFormat="1">
      <c r="B471" s="233"/>
      <c r="C471" s="234"/>
      <c r="D471" s="235" t="s">
        <v>159</v>
      </c>
      <c r="E471" s="236" t="s">
        <v>21</v>
      </c>
      <c r="F471" s="237" t="s">
        <v>271</v>
      </c>
      <c r="G471" s="234"/>
      <c r="H471" s="236" t="s">
        <v>21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159</v>
      </c>
      <c r="AU471" s="243" t="s">
        <v>82</v>
      </c>
      <c r="AV471" s="11" t="s">
        <v>80</v>
      </c>
      <c r="AW471" s="11" t="s">
        <v>35</v>
      </c>
      <c r="AX471" s="11" t="s">
        <v>72</v>
      </c>
      <c r="AY471" s="243" t="s">
        <v>150</v>
      </c>
    </row>
    <row r="472" s="12" customFormat="1">
      <c r="B472" s="244"/>
      <c r="C472" s="245"/>
      <c r="D472" s="235" t="s">
        <v>159</v>
      </c>
      <c r="E472" s="246" t="s">
        <v>21</v>
      </c>
      <c r="F472" s="247" t="s">
        <v>596</v>
      </c>
      <c r="G472" s="245"/>
      <c r="H472" s="248">
        <v>4.04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AT472" s="254" t="s">
        <v>159</v>
      </c>
      <c r="AU472" s="254" t="s">
        <v>82</v>
      </c>
      <c r="AV472" s="12" t="s">
        <v>82</v>
      </c>
      <c r="AW472" s="12" t="s">
        <v>35</v>
      </c>
      <c r="AX472" s="12" t="s">
        <v>72</v>
      </c>
      <c r="AY472" s="254" t="s">
        <v>150</v>
      </c>
    </row>
    <row r="473" s="13" customFormat="1">
      <c r="B473" s="255"/>
      <c r="C473" s="256"/>
      <c r="D473" s="235" t="s">
        <v>159</v>
      </c>
      <c r="E473" s="257" t="s">
        <v>21</v>
      </c>
      <c r="F473" s="258" t="s">
        <v>162</v>
      </c>
      <c r="G473" s="256"/>
      <c r="H473" s="259">
        <v>16.289999999999999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AT473" s="265" t="s">
        <v>159</v>
      </c>
      <c r="AU473" s="265" t="s">
        <v>82</v>
      </c>
      <c r="AV473" s="13" t="s">
        <v>157</v>
      </c>
      <c r="AW473" s="13" t="s">
        <v>35</v>
      </c>
      <c r="AX473" s="13" t="s">
        <v>80</v>
      </c>
      <c r="AY473" s="265" t="s">
        <v>150</v>
      </c>
    </row>
    <row r="474" s="1" customFormat="1" ht="25.5" customHeight="1">
      <c r="B474" s="46"/>
      <c r="C474" s="221" t="s">
        <v>597</v>
      </c>
      <c r="D474" s="221" t="s">
        <v>152</v>
      </c>
      <c r="E474" s="222" t="s">
        <v>598</v>
      </c>
      <c r="F474" s="223" t="s">
        <v>599</v>
      </c>
      <c r="G474" s="224" t="s">
        <v>248</v>
      </c>
      <c r="H474" s="225">
        <v>100</v>
      </c>
      <c r="I474" s="226"/>
      <c r="J474" s="227">
        <f>ROUND(I474*H474,2)</f>
        <v>0</v>
      </c>
      <c r="K474" s="223" t="s">
        <v>156</v>
      </c>
      <c r="L474" s="72"/>
      <c r="M474" s="228" t="s">
        <v>21</v>
      </c>
      <c r="N474" s="229" t="s">
        <v>43</v>
      </c>
      <c r="O474" s="47"/>
      <c r="P474" s="230">
        <f>O474*H474</f>
        <v>0</v>
      </c>
      <c r="Q474" s="230">
        <v>0</v>
      </c>
      <c r="R474" s="230">
        <f>Q474*H474</f>
        <v>0</v>
      </c>
      <c r="S474" s="230">
        <v>0.001</v>
      </c>
      <c r="T474" s="231">
        <f>S474*H474</f>
        <v>0.10000000000000001</v>
      </c>
      <c r="AR474" s="24" t="s">
        <v>157</v>
      </c>
      <c r="AT474" s="24" t="s">
        <v>152</v>
      </c>
      <c r="AU474" s="24" t="s">
        <v>82</v>
      </c>
      <c r="AY474" s="24" t="s">
        <v>150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24" t="s">
        <v>80</v>
      </c>
      <c r="BK474" s="232">
        <f>ROUND(I474*H474,2)</f>
        <v>0</v>
      </c>
      <c r="BL474" s="24" t="s">
        <v>157</v>
      </c>
      <c r="BM474" s="24" t="s">
        <v>600</v>
      </c>
    </row>
    <row r="475" s="1" customFormat="1" ht="16.5" customHeight="1">
      <c r="B475" s="46"/>
      <c r="C475" s="221" t="s">
        <v>601</v>
      </c>
      <c r="D475" s="221" t="s">
        <v>152</v>
      </c>
      <c r="E475" s="222" t="s">
        <v>602</v>
      </c>
      <c r="F475" s="223" t="s">
        <v>603</v>
      </c>
      <c r="G475" s="224" t="s">
        <v>248</v>
      </c>
      <c r="H475" s="225">
        <v>32.579999999999998</v>
      </c>
      <c r="I475" s="226"/>
      <c r="J475" s="227">
        <f>ROUND(I475*H475,2)</f>
        <v>0</v>
      </c>
      <c r="K475" s="223" t="s">
        <v>156</v>
      </c>
      <c r="L475" s="72"/>
      <c r="M475" s="228" t="s">
        <v>21</v>
      </c>
      <c r="N475" s="229" t="s">
        <v>43</v>
      </c>
      <c r="O475" s="47"/>
      <c r="P475" s="230">
        <f>O475*H475</f>
        <v>0</v>
      </c>
      <c r="Q475" s="230">
        <v>1.7850000000000001E-06</v>
      </c>
      <c r="R475" s="230">
        <f>Q475*H475</f>
        <v>5.8155300000000002E-05</v>
      </c>
      <c r="S475" s="230">
        <v>0</v>
      </c>
      <c r="T475" s="231">
        <f>S475*H475</f>
        <v>0</v>
      </c>
      <c r="AR475" s="24" t="s">
        <v>157</v>
      </c>
      <c r="AT475" s="24" t="s">
        <v>152</v>
      </c>
      <c r="AU475" s="24" t="s">
        <v>82</v>
      </c>
      <c r="AY475" s="24" t="s">
        <v>150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24" t="s">
        <v>80</v>
      </c>
      <c r="BK475" s="232">
        <f>ROUND(I475*H475,2)</f>
        <v>0</v>
      </c>
      <c r="BL475" s="24" t="s">
        <v>157</v>
      </c>
      <c r="BM475" s="24" t="s">
        <v>604</v>
      </c>
    </row>
    <row r="476" s="11" customFormat="1">
      <c r="B476" s="233"/>
      <c r="C476" s="234"/>
      <c r="D476" s="235" t="s">
        <v>159</v>
      </c>
      <c r="E476" s="236" t="s">
        <v>21</v>
      </c>
      <c r="F476" s="237" t="s">
        <v>267</v>
      </c>
      <c r="G476" s="234"/>
      <c r="H476" s="236" t="s">
        <v>21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AT476" s="243" t="s">
        <v>159</v>
      </c>
      <c r="AU476" s="243" t="s">
        <v>82</v>
      </c>
      <c r="AV476" s="11" t="s">
        <v>80</v>
      </c>
      <c r="AW476" s="11" t="s">
        <v>35</v>
      </c>
      <c r="AX476" s="11" t="s">
        <v>72</v>
      </c>
      <c r="AY476" s="243" t="s">
        <v>150</v>
      </c>
    </row>
    <row r="477" s="12" customFormat="1">
      <c r="B477" s="244"/>
      <c r="C477" s="245"/>
      <c r="D477" s="235" t="s">
        <v>159</v>
      </c>
      <c r="E477" s="246" t="s">
        <v>21</v>
      </c>
      <c r="F477" s="247" t="s">
        <v>605</v>
      </c>
      <c r="G477" s="245"/>
      <c r="H477" s="248">
        <v>24.5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AT477" s="254" t="s">
        <v>159</v>
      </c>
      <c r="AU477" s="254" t="s">
        <v>82</v>
      </c>
      <c r="AV477" s="12" t="s">
        <v>82</v>
      </c>
      <c r="AW477" s="12" t="s">
        <v>35</v>
      </c>
      <c r="AX477" s="12" t="s">
        <v>72</v>
      </c>
      <c r="AY477" s="254" t="s">
        <v>150</v>
      </c>
    </row>
    <row r="478" s="11" customFormat="1">
      <c r="B478" s="233"/>
      <c r="C478" s="234"/>
      <c r="D478" s="235" t="s">
        <v>159</v>
      </c>
      <c r="E478" s="236" t="s">
        <v>21</v>
      </c>
      <c r="F478" s="237" t="s">
        <v>271</v>
      </c>
      <c r="G478" s="234"/>
      <c r="H478" s="236" t="s">
        <v>21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AT478" s="243" t="s">
        <v>159</v>
      </c>
      <c r="AU478" s="243" t="s">
        <v>82</v>
      </c>
      <c r="AV478" s="11" t="s">
        <v>80</v>
      </c>
      <c r="AW478" s="11" t="s">
        <v>35</v>
      </c>
      <c r="AX478" s="11" t="s">
        <v>72</v>
      </c>
      <c r="AY478" s="243" t="s">
        <v>150</v>
      </c>
    </row>
    <row r="479" s="12" customFormat="1">
      <c r="B479" s="244"/>
      <c r="C479" s="245"/>
      <c r="D479" s="235" t="s">
        <v>159</v>
      </c>
      <c r="E479" s="246" t="s">
        <v>21</v>
      </c>
      <c r="F479" s="247" t="s">
        <v>606</v>
      </c>
      <c r="G479" s="245"/>
      <c r="H479" s="248">
        <v>8.0800000000000001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AT479" s="254" t="s">
        <v>159</v>
      </c>
      <c r="AU479" s="254" t="s">
        <v>82</v>
      </c>
      <c r="AV479" s="12" t="s">
        <v>82</v>
      </c>
      <c r="AW479" s="12" t="s">
        <v>35</v>
      </c>
      <c r="AX479" s="12" t="s">
        <v>72</v>
      </c>
      <c r="AY479" s="254" t="s">
        <v>150</v>
      </c>
    </row>
    <row r="480" s="13" customFormat="1">
      <c r="B480" s="255"/>
      <c r="C480" s="256"/>
      <c r="D480" s="235" t="s">
        <v>159</v>
      </c>
      <c r="E480" s="257" t="s">
        <v>21</v>
      </c>
      <c r="F480" s="258" t="s">
        <v>162</v>
      </c>
      <c r="G480" s="256"/>
      <c r="H480" s="259">
        <v>32.579999999999998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AT480" s="265" t="s">
        <v>159</v>
      </c>
      <c r="AU480" s="265" t="s">
        <v>82</v>
      </c>
      <c r="AV480" s="13" t="s">
        <v>157</v>
      </c>
      <c r="AW480" s="13" t="s">
        <v>35</v>
      </c>
      <c r="AX480" s="13" t="s">
        <v>80</v>
      </c>
      <c r="AY480" s="265" t="s">
        <v>150</v>
      </c>
    </row>
    <row r="481" s="1" customFormat="1" ht="25.5" customHeight="1">
      <c r="B481" s="46"/>
      <c r="C481" s="221" t="s">
        <v>607</v>
      </c>
      <c r="D481" s="221" t="s">
        <v>152</v>
      </c>
      <c r="E481" s="222" t="s">
        <v>608</v>
      </c>
      <c r="F481" s="223" t="s">
        <v>609</v>
      </c>
      <c r="G481" s="224" t="s">
        <v>204</v>
      </c>
      <c r="H481" s="225">
        <v>130.10900000000001</v>
      </c>
      <c r="I481" s="226"/>
      <c r="J481" s="227">
        <f>ROUND(I481*H481,2)</f>
        <v>0</v>
      </c>
      <c r="K481" s="223" t="s">
        <v>156</v>
      </c>
      <c r="L481" s="72"/>
      <c r="M481" s="228" t="s">
        <v>21</v>
      </c>
      <c r="N481" s="229" t="s">
        <v>43</v>
      </c>
      <c r="O481" s="47"/>
      <c r="P481" s="230">
        <f>O481*H481</f>
        <v>0</v>
      </c>
      <c r="Q481" s="230">
        <v>0</v>
      </c>
      <c r="R481" s="230">
        <f>Q481*H481</f>
        <v>0</v>
      </c>
      <c r="S481" s="230">
        <v>0.01</v>
      </c>
      <c r="T481" s="231">
        <f>S481*H481</f>
        <v>1.3010900000000001</v>
      </c>
      <c r="AR481" s="24" t="s">
        <v>157</v>
      </c>
      <c r="AT481" s="24" t="s">
        <v>152</v>
      </c>
      <c r="AU481" s="24" t="s">
        <v>82</v>
      </c>
      <c r="AY481" s="24" t="s">
        <v>150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24" t="s">
        <v>80</v>
      </c>
      <c r="BK481" s="232">
        <f>ROUND(I481*H481,2)</f>
        <v>0</v>
      </c>
      <c r="BL481" s="24" t="s">
        <v>157</v>
      </c>
      <c r="BM481" s="24" t="s">
        <v>610</v>
      </c>
    </row>
    <row r="482" s="11" customFormat="1">
      <c r="B482" s="233"/>
      <c r="C482" s="234"/>
      <c r="D482" s="235" t="s">
        <v>159</v>
      </c>
      <c r="E482" s="236" t="s">
        <v>21</v>
      </c>
      <c r="F482" s="237" t="s">
        <v>267</v>
      </c>
      <c r="G482" s="234"/>
      <c r="H482" s="236" t="s">
        <v>21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AT482" s="243" t="s">
        <v>159</v>
      </c>
      <c r="AU482" s="243" t="s">
        <v>82</v>
      </c>
      <c r="AV482" s="11" t="s">
        <v>80</v>
      </c>
      <c r="AW482" s="11" t="s">
        <v>35</v>
      </c>
      <c r="AX482" s="11" t="s">
        <v>72</v>
      </c>
      <c r="AY482" s="243" t="s">
        <v>150</v>
      </c>
    </row>
    <row r="483" s="12" customFormat="1">
      <c r="B483" s="244"/>
      <c r="C483" s="245"/>
      <c r="D483" s="235" t="s">
        <v>159</v>
      </c>
      <c r="E483" s="246" t="s">
        <v>21</v>
      </c>
      <c r="F483" s="247" t="s">
        <v>268</v>
      </c>
      <c r="G483" s="245"/>
      <c r="H483" s="248">
        <v>77.540000000000006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AT483" s="254" t="s">
        <v>159</v>
      </c>
      <c r="AU483" s="254" t="s">
        <v>82</v>
      </c>
      <c r="AV483" s="12" t="s">
        <v>82</v>
      </c>
      <c r="AW483" s="12" t="s">
        <v>35</v>
      </c>
      <c r="AX483" s="12" t="s">
        <v>72</v>
      </c>
      <c r="AY483" s="254" t="s">
        <v>150</v>
      </c>
    </row>
    <row r="484" s="12" customFormat="1">
      <c r="B484" s="244"/>
      <c r="C484" s="245"/>
      <c r="D484" s="235" t="s">
        <v>159</v>
      </c>
      <c r="E484" s="246" t="s">
        <v>21</v>
      </c>
      <c r="F484" s="247" t="s">
        <v>269</v>
      </c>
      <c r="G484" s="245"/>
      <c r="H484" s="248">
        <v>-0.089999999999999997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AT484" s="254" t="s">
        <v>159</v>
      </c>
      <c r="AU484" s="254" t="s">
        <v>82</v>
      </c>
      <c r="AV484" s="12" t="s">
        <v>82</v>
      </c>
      <c r="AW484" s="12" t="s">
        <v>35</v>
      </c>
      <c r="AX484" s="12" t="s">
        <v>72</v>
      </c>
      <c r="AY484" s="254" t="s">
        <v>150</v>
      </c>
    </row>
    <row r="485" s="12" customFormat="1">
      <c r="B485" s="244"/>
      <c r="C485" s="245"/>
      <c r="D485" s="235" t="s">
        <v>159</v>
      </c>
      <c r="E485" s="246" t="s">
        <v>21</v>
      </c>
      <c r="F485" s="247" t="s">
        <v>270</v>
      </c>
      <c r="G485" s="245"/>
      <c r="H485" s="248">
        <v>-0.14199999999999999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AT485" s="254" t="s">
        <v>159</v>
      </c>
      <c r="AU485" s="254" t="s">
        <v>82</v>
      </c>
      <c r="AV485" s="12" t="s">
        <v>82</v>
      </c>
      <c r="AW485" s="12" t="s">
        <v>35</v>
      </c>
      <c r="AX485" s="12" t="s">
        <v>72</v>
      </c>
      <c r="AY485" s="254" t="s">
        <v>150</v>
      </c>
    </row>
    <row r="486" s="11" customFormat="1">
      <c r="B486" s="233"/>
      <c r="C486" s="234"/>
      <c r="D486" s="235" t="s">
        <v>159</v>
      </c>
      <c r="E486" s="236" t="s">
        <v>21</v>
      </c>
      <c r="F486" s="237" t="s">
        <v>271</v>
      </c>
      <c r="G486" s="234"/>
      <c r="H486" s="236" t="s">
        <v>21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AT486" s="243" t="s">
        <v>159</v>
      </c>
      <c r="AU486" s="243" t="s">
        <v>82</v>
      </c>
      <c r="AV486" s="11" t="s">
        <v>80</v>
      </c>
      <c r="AW486" s="11" t="s">
        <v>35</v>
      </c>
      <c r="AX486" s="11" t="s">
        <v>72</v>
      </c>
      <c r="AY486" s="243" t="s">
        <v>150</v>
      </c>
    </row>
    <row r="487" s="12" customFormat="1">
      <c r="B487" s="244"/>
      <c r="C487" s="245"/>
      <c r="D487" s="235" t="s">
        <v>159</v>
      </c>
      <c r="E487" s="246" t="s">
        <v>21</v>
      </c>
      <c r="F487" s="247" t="s">
        <v>272</v>
      </c>
      <c r="G487" s="245"/>
      <c r="H487" s="248">
        <v>52.951000000000001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AT487" s="254" t="s">
        <v>159</v>
      </c>
      <c r="AU487" s="254" t="s">
        <v>82</v>
      </c>
      <c r="AV487" s="12" t="s">
        <v>82</v>
      </c>
      <c r="AW487" s="12" t="s">
        <v>35</v>
      </c>
      <c r="AX487" s="12" t="s">
        <v>72</v>
      </c>
      <c r="AY487" s="254" t="s">
        <v>150</v>
      </c>
    </row>
    <row r="488" s="12" customFormat="1">
      <c r="B488" s="244"/>
      <c r="C488" s="245"/>
      <c r="D488" s="235" t="s">
        <v>159</v>
      </c>
      <c r="E488" s="246" t="s">
        <v>21</v>
      </c>
      <c r="F488" s="247" t="s">
        <v>273</v>
      </c>
      <c r="G488" s="245"/>
      <c r="H488" s="248">
        <v>-0.14999999999999999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AT488" s="254" t="s">
        <v>159</v>
      </c>
      <c r="AU488" s="254" t="s">
        <v>82</v>
      </c>
      <c r="AV488" s="12" t="s">
        <v>82</v>
      </c>
      <c r="AW488" s="12" t="s">
        <v>35</v>
      </c>
      <c r="AX488" s="12" t="s">
        <v>72</v>
      </c>
      <c r="AY488" s="254" t="s">
        <v>150</v>
      </c>
    </row>
    <row r="489" s="13" customFormat="1">
      <c r="B489" s="255"/>
      <c r="C489" s="256"/>
      <c r="D489" s="235" t="s">
        <v>159</v>
      </c>
      <c r="E489" s="257" t="s">
        <v>21</v>
      </c>
      <c r="F489" s="258" t="s">
        <v>162</v>
      </c>
      <c r="G489" s="256"/>
      <c r="H489" s="259">
        <v>130.10900000000001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AT489" s="265" t="s">
        <v>159</v>
      </c>
      <c r="AU489" s="265" t="s">
        <v>82</v>
      </c>
      <c r="AV489" s="13" t="s">
        <v>157</v>
      </c>
      <c r="AW489" s="13" t="s">
        <v>35</v>
      </c>
      <c r="AX489" s="13" t="s">
        <v>80</v>
      </c>
      <c r="AY489" s="265" t="s">
        <v>150</v>
      </c>
    </row>
    <row r="490" s="1" customFormat="1" ht="25.5" customHeight="1">
      <c r="B490" s="46"/>
      <c r="C490" s="221" t="s">
        <v>611</v>
      </c>
      <c r="D490" s="221" t="s">
        <v>152</v>
      </c>
      <c r="E490" s="222" t="s">
        <v>612</v>
      </c>
      <c r="F490" s="223" t="s">
        <v>613</v>
      </c>
      <c r="G490" s="224" t="s">
        <v>204</v>
      </c>
      <c r="H490" s="225">
        <v>183.25800000000001</v>
      </c>
      <c r="I490" s="226"/>
      <c r="J490" s="227">
        <f>ROUND(I490*H490,2)</f>
        <v>0</v>
      </c>
      <c r="K490" s="223" t="s">
        <v>156</v>
      </c>
      <c r="L490" s="72"/>
      <c r="M490" s="228" t="s">
        <v>21</v>
      </c>
      <c r="N490" s="229" t="s">
        <v>43</v>
      </c>
      <c r="O490" s="47"/>
      <c r="P490" s="230">
        <f>O490*H490</f>
        <v>0</v>
      </c>
      <c r="Q490" s="230">
        <v>0</v>
      </c>
      <c r="R490" s="230">
        <f>Q490*H490</f>
        <v>0</v>
      </c>
      <c r="S490" s="230">
        <v>0.01</v>
      </c>
      <c r="T490" s="231">
        <f>S490*H490</f>
        <v>1.8325800000000001</v>
      </c>
      <c r="AR490" s="24" t="s">
        <v>157</v>
      </c>
      <c r="AT490" s="24" t="s">
        <v>152</v>
      </c>
      <c r="AU490" s="24" t="s">
        <v>82</v>
      </c>
      <c r="AY490" s="24" t="s">
        <v>150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24" t="s">
        <v>80</v>
      </c>
      <c r="BK490" s="232">
        <f>ROUND(I490*H490,2)</f>
        <v>0</v>
      </c>
      <c r="BL490" s="24" t="s">
        <v>157</v>
      </c>
      <c r="BM490" s="24" t="s">
        <v>614</v>
      </c>
    </row>
    <row r="491" s="11" customFormat="1">
      <c r="B491" s="233"/>
      <c r="C491" s="234"/>
      <c r="D491" s="235" t="s">
        <v>159</v>
      </c>
      <c r="E491" s="236" t="s">
        <v>21</v>
      </c>
      <c r="F491" s="237" t="s">
        <v>267</v>
      </c>
      <c r="G491" s="234"/>
      <c r="H491" s="236" t="s">
        <v>21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AT491" s="243" t="s">
        <v>159</v>
      </c>
      <c r="AU491" s="243" t="s">
        <v>82</v>
      </c>
      <c r="AV491" s="11" t="s">
        <v>80</v>
      </c>
      <c r="AW491" s="11" t="s">
        <v>35</v>
      </c>
      <c r="AX491" s="11" t="s">
        <v>72</v>
      </c>
      <c r="AY491" s="243" t="s">
        <v>150</v>
      </c>
    </row>
    <row r="492" s="12" customFormat="1">
      <c r="B492" s="244"/>
      <c r="C492" s="245"/>
      <c r="D492" s="235" t="s">
        <v>159</v>
      </c>
      <c r="E492" s="246" t="s">
        <v>21</v>
      </c>
      <c r="F492" s="247" t="s">
        <v>313</v>
      </c>
      <c r="G492" s="245"/>
      <c r="H492" s="248">
        <v>76.765000000000001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AT492" s="254" t="s">
        <v>159</v>
      </c>
      <c r="AU492" s="254" t="s">
        <v>82</v>
      </c>
      <c r="AV492" s="12" t="s">
        <v>82</v>
      </c>
      <c r="AW492" s="12" t="s">
        <v>35</v>
      </c>
      <c r="AX492" s="12" t="s">
        <v>72</v>
      </c>
      <c r="AY492" s="254" t="s">
        <v>150</v>
      </c>
    </row>
    <row r="493" s="12" customFormat="1">
      <c r="B493" s="244"/>
      <c r="C493" s="245"/>
      <c r="D493" s="235" t="s">
        <v>159</v>
      </c>
      <c r="E493" s="246" t="s">
        <v>21</v>
      </c>
      <c r="F493" s="247" t="s">
        <v>314</v>
      </c>
      <c r="G493" s="245"/>
      <c r="H493" s="248">
        <v>41.892000000000003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AT493" s="254" t="s">
        <v>159</v>
      </c>
      <c r="AU493" s="254" t="s">
        <v>82</v>
      </c>
      <c r="AV493" s="12" t="s">
        <v>82</v>
      </c>
      <c r="AW493" s="12" t="s">
        <v>35</v>
      </c>
      <c r="AX493" s="12" t="s">
        <v>72</v>
      </c>
      <c r="AY493" s="254" t="s">
        <v>150</v>
      </c>
    </row>
    <row r="494" s="12" customFormat="1">
      <c r="B494" s="244"/>
      <c r="C494" s="245"/>
      <c r="D494" s="235" t="s">
        <v>159</v>
      </c>
      <c r="E494" s="246" t="s">
        <v>21</v>
      </c>
      <c r="F494" s="247" t="s">
        <v>315</v>
      </c>
      <c r="G494" s="245"/>
      <c r="H494" s="248">
        <v>5.3630000000000004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AT494" s="254" t="s">
        <v>159</v>
      </c>
      <c r="AU494" s="254" t="s">
        <v>82</v>
      </c>
      <c r="AV494" s="12" t="s">
        <v>82</v>
      </c>
      <c r="AW494" s="12" t="s">
        <v>35</v>
      </c>
      <c r="AX494" s="12" t="s">
        <v>72</v>
      </c>
      <c r="AY494" s="254" t="s">
        <v>150</v>
      </c>
    </row>
    <row r="495" s="12" customFormat="1">
      <c r="B495" s="244"/>
      <c r="C495" s="245"/>
      <c r="D495" s="235" t="s">
        <v>159</v>
      </c>
      <c r="E495" s="246" t="s">
        <v>21</v>
      </c>
      <c r="F495" s="247" t="s">
        <v>316</v>
      </c>
      <c r="G495" s="245"/>
      <c r="H495" s="248">
        <v>-9.0299999999999994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AT495" s="254" t="s">
        <v>159</v>
      </c>
      <c r="AU495" s="254" t="s">
        <v>82</v>
      </c>
      <c r="AV495" s="12" t="s">
        <v>82</v>
      </c>
      <c r="AW495" s="12" t="s">
        <v>35</v>
      </c>
      <c r="AX495" s="12" t="s">
        <v>72</v>
      </c>
      <c r="AY495" s="254" t="s">
        <v>150</v>
      </c>
    </row>
    <row r="496" s="12" customFormat="1">
      <c r="B496" s="244"/>
      <c r="C496" s="245"/>
      <c r="D496" s="235" t="s">
        <v>159</v>
      </c>
      <c r="E496" s="246" t="s">
        <v>21</v>
      </c>
      <c r="F496" s="247" t="s">
        <v>317</v>
      </c>
      <c r="G496" s="245"/>
      <c r="H496" s="248">
        <v>-1.7729999999999999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AT496" s="254" t="s">
        <v>159</v>
      </c>
      <c r="AU496" s="254" t="s">
        <v>82</v>
      </c>
      <c r="AV496" s="12" t="s">
        <v>82</v>
      </c>
      <c r="AW496" s="12" t="s">
        <v>35</v>
      </c>
      <c r="AX496" s="12" t="s">
        <v>72</v>
      </c>
      <c r="AY496" s="254" t="s">
        <v>150</v>
      </c>
    </row>
    <row r="497" s="12" customFormat="1">
      <c r="B497" s="244"/>
      <c r="C497" s="245"/>
      <c r="D497" s="235" t="s">
        <v>159</v>
      </c>
      <c r="E497" s="246" t="s">
        <v>21</v>
      </c>
      <c r="F497" s="247" t="s">
        <v>318</v>
      </c>
      <c r="G497" s="245"/>
      <c r="H497" s="248">
        <v>-4.5019999999999998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AT497" s="254" t="s">
        <v>159</v>
      </c>
      <c r="AU497" s="254" t="s">
        <v>82</v>
      </c>
      <c r="AV497" s="12" t="s">
        <v>82</v>
      </c>
      <c r="AW497" s="12" t="s">
        <v>35</v>
      </c>
      <c r="AX497" s="12" t="s">
        <v>72</v>
      </c>
      <c r="AY497" s="254" t="s">
        <v>150</v>
      </c>
    </row>
    <row r="498" s="12" customFormat="1">
      <c r="B498" s="244"/>
      <c r="C498" s="245"/>
      <c r="D498" s="235" t="s">
        <v>159</v>
      </c>
      <c r="E498" s="246" t="s">
        <v>21</v>
      </c>
      <c r="F498" s="247" t="s">
        <v>319</v>
      </c>
      <c r="G498" s="245"/>
      <c r="H498" s="248">
        <v>4.6740000000000004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AT498" s="254" t="s">
        <v>159</v>
      </c>
      <c r="AU498" s="254" t="s">
        <v>82</v>
      </c>
      <c r="AV498" s="12" t="s">
        <v>82</v>
      </c>
      <c r="AW498" s="12" t="s">
        <v>35</v>
      </c>
      <c r="AX498" s="12" t="s">
        <v>72</v>
      </c>
      <c r="AY498" s="254" t="s">
        <v>150</v>
      </c>
    </row>
    <row r="499" s="12" customFormat="1">
      <c r="B499" s="244"/>
      <c r="C499" s="245"/>
      <c r="D499" s="235" t="s">
        <v>159</v>
      </c>
      <c r="E499" s="246" t="s">
        <v>21</v>
      </c>
      <c r="F499" s="247" t="s">
        <v>320</v>
      </c>
      <c r="G499" s="245"/>
      <c r="H499" s="248">
        <v>4.6820000000000004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AT499" s="254" t="s">
        <v>159</v>
      </c>
      <c r="AU499" s="254" t="s">
        <v>82</v>
      </c>
      <c r="AV499" s="12" t="s">
        <v>82</v>
      </c>
      <c r="AW499" s="12" t="s">
        <v>35</v>
      </c>
      <c r="AX499" s="12" t="s">
        <v>72</v>
      </c>
      <c r="AY499" s="254" t="s">
        <v>150</v>
      </c>
    </row>
    <row r="500" s="12" customFormat="1">
      <c r="B500" s="244"/>
      <c r="C500" s="245"/>
      <c r="D500" s="235" t="s">
        <v>159</v>
      </c>
      <c r="E500" s="246" t="s">
        <v>21</v>
      </c>
      <c r="F500" s="247" t="s">
        <v>321</v>
      </c>
      <c r="G500" s="245"/>
      <c r="H500" s="248">
        <v>2.4409999999999998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AT500" s="254" t="s">
        <v>159</v>
      </c>
      <c r="AU500" s="254" t="s">
        <v>82</v>
      </c>
      <c r="AV500" s="12" t="s">
        <v>82</v>
      </c>
      <c r="AW500" s="12" t="s">
        <v>35</v>
      </c>
      <c r="AX500" s="12" t="s">
        <v>72</v>
      </c>
      <c r="AY500" s="254" t="s">
        <v>150</v>
      </c>
    </row>
    <row r="501" s="12" customFormat="1">
      <c r="B501" s="244"/>
      <c r="C501" s="245"/>
      <c r="D501" s="235" t="s">
        <v>159</v>
      </c>
      <c r="E501" s="246" t="s">
        <v>21</v>
      </c>
      <c r="F501" s="247" t="s">
        <v>322</v>
      </c>
      <c r="G501" s="245"/>
      <c r="H501" s="248">
        <v>-21.024000000000001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AT501" s="254" t="s">
        <v>159</v>
      </c>
      <c r="AU501" s="254" t="s">
        <v>82</v>
      </c>
      <c r="AV501" s="12" t="s">
        <v>82</v>
      </c>
      <c r="AW501" s="12" t="s">
        <v>35</v>
      </c>
      <c r="AX501" s="12" t="s">
        <v>72</v>
      </c>
      <c r="AY501" s="254" t="s">
        <v>150</v>
      </c>
    </row>
    <row r="502" s="12" customFormat="1">
      <c r="B502" s="244"/>
      <c r="C502" s="245"/>
      <c r="D502" s="235" t="s">
        <v>159</v>
      </c>
      <c r="E502" s="246" t="s">
        <v>21</v>
      </c>
      <c r="F502" s="247" t="s">
        <v>323</v>
      </c>
      <c r="G502" s="245"/>
      <c r="H502" s="248">
        <v>-1.5760000000000001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AT502" s="254" t="s">
        <v>159</v>
      </c>
      <c r="AU502" s="254" t="s">
        <v>82</v>
      </c>
      <c r="AV502" s="12" t="s">
        <v>82</v>
      </c>
      <c r="AW502" s="12" t="s">
        <v>35</v>
      </c>
      <c r="AX502" s="12" t="s">
        <v>72</v>
      </c>
      <c r="AY502" s="254" t="s">
        <v>150</v>
      </c>
    </row>
    <row r="503" s="12" customFormat="1">
      <c r="B503" s="244"/>
      <c r="C503" s="245"/>
      <c r="D503" s="235" t="s">
        <v>159</v>
      </c>
      <c r="E503" s="246" t="s">
        <v>21</v>
      </c>
      <c r="F503" s="247" t="s">
        <v>324</v>
      </c>
      <c r="G503" s="245"/>
      <c r="H503" s="248">
        <v>-1.226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AT503" s="254" t="s">
        <v>159</v>
      </c>
      <c r="AU503" s="254" t="s">
        <v>82</v>
      </c>
      <c r="AV503" s="12" t="s">
        <v>82</v>
      </c>
      <c r="AW503" s="12" t="s">
        <v>35</v>
      </c>
      <c r="AX503" s="12" t="s">
        <v>72</v>
      </c>
      <c r="AY503" s="254" t="s">
        <v>150</v>
      </c>
    </row>
    <row r="504" s="11" customFormat="1">
      <c r="B504" s="233"/>
      <c r="C504" s="234"/>
      <c r="D504" s="235" t="s">
        <v>159</v>
      </c>
      <c r="E504" s="236" t="s">
        <v>21</v>
      </c>
      <c r="F504" s="237" t="s">
        <v>271</v>
      </c>
      <c r="G504" s="234"/>
      <c r="H504" s="236" t="s">
        <v>21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AT504" s="243" t="s">
        <v>159</v>
      </c>
      <c r="AU504" s="243" t="s">
        <v>82</v>
      </c>
      <c r="AV504" s="11" t="s">
        <v>80</v>
      </c>
      <c r="AW504" s="11" t="s">
        <v>35</v>
      </c>
      <c r="AX504" s="11" t="s">
        <v>72</v>
      </c>
      <c r="AY504" s="243" t="s">
        <v>150</v>
      </c>
    </row>
    <row r="505" s="12" customFormat="1">
      <c r="B505" s="244"/>
      <c r="C505" s="245"/>
      <c r="D505" s="235" t="s">
        <v>159</v>
      </c>
      <c r="E505" s="246" t="s">
        <v>21</v>
      </c>
      <c r="F505" s="247" t="s">
        <v>325</v>
      </c>
      <c r="G505" s="245"/>
      <c r="H505" s="248">
        <v>54.329000000000001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AT505" s="254" t="s">
        <v>159</v>
      </c>
      <c r="AU505" s="254" t="s">
        <v>82</v>
      </c>
      <c r="AV505" s="12" t="s">
        <v>82</v>
      </c>
      <c r="AW505" s="12" t="s">
        <v>35</v>
      </c>
      <c r="AX505" s="12" t="s">
        <v>72</v>
      </c>
      <c r="AY505" s="254" t="s">
        <v>150</v>
      </c>
    </row>
    <row r="506" s="12" customFormat="1">
      <c r="B506" s="244"/>
      <c r="C506" s="245"/>
      <c r="D506" s="235" t="s">
        <v>159</v>
      </c>
      <c r="E506" s="246" t="s">
        <v>21</v>
      </c>
      <c r="F506" s="247" t="s">
        <v>326</v>
      </c>
      <c r="G506" s="245"/>
      <c r="H506" s="248">
        <v>42.021999999999998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AT506" s="254" t="s">
        <v>159</v>
      </c>
      <c r="AU506" s="254" t="s">
        <v>82</v>
      </c>
      <c r="AV506" s="12" t="s">
        <v>82</v>
      </c>
      <c r="AW506" s="12" t="s">
        <v>35</v>
      </c>
      <c r="AX506" s="12" t="s">
        <v>72</v>
      </c>
      <c r="AY506" s="254" t="s">
        <v>150</v>
      </c>
    </row>
    <row r="507" s="12" customFormat="1">
      <c r="B507" s="244"/>
      <c r="C507" s="245"/>
      <c r="D507" s="235" t="s">
        <v>159</v>
      </c>
      <c r="E507" s="246" t="s">
        <v>21</v>
      </c>
      <c r="F507" s="247" t="s">
        <v>327</v>
      </c>
      <c r="G507" s="245"/>
      <c r="H507" s="248">
        <v>1.889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AT507" s="254" t="s">
        <v>159</v>
      </c>
      <c r="AU507" s="254" t="s">
        <v>82</v>
      </c>
      <c r="AV507" s="12" t="s">
        <v>82</v>
      </c>
      <c r="AW507" s="12" t="s">
        <v>35</v>
      </c>
      <c r="AX507" s="12" t="s">
        <v>72</v>
      </c>
      <c r="AY507" s="254" t="s">
        <v>150</v>
      </c>
    </row>
    <row r="508" s="12" customFormat="1">
      <c r="B508" s="244"/>
      <c r="C508" s="245"/>
      <c r="D508" s="235" t="s">
        <v>159</v>
      </c>
      <c r="E508" s="246" t="s">
        <v>21</v>
      </c>
      <c r="F508" s="247" t="s">
        <v>328</v>
      </c>
      <c r="G508" s="245"/>
      <c r="H508" s="248">
        <v>2.7890000000000001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AT508" s="254" t="s">
        <v>159</v>
      </c>
      <c r="AU508" s="254" t="s">
        <v>82</v>
      </c>
      <c r="AV508" s="12" t="s">
        <v>82</v>
      </c>
      <c r="AW508" s="12" t="s">
        <v>35</v>
      </c>
      <c r="AX508" s="12" t="s">
        <v>72</v>
      </c>
      <c r="AY508" s="254" t="s">
        <v>150</v>
      </c>
    </row>
    <row r="509" s="12" customFormat="1">
      <c r="B509" s="244"/>
      <c r="C509" s="245"/>
      <c r="D509" s="235" t="s">
        <v>159</v>
      </c>
      <c r="E509" s="246" t="s">
        <v>21</v>
      </c>
      <c r="F509" s="247" t="s">
        <v>329</v>
      </c>
      <c r="G509" s="245"/>
      <c r="H509" s="248">
        <v>-4.6479999999999997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AT509" s="254" t="s">
        <v>159</v>
      </c>
      <c r="AU509" s="254" t="s">
        <v>82</v>
      </c>
      <c r="AV509" s="12" t="s">
        <v>82</v>
      </c>
      <c r="AW509" s="12" t="s">
        <v>35</v>
      </c>
      <c r="AX509" s="12" t="s">
        <v>72</v>
      </c>
      <c r="AY509" s="254" t="s">
        <v>150</v>
      </c>
    </row>
    <row r="510" s="12" customFormat="1">
      <c r="B510" s="244"/>
      <c r="C510" s="245"/>
      <c r="D510" s="235" t="s">
        <v>159</v>
      </c>
      <c r="E510" s="246" t="s">
        <v>21</v>
      </c>
      <c r="F510" s="247" t="s">
        <v>317</v>
      </c>
      <c r="G510" s="245"/>
      <c r="H510" s="248">
        <v>-1.7729999999999999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AT510" s="254" t="s">
        <v>159</v>
      </c>
      <c r="AU510" s="254" t="s">
        <v>82</v>
      </c>
      <c r="AV510" s="12" t="s">
        <v>82</v>
      </c>
      <c r="AW510" s="12" t="s">
        <v>35</v>
      </c>
      <c r="AX510" s="12" t="s">
        <v>72</v>
      </c>
      <c r="AY510" s="254" t="s">
        <v>150</v>
      </c>
    </row>
    <row r="511" s="12" customFormat="1">
      <c r="B511" s="244"/>
      <c r="C511" s="245"/>
      <c r="D511" s="235" t="s">
        <v>159</v>
      </c>
      <c r="E511" s="246" t="s">
        <v>21</v>
      </c>
      <c r="F511" s="247" t="s">
        <v>330</v>
      </c>
      <c r="G511" s="245"/>
      <c r="H511" s="248">
        <v>3.2559999999999998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AT511" s="254" t="s">
        <v>159</v>
      </c>
      <c r="AU511" s="254" t="s">
        <v>82</v>
      </c>
      <c r="AV511" s="12" t="s">
        <v>82</v>
      </c>
      <c r="AW511" s="12" t="s">
        <v>35</v>
      </c>
      <c r="AX511" s="12" t="s">
        <v>72</v>
      </c>
      <c r="AY511" s="254" t="s">
        <v>150</v>
      </c>
    </row>
    <row r="512" s="12" customFormat="1">
      <c r="B512" s="244"/>
      <c r="C512" s="245"/>
      <c r="D512" s="235" t="s">
        <v>159</v>
      </c>
      <c r="E512" s="246" t="s">
        <v>21</v>
      </c>
      <c r="F512" s="247" t="s">
        <v>331</v>
      </c>
      <c r="G512" s="245"/>
      <c r="H512" s="248">
        <v>0.50600000000000001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AT512" s="254" t="s">
        <v>159</v>
      </c>
      <c r="AU512" s="254" t="s">
        <v>82</v>
      </c>
      <c r="AV512" s="12" t="s">
        <v>82</v>
      </c>
      <c r="AW512" s="12" t="s">
        <v>35</v>
      </c>
      <c r="AX512" s="12" t="s">
        <v>72</v>
      </c>
      <c r="AY512" s="254" t="s">
        <v>150</v>
      </c>
    </row>
    <row r="513" s="12" customFormat="1">
      <c r="B513" s="244"/>
      <c r="C513" s="245"/>
      <c r="D513" s="235" t="s">
        <v>159</v>
      </c>
      <c r="E513" s="246" t="s">
        <v>21</v>
      </c>
      <c r="F513" s="247" t="s">
        <v>332</v>
      </c>
      <c r="G513" s="245"/>
      <c r="H513" s="248">
        <v>4.71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AT513" s="254" t="s">
        <v>159</v>
      </c>
      <c r="AU513" s="254" t="s">
        <v>82</v>
      </c>
      <c r="AV513" s="12" t="s">
        <v>82</v>
      </c>
      <c r="AW513" s="12" t="s">
        <v>35</v>
      </c>
      <c r="AX513" s="12" t="s">
        <v>72</v>
      </c>
      <c r="AY513" s="254" t="s">
        <v>150</v>
      </c>
    </row>
    <row r="514" s="12" customFormat="1">
      <c r="B514" s="244"/>
      <c r="C514" s="245"/>
      <c r="D514" s="235" t="s">
        <v>159</v>
      </c>
      <c r="E514" s="246" t="s">
        <v>21</v>
      </c>
      <c r="F514" s="247" t="s">
        <v>333</v>
      </c>
      <c r="G514" s="245"/>
      <c r="H514" s="248">
        <v>1.228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AT514" s="254" t="s">
        <v>159</v>
      </c>
      <c r="AU514" s="254" t="s">
        <v>82</v>
      </c>
      <c r="AV514" s="12" t="s">
        <v>82</v>
      </c>
      <c r="AW514" s="12" t="s">
        <v>35</v>
      </c>
      <c r="AX514" s="12" t="s">
        <v>72</v>
      </c>
      <c r="AY514" s="254" t="s">
        <v>150</v>
      </c>
    </row>
    <row r="515" s="12" customFormat="1">
      <c r="B515" s="244"/>
      <c r="C515" s="245"/>
      <c r="D515" s="235" t="s">
        <v>159</v>
      </c>
      <c r="E515" s="246" t="s">
        <v>21</v>
      </c>
      <c r="F515" s="247" t="s">
        <v>334</v>
      </c>
      <c r="G515" s="245"/>
      <c r="H515" s="248">
        <v>-2.6520000000000001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AT515" s="254" t="s">
        <v>159</v>
      </c>
      <c r="AU515" s="254" t="s">
        <v>82</v>
      </c>
      <c r="AV515" s="12" t="s">
        <v>82</v>
      </c>
      <c r="AW515" s="12" t="s">
        <v>35</v>
      </c>
      <c r="AX515" s="12" t="s">
        <v>72</v>
      </c>
      <c r="AY515" s="254" t="s">
        <v>150</v>
      </c>
    </row>
    <row r="516" s="12" customFormat="1">
      <c r="B516" s="244"/>
      <c r="C516" s="245"/>
      <c r="D516" s="235" t="s">
        <v>159</v>
      </c>
      <c r="E516" s="246" t="s">
        <v>21</v>
      </c>
      <c r="F516" s="247" t="s">
        <v>335</v>
      </c>
      <c r="G516" s="245"/>
      <c r="H516" s="248">
        <v>-10.608000000000001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AT516" s="254" t="s">
        <v>159</v>
      </c>
      <c r="AU516" s="254" t="s">
        <v>82</v>
      </c>
      <c r="AV516" s="12" t="s">
        <v>82</v>
      </c>
      <c r="AW516" s="12" t="s">
        <v>35</v>
      </c>
      <c r="AX516" s="12" t="s">
        <v>72</v>
      </c>
      <c r="AY516" s="254" t="s">
        <v>150</v>
      </c>
    </row>
    <row r="517" s="12" customFormat="1">
      <c r="B517" s="244"/>
      <c r="C517" s="245"/>
      <c r="D517" s="235" t="s">
        <v>159</v>
      </c>
      <c r="E517" s="246" t="s">
        <v>21</v>
      </c>
      <c r="F517" s="247" t="s">
        <v>369</v>
      </c>
      <c r="G517" s="245"/>
      <c r="H517" s="248">
        <v>-2.8999999999999999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AT517" s="254" t="s">
        <v>159</v>
      </c>
      <c r="AU517" s="254" t="s">
        <v>82</v>
      </c>
      <c r="AV517" s="12" t="s">
        <v>82</v>
      </c>
      <c r="AW517" s="12" t="s">
        <v>35</v>
      </c>
      <c r="AX517" s="12" t="s">
        <v>72</v>
      </c>
      <c r="AY517" s="254" t="s">
        <v>150</v>
      </c>
    </row>
    <row r="518" s="12" customFormat="1">
      <c r="B518" s="244"/>
      <c r="C518" s="245"/>
      <c r="D518" s="235" t="s">
        <v>159</v>
      </c>
      <c r="E518" s="246" t="s">
        <v>21</v>
      </c>
      <c r="F518" s="247" t="s">
        <v>323</v>
      </c>
      <c r="G518" s="245"/>
      <c r="H518" s="248">
        <v>-1.5760000000000001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AT518" s="254" t="s">
        <v>159</v>
      </c>
      <c r="AU518" s="254" t="s">
        <v>82</v>
      </c>
      <c r="AV518" s="12" t="s">
        <v>82</v>
      </c>
      <c r="AW518" s="12" t="s">
        <v>35</v>
      </c>
      <c r="AX518" s="12" t="s">
        <v>72</v>
      </c>
      <c r="AY518" s="254" t="s">
        <v>150</v>
      </c>
    </row>
    <row r="519" s="13" customFormat="1">
      <c r="B519" s="255"/>
      <c r="C519" s="256"/>
      <c r="D519" s="235" t="s">
        <v>159</v>
      </c>
      <c r="E519" s="257" t="s">
        <v>21</v>
      </c>
      <c r="F519" s="258" t="s">
        <v>162</v>
      </c>
      <c r="G519" s="256"/>
      <c r="H519" s="259">
        <v>183.25800000000001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AT519" s="265" t="s">
        <v>159</v>
      </c>
      <c r="AU519" s="265" t="s">
        <v>82</v>
      </c>
      <c r="AV519" s="13" t="s">
        <v>157</v>
      </c>
      <c r="AW519" s="13" t="s">
        <v>35</v>
      </c>
      <c r="AX519" s="13" t="s">
        <v>80</v>
      </c>
      <c r="AY519" s="265" t="s">
        <v>150</v>
      </c>
    </row>
    <row r="520" s="1" customFormat="1" ht="25.5" customHeight="1">
      <c r="B520" s="46"/>
      <c r="C520" s="221" t="s">
        <v>615</v>
      </c>
      <c r="D520" s="221" t="s">
        <v>152</v>
      </c>
      <c r="E520" s="222" t="s">
        <v>616</v>
      </c>
      <c r="F520" s="223" t="s">
        <v>617</v>
      </c>
      <c r="G520" s="224" t="s">
        <v>204</v>
      </c>
      <c r="H520" s="225">
        <v>0.30499999999999999</v>
      </c>
      <c r="I520" s="226"/>
      <c r="J520" s="227">
        <f>ROUND(I520*H520,2)</f>
        <v>0</v>
      </c>
      <c r="K520" s="223" t="s">
        <v>156</v>
      </c>
      <c r="L520" s="72"/>
      <c r="M520" s="228" t="s">
        <v>21</v>
      </c>
      <c r="N520" s="229" t="s">
        <v>43</v>
      </c>
      <c r="O520" s="47"/>
      <c r="P520" s="230">
        <f>O520*H520</f>
        <v>0</v>
      </c>
      <c r="Q520" s="230">
        <v>0</v>
      </c>
      <c r="R520" s="230">
        <f>Q520*H520</f>
        <v>0</v>
      </c>
      <c r="S520" s="230">
        <v>0.045999999999999999</v>
      </c>
      <c r="T520" s="231">
        <f>S520*H520</f>
        <v>0.014029999999999999</v>
      </c>
      <c r="AR520" s="24" t="s">
        <v>157</v>
      </c>
      <c r="AT520" s="24" t="s">
        <v>152</v>
      </c>
      <c r="AU520" s="24" t="s">
        <v>82</v>
      </c>
      <c r="AY520" s="24" t="s">
        <v>150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24" t="s">
        <v>80</v>
      </c>
      <c r="BK520" s="232">
        <f>ROUND(I520*H520,2)</f>
        <v>0</v>
      </c>
      <c r="BL520" s="24" t="s">
        <v>157</v>
      </c>
      <c r="BM520" s="24" t="s">
        <v>618</v>
      </c>
    </row>
    <row r="521" s="11" customFormat="1">
      <c r="B521" s="233"/>
      <c r="C521" s="234"/>
      <c r="D521" s="235" t="s">
        <v>159</v>
      </c>
      <c r="E521" s="236" t="s">
        <v>21</v>
      </c>
      <c r="F521" s="237" t="s">
        <v>271</v>
      </c>
      <c r="G521" s="234"/>
      <c r="H521" s="236" t="s">
        <v>21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AT521" s="243" t="s">
        <v>159</v>
      </c>
      <c r="AU521" s="243" t="s">
        <v>82</v>
      </c>
      <c r="AV521" s="11" t="s">
        <v>80</v>
      </c>
      <c r="AW521" s="11" t="s">
        <v>35</v>
      </c>
      <c r="AX521" s="11" t="s">
        <v>72</v>
      </c>
      <c r="AY521" s="243" t="s">
        <v>150</v>
      </c>
    </row>
    <row r="522" s="12" customFormat="1">
      <c r="B522" s="244"/>
      <c r="C522" s="245"/>
      <c r="D522" s="235" t="s">
        <v>159</v>
      </c>
      <c r="E522" s="246" t="s">
        <v>21</v>
      </c>
      <c r="F522" s="247" t="s">
        <v>619</v>
      </c>
      <c r="G522" s="245"/>
      <c r="H522" s="248">
        <v>0.30499999999999999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AT522" s="254" t="s">
        <v>159</v>
      </c>
      <c r="AU522" s="254" t="s">
        <v>82</v>
      </c>
      <c r="AV522" s="12" t="s">
        <v>82</v>
      </c>
      <c r="AW522" s="12" t="s">
        <v>35</v>
      </c>
      <c r="AX522" s="12" t="s">
        <v>72</v>
      </c>
      <c r="AY522" s="254" t="s">
        <v>150</v>
      </c>
    </row>
    <row r="523" s="13" customFormat="1">
      <c r="B523" s="255"/>
      <c r="C523" s="256"/>
      <c r="D523" s="235" t="s">
        <v>159</v>
      </c>
      <c r="E523" s="257" t="s">
        <v>21</v>
      </c>
      <c r="F523" s="258" t="s">
        <v>162</v>
      </c>
      <c r="G523" s="256"/>
      <c r="H523" s="259">
        <v>0.30499999999999999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AT523" s="265" t="s">
        <v>159</v>
      </c>
      <c r="AU523" s="265" t="s">
        <v>82</v>
      </c>
      <c r="AV523" s="13" t="s">
        <v>157</v>
      </c>
      <c r="AW523" s="13" t="s">
        <v>35</v>
      </c>
      <c r="AX523" s="13" t="s">
        <v>80</v>
      </c>
      <c r="AY523" s="265" t="s">
        <v>150</v>
      </c>
    </row>
    <row r="524" s="1" customFormat="1" ht="25.5" customHeight="1">
      <c r="B524" s="46"/>
      <c r="C524" s="221" t="s">
        <v>620</v>
      </c>
      <c r="D524" s="221" t="s">
        <v>152</v>
      </c>
      <c r="E524" s="222" t="s">
        <v>621</v>
      </c>
      <c r="F524" s="223" t="s">
        <v>622</v>
      </c>
      <c r="G524" s="224" t="s">
        <v>204</v>
      </c>
      <c r="H524" s="225">
        <v>28.574999999999999</v>
      </c>
      <c r="I524" s="226"/>
      <c r="J524" s="227">
        <f>ROUND(I524*H524,2)</f>
        <v>0</v>
      </c>
      <c r="K524" s="223" t="s">
        <v>156</v>
      </c>
      <c r="L524" s="72"/>
      <c r="M524" s="228" t="s">
        <v>21</v>
      </c>
      <c r="N524" s="229" t="s">
        <v>43</v>
      </c>
      <c r="O524" s="47"/>
      <c r="P524" s="230">
        <f>O524*H524</f>
        <v>0</v>
      </c>
      <c r="Q524" s="230">
        <v>0</v>
      </c>
      <c r="R524" s="230">
        <f>Q524*H524</f>
        <v>0</v>
      </c>
      <c r="S524" s="230">
        <v>0.068000000000000005</v>
      </c>
      <c r="T524" s="231">
        <f>S524*H524</f>
        <v>1.9431000000000001</v>
      </c>
      <c r="AR524" s="24" t="s">
        <v>157</v>
      </c>
      <c r="AT524" s="24" t="s">
        <v>152</v>
      </c>
      <c r="AU524" s="24" t="s">
        <v>82</v>
      </c>
      <c r="AY524" s="24" t="s">
        <v>150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24" t="s">
        <v>80</v>
      </c>
      <c r="BK524" s="232">
        <f>ROUND(I524*H524,2)</f>
        <v>0</v>
      </c>
      <c r="BL524" s="24" t="s">
        <v>157</v>
      </c>
      <c r="BM524" s="24" t="s">
        <v>623</v>
      </c>
    </row>
    <row r="525" s="11" customFormat="1">
      <c r="B525" s="233"/>
      <c r="C525" s="234"/>
      <c r="D525" s="235" t="s">
        <v>159</v>
      </c>
      <c r="E525" s="236" t="s">
        <v>21</v>
      </c>
      <c r="F525" s="237" t="s">
        <v>267</v>
      </c>
      <c r="G525" s="234"/>
      <c r="H525" s="236" t="s">
        <v>21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AT525" s="243" t="s">
        <v>159</v>
      </c>
      <c r="AU525" s="243" t="s">
        <v>82</v>
      </c>
      <c r="AV525" s="11" t="s">
        <v>80</v>
      </c>
      <c r="AW525" s="11" t="s">
        <v>35</v>
      </c>
      <c r="AX525" s="11" t="s">
        <v>72</v>
      </c>
      <c r="AY525" s="243" t="s">
        <v>150</v>
      </c>
    </row>
    <row r="526" s="12" customFormat="1">
      <c r="B526" s="244"/>
      <c r="C526" s="245"/>
      <c r="D526" s="235" t="s">
        <v>159</v>
      </c>
      <c r="E526" s="246" t="s">
        <v>21</v>
      </c>
      <c r="F526" s="247" t="s">
        <v>624</v>
      </c>
      <c r="G526" s="245"/>
      <c r="H526" s="248">
        <v>2.9550000000000001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AT526" s="254" t="s">
        <v>159</v>
      </c>
      <c r="AU526" s="254" t="s">
        <v>82</v>
      </c>
      <c r="AV526" s="12" t="s">
        <v>82</v>
      </c>
      <c r="AW526" s="12" t="s">
        <v>35</v>
      </c>
      <c r="AX526" s="12" t="s">
        <v>72</v>
      </c>
      <c r="AY526" s="254" t="s">
        <v>150</v>
      </c>
    </row>
    <row r="527" s="12" customFormat="1">
      <c r="B527" s="244"/>
      <c r="C527" s="245"/>
      <c r="D527" s="235" t="s">
        <v>159</v>
      </c>
      <c r="E527" s="246" t="s">
        <v>21</v>
      </c>
      <c r="F527" s="247" t="s">
        <v>625</v>
      </c>
      <c r="G527" s="245"/>
      <c r="H527" s="248">
        <v>1.202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AT527" s="254" t="s">
        <v>159</v>
      </c>
      <c r="AU527" s="254" t="s">
        <v>82</v>
      </c>
      <c r="AV527" s="12" t="s">
        <v>82</v>
      </c>
      <c r="AW527" s="12" t="s">
        <v>35</v>
      </c>
      <c r="AX527" s="12" t="s">
        <v>72</v>
      </c>
      <c r="AY527" s="254" t="s">
        <v>150</v>
      </c>
    </row>
    <row r="528" s="11" customFormat="1">
      <c r="B528" s="233"/>
      <c r="C528" s="234"/>
      <c r="D528" s="235" t="s">
        <v>159</v>
      </c>
      <c r="E528" s="236" t="s">
        <v>21</v>
      </c>
      <c r="F528" s="237" t="s">
        <v>271</v>
      </c>
      <c r="G528" s="234"/>
      <c r="H528" s="236" t="s">
        <v>21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AT528" s="243" t="s">
        <v>159</v>
      </c>
      <c r="AU528" s="243" t="s">
        <v>82</v>
      </c>
      <c r="AV528" s="11" t="s">
        <v>80</v>
      </c>
      <c r="AW528" s="11" t="s">
        <v>35</v>
      </c>
      <c r="AX528" s="11" t="s">
        <v>72</v>
      </c>
      <c r="AY528" s="243" t="s">
        <v>150</v>
      </c>
    </row>
    <row r="529" s="12" customFormat="1">
      <c r="B529" s="244"/>
      <c r="C529" s="245"/>
      <c r="D529" s="235" t="s">
        <v>159</v>
      </c>
      <c r="E529" s="246" t="s">
        <v>21</v>
      </c>
      <c r="F529" s="247" t="s">
        <v>626</v>
      </c>
      <c r="G529" s="245"/>
      <c r="H529" s="248">
        <v>2.8999999999999999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AT529" s="254" t="s">
        <v>159</v>
      </c>
      <c r="AU529" s="254" t="s">
        <v>82</v>
      </c>
      <c r="AV529" s="12" t="s">
        <v>82</v>
      </c>
      <c r="AW529" s="12" t="s">
        <v>35</v>
      </c>
      <c r="AX529" s="12" t="s">
        <v>72</v>
      </c>
      <c r="AY529" s="254" t="s">
        <v>150</v>
      </c>
    </row>
    <row r="530" s="11" customFormat="1">
      <c r="B530" s="233"/>
      <c r="C530" s="234"/>
      <c r="D530" s="235" t="s">
        <v>159</v>
      </c>
      <c r="E530" s="236" t="s">
        <v>21</v>
      </c>
      <c r="F530" s="237" t="s">
        <v>274</v>
      </c>
      <c r="G530" s="234"/>
      <c r="H530" s="236" t="s">
        <v>21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159</v>
      </c>
      <c r="AU530" s="243" t="s">
        <v>82</v>
      </c>
      <c r="AV530" s="11" t="s">
        <v>80</v>
      </c>
      <c r="AW530" s="11" t="s">
        <v>35</v>
      </c>
      <c r="AX530" s="11" t="s">
        <v>72</v>
      </c>
      <c r="AY530" s="243" t="s">
        <v>150</v>
      </c>
    </row>
    <row r="531" s="12" customFormat="1">
      <c r="B531" s="244"/>
      <c r="C531" s="245"/>
      <c r="D531" s="235" t="s">
        <v>159</v>
      </c>
      <c r="E531" s="246" t="s">
        <v>21</v>
      </c>
      <c r="F531" s="247" t="s">
        <v>627</v>
      </c>
      <c r="G531" s="245"/>
      <c r="H531" s="248">
        <v>2.3199999999999998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AT531" s="254" t="s">
        <v>159</v>
      </c>
      <c r="AU531" s="254" t="s">
        <v>82</v>
      </c>
      <c r="AV531" s="12" t="s">
        <v>82</v>
      </c>
      <c r="AW531" s="12" t="s">
        <v>35</v>
      </c>
      <c r="AX531" s="12" t="s">
        <v>72</v>
      </c>
      <c r="AY531" s="254" t="s">
        <v>150</v>
      </c>
    </row>
    <row r="532" s="12" customFormat="1">
      <c r="B532" s="244"/>
      <c r="C532" s="245"/>
      <c r="D532" s="235" t="s">
        <v>159</v>
      </c>
      <c r="E532" s="246" t="s">
        <v>21</v>
      </c>
      <c r="F532" s="247" t="s">
        <v>628</v>
      </c>
      <c r="G532" s="245"/>
      <c r="H532" s="248">
        <v>1.45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AT532" s="254" t="s">
        <v>159</v>
      </c>
      <c r="AU532" s="254" t="s">
        <v>82</v>
      </c>
      <c r="AV532" s="12" t="s">
        <v>82</v>
      </c>
      <c r="AW532" s="12" t="s">
        <v>35</v>
      </c>
      <c r="AX532" s="12" t="s">
        <v>72</v>
      </c>
      <c r="AY532" s="254" t="s">
        <v>150</v>
      </c>
    </row>
    <row r="533" s="12" customFormat="1">
      <c r="B533" s="244"/>
      <c r="C533" s="245"/>
      <c r="D533" s="235" t="s">
        <v>159</v>
      </c>
      <c r="E533" s="246" t="s">
        <v>21</v>
      </c>
      <c r="F533" s="247" t="s">
        <v>629</v>
      </c>
      <c r="G533" s="245"/>
      <c r="H533" s="248">
        <v>8.0999999999999996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AT533" s="254" t="s">
        <v>159</v>
      </c>
      <c r="AU533" s="254" t="s">
        <v>82</v>
      </c>
      <c r="AV533" s="12" t="s">
        <v>82</v>
      </c>
      <c r="AW533" s="12" t="s">
        <v>35</v>
      </c>
      <c r="AX533" s="12" t="s">
        <v>72</v>
      </c>
      <c r="AY533" s="254" t="s">
        <v>150</v>
      </c>
    </row>
    <row r="534" s="12" customFormat="1">
      <c r="B534" s="244"/>
      <c r="C534" s="245"/>
      <c r="D534" s="235" t="s">
        <v>159</v>
      </c>
      <c r="E534" s="246" t="s">
        <v>21</v>
      </c>
      <c r="F534" s="247" t="s">
        <v>630</v>
      </c>
      <c r="G534" s="245"/>
      <c r="H534" s="248">
        <v>9.6479999999999997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AT534" s="254" t="s">
        <v>159</v>
      </c>
      <c r="AU534" s="254" t="s">
        <v>82</v>
      </c>
      <c r="AV534" s="12" t="s">
        <v>82</v>
      </c>
      <c r="AW534" s="12" t="s">
        <v>35</v>
      </c>
      <c r="AX534" s="12" t="s">
        <v>72</v>
      </c>
      <c r="AY534" s="254" t="s">
        <v>150</v>
      </c>
    </row>
    <row r="535" s="13" customFormat="1">
      <c r="B535" s="255"/>
      <c r="C535" s="256"/>
      <c r="D535" s="235" t="s">
        <v>159</v>
      </c>
      <c r="E535" s="257" t="s">
        <v>21</v>
      </c>
      <c r="F535" s="258" t="s">
        <v>162</v>
      </c>
      <c r="G535" s="256"/>
      <c r="H535" s="259">
        <v>28.574999999999999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AT535" s="265" t="s">
        <v>159</v>
      </c>
      <c r="AU535" s="265" t="s">
        <v>82</v>
      </c>
      <c r="AV535" s="13" t="s">
        <v>157</v>
      </c>
      <c r="AW535" s="13" t="s">
        <v>35</v>
      </c>
      <c r="AX535" s="13" t="s">
        <v>80</v>
      </c>
      <c r="AY535" s="265" t="s">
        <v>150</v>
      </c>
    </row>
    <row r="536" s="10" customFormat="1" ht="29.88" customHeight="1">
      <c r="B536" s="205"/>
      <c r="C536" s="206"/>
      <c r="D536" s="207" t="s">
        <v>71</v>
      </c>
      <c r="E536" s="219" t="s">
        <v>631</v>
      </c>
      <c r="F536" s="219" t="s">
        <v>632</v>
      </c>
      <c r="G536" s="206"/>
      <c r="H536" s="206"/>
      <c r="I536" s="209"/>
      <c r="J536" s="220">
        <f>BK536</f>
        <v>0</v>
      </c>
      <c r="K536" s="206"/>
      <c r="L536" s="211"/>
      <c r="M536" s="212"/>
      <c r="N536" s="213"/>
      <c r="O536" s="213"/>
      <c r="P536" s="214">
        <f>SUM(P537:P560)</f>
        <v>0</v>
      </c>
      <c r="Q536" s="213"/>
      <c r="R536" s="214">
        <f>SUM(R537:R560)</f>
        <v>0</v>
      </c>
      <c r="S536" s="213"/>
      <c r="T536" s="215">
        <f>SUM(T537:T560)</f>
        <v>0</v>
      </c>
      <c r="AR536" s="216" t="s">
        <v>80</v>
      </c>
      <c r="AT536" s="217" t="s">
        <v>71</v>
      </c>
      <c r="AU536" s="217" t="s">
        <v>80</v>
      </c>
      <c r="AY536" s="216" t="s">
        <v>150</v>
      </c>
      <c r="BK536" s="218">
        <f>SUM(BK537:BK560)</f>
        <v>0</v>
      </c>
    </row>
    <row r="537" s="1" customFormat="1" ht="25.5" customHeight="1">
      <c r="B537" s="46"/>
      <c r="C537" s="221" t="s">
        <v>633</v>
      </c>
      <c r="D537" s="221" t="s">
        <v>152</v>
      </c>
      <c r="E537" s="222" t="s">
        <v>634</v>
      </c>
      <c r="F537" s="223" t="s">
        <v>635</v>
      </c>
      <c r="G537" s="224" t="s">
        <v>186</v>
      </c>
      <c r="H537" s="225">
        <v>21.853999999999999</v>
      </c>
      <c r="I537" s="226"/>
      <c r="J537" s="227">
        <f>ROUND(I537*H537,2)</f>
        <v>0</v>
      </c>
      <c r="K537" s="223" t="s">
        <v>156</v>
      </c>
      <c r="L537" s="72"/>
      <c r="M537" s="228" t="s">
        <v>21</v>
      </c>
      <c r="N537" s="229" t="s">
        <v>43</v>
      </c>
      <c r="O537" s="47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AR537" s="24" t="s">
        <v>157</v>
      </c>
      <c r="AT537" s="24" t="s">
        <v>152</v>
      </c>
      <c r="AU537" s="24" t="s">
        <v>82</v>
      </c>
      <c r="AY537" s="24" t="s">
        <v>150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24" t="s">
        <v>80</v>
      </c>
      <c r="BK537" s="232">
        <f>ROUND(I537*H537,2)</f>
        <v>0</v>
      </c>
      <c r="BL537" s="24" t="s">
        <v>157</v>
      </c>
      <c r="BM537" s="24" t="s">
        <v>636</v>
      </c>
    </row>
    <row r="538" s="1" customFormat="1" ht="25.5" customHeight="1">
      <c r="B538" s="46"/>
      <c r="C538" s="221" t="s">
        <v>637</v>
      </c>
      <c r="D538" s="221" t="s">
        <v>152</v>
      </c>
      <c r="E538" s="222" t="s">
        <v>638</v>
      </c>
      <c r="F538" s="223" t="s">
        <v>639</v>
      </c>
      <c r="G538" s="224" t="s">
        <v>186</v>
      </c>
      <c r="H538" s="225">
        <v>21.853999999999999</v>
      </c>
      <c r="I538" s="226"/>
      <c r="J538" s="227">
        <f>ROUND(I538*H538,2)</f>
        <v>0</v>
      </c>
      <c r="K538" s="223" t="s">
        <v>156</v>
      </c>
      <c r="L538" s="72"/>
      <c r="M538" s="228" t="s">
        <v>21</v>
      </c>
      <c r="N538" s="229" t="s">
        <v>43</v>
      </c>
      <c r="O538" s="47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AR538" s="24" t="s">
        <v>157</v>
      </c>
      <c r="AT538" s="24" t="s">
        <v>152</v>
      </c>
      <c r="AU538" s="24" t="s">
        <v>82</v>
      </c>
      <c r="AY538" s="24" t="s">
        <v>150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4" t="s">
        <v>80</v>
      </c>
      <c r="BK538" s="232">
        <f>ROUND(I538*H538,2)</f>
        <v>0</v>
      </c>
      <c r="BL538" s="24" t="s">
        <v>157</v>
      </c>
      <c r="BM538" s="24" t="s">
        <v>640</v>
      </c>
    </row>
    <row r="539" s="1" customFormat="1" ht="25.5" customHeight="1">
      <c r="B539" s="46"/>
      <c r="C539" s="221" t="s">
        <v>641</v>
      </c>
      <c r="D539" s="221" t="s">
        <v>152</v>
      </c>
      <c r="E539" s="222" t="s">
        <v>642</v>
      </c>
      <c r="F539" s="223" t="s">
        <v>643</v>
      </c>
      <c r="G539" s="224" t="s">
        <v>186</v>
      </c>
      <c r="H539" s="225">
        <v>218.66</v>
      </c>
      <c r="I539" s="226"/>
      <c r="J539" s="227">
        <f>ROUND(I539*H539,2)</f>
        <v>0</v>
      </c>
      <c r="K539" s="223" t="s">
        <v>156</v>
      </c>
      <c r="L539" s="72"/>
      <c r="M539" s="228" t="s">
        <v>21</v>
      </c>
      <c r="N539" s="229" t="s">
        <v>43</v>
      </c>
      <c r="O539" s="47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AR539" s="24" t="s">
        <v>157</v>
      </c>
      <c r="AT539" s="24" t="s">
        <v>152</v>
      </c>
      <c r="AU539" s="24" t="s">
        <v>82</v>
      </c>
      <c r="AY539" s="24" t="s">
        <v>150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24" t="s">
        <v>80</v>
      </c>
      <c r="BK539" s="232">
        <f>ROUND(I539*H539,2)</f>
        <v>0</v>
      </c>
      <c r="BL539" s="24" t="s">
        <v>157</v>
      </c>
      <c r="BM539" s="24" t="s">
        <v>644</v>
      </c>
    </row>
    <row r="540" s="12" customFormat="1">
      <c r="B540" s="244"/>
      <c r="C540" s="245"/>
      <c r="D540" s="235" t="s">
        <v>159</v>
      </c>
      <c r="E540" s="246" t="s">
        <v>21</v>
      </c>
      <c r="F540" s="247" t="s">
        <v>645</v>
      </c>
      <c r="G540" s="245"/>
      <c r="H540" s="248">
        <v>218.66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AT540" s="254" t="s">
        <v>159</v>
      </c>
      <c r="AU540" s="254" t="s">
        <v>82</v>
      </c>
      <c r="AV540" s="12" t="s">
        <v>82</v>
      </c>
      <c r="AW540" s="12" t="s">
        <v>35</v>
      </c>
      <c r="AX540" s="12" t="s">
        <v>72</v>
      </c>
      <c r="AY540" s="254" t="s">
        <v>150</v>
      </c>
    </row>
    <row r="541" s="13" customFormat="1">
      <c r="B541" s="255"/>
      <c r="C541" s="256"/>
      <c r="D541" s="235" t="s">
        <v>159</v>
      </c>
      <c r="E541" s="257" t="s">
        <v>21</v>
      </c>
      <c r="F541" s="258" t="s">
        <v>162</v>
      </c>
      <c r="G541" s="256"/>
      <c r="H541" s="259">
        <v>218.66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AT541" s="265" t="s">
        <v>159</v>
      </c>
      <c r="AU541" s="265" t="s">
        <v>82</v>
      </c>
      <c r="AV541" s="13" t="s">
        <v>157</v>
      </c>
      <c r="AW541" s="13" t="s">
        <v>35</v>
      </c>
      <c r="AX541" s="13" t="s">
        <v>80</v>
      </c>
      <c r="AY541" s="265" t="s">
        <v>150</v>
      </c>
    </row>
    <row r="542" s="1" customFormat="1" ht="16.5" customHeight="1">
      <c r="B542" s="46"/>
      <c r="C542" s="221" t="s">
        <v>646</v>
      </c>
      <c r="D542" s="221" t="s">
        <v>152</v>
      </c>
      <c r="E542" s="222" t="s">
        <v>647</v>
      </c>
      <c r="F542" s="223" t="s">
        <v>648</v>
      </c>
      <c r="G542" s="224" t="s">
        <v>186</v>
      </c>
      <c r="H542" s="225">
        <v>3.8370000000000002</v>
      </c>
      <c r="I542" s="226"/>
      <c r="J542" s="227">
        <f>ROUND(I542*H542,2)</f>
        <v>0</v>
      </c>
      <c r="K542" s="223" t="s">
        <v>156</v>
      </c>
      <c r="L542" s="72"/>
      <c r="M542" s="228" t="s">
        <v>21</v>
      </c>
      <c r="N542" s="229" t="s">
        <v>43</v>
      </c>
      <c r="O542" s="47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AR542" s="24" t="s">
        <v>157</v>
      </c>
      <c r="AT542" s="24" t="s">
        <v>152</v>
      </c>
      <c r="AU542" s="24" t="s">
        <v>82</v>
      </c>
      <c r="AY542" s="24" t="s">
        <v>150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24" t="s">
        <v>80</v>
      </c>
      <c r="BK542" s="232">
        <f>ROUND(I542*H542,2)</f>
        <v>0</v>
      </c>
      <c r="BL542" s="24" t="s">
        <v>157</v>
      </c>
      <c r="BM542" s="24" t="s">
        <v>649</v>
      </c>
    </row>
    <row r="543" s="12" customFormat="1">
      <c r="B543" s="244"/>
      <c r="C543" s="245"/>
      <c r="D543" s="235" t="s">
        <v>159</v>
      </c>
      <c r="E543" s="246" t="s">
        <v>21</v>
      </c>
      <c r="F543" s="247" t="s">
        <v>650</v>
      </c>
      <c r="G543" s="245"/>
      <c r="H543" s="248">
        <v>3.8370000000000002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AT543" s="254" t="s">
        <v>159</v>
      </c>
      <c r="AU543" s="254" t="s">
        <v>82</v>
      </c>
      <c r="AV543" s="12" t="s">
        <v>82</v>
      </c>
      <c r="AW543" s="12" t="s">
        <v>35</v>
      </c>
      <c r="AX543" s="12" t="s">
        <v>72</v>
      </c>
      <c r="AY543" s="254" t="s">
        <v>150</v>
      </c>
    </row>
    <row r="544" s="13" customFormat="1">
      <c r="B544" s="255"/>
      <c r="C544" s="256"/>
      <c r="D544" s="235" t="s">
        <v>159</v>
      </c>
      <c r="E544" s="257" t="s">
        <v>21</v>
      </c>
      <c r="F544" s="258" t="s">
        <v>162</v>
      </c>
      <c r="G544" s="256"/>
      <c r="H544" s="259">
        <v>3.8370000000000002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AT544" s="265" t="s">
        <v>159</v>
      </c>
      <c r="AU544" s="265" t="s">
        <v>82</v>
      </c>
      <c r="AV544" s="13" t="s">
        <v>157</v>
      </c>
      <c r="AW544" s="13" t="s">
        <v>35</v>
      </c>
      <c r="AX544" s="13" t="s">
        <v>80</v>
      </c>
      <c r="AY544" s="265" t="s">
        <v>150</v>
      </c>
    </row>
    <row r="545" s="1" customFormat="1" ht="25.5" customHeight="1">
      <c r="B545" s="46"/>
      <c r="C545" s="221" t="s">
        <v>651</v>
      </c>
      <c r="D545" s="221" t="s">
        <v>152</v>
      </c>
      <c r="E545" s="222" t="s">
        <v>652</v>
      </c>
      <c r="F545" s="223" t="s">
        <v>653</v>
      </c>
      <c r="G545" s="224" t="s">
        <v>186</v>
      </c>
      <c r="H545" s="225">
        <v>2.3860000000000001</v>
      </c>
      <c r="I545" s="226"/>
      <c r="J545" s="227">
        <f>ROUND(I545*H545,2)</f>
        <v>0</v>
      </c>
      <c r="K545" s="223" t="s">
        <v>156</v>
      </c>
      <c r="L545" s="72"/>
      <c r="M545" s="228" t="s">
        <v>21</v>
      </c>
      <c r="N545" s="229" t="s">
        <v>43</v>
      </c>
      <c r="O545" s="47"/>
      <c r="P545" s="230">
        <f>O545*H545</f>
        <v>0</v>
      </c>
      <c r="Q545" s="230">
        <v>0</v>
      </c>
      <c r="R545" s="230">
        <f>Q545*H545</f>
        <v>0</v>
      </c>
      <c r="S545" s="230">
        <v>0</v>
      </c>
      <c r="T545" s="231">
        <f>S545*H545</f>
        <v>0</v>
      </c>
      <c r="AR545" s="24" t="s">
        <v>157</v>
      </c>
      <c r="AT545" s="24" t="s">
        <v>152</v>
      </c>
      <c r="AU545" s="24" t="s">
        <v>82</v>
      </c>
      <c r="AY545" s="24" t="s">
        <v>150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24" t="s">
        <v>80</v>
      </c>
      <c r="BK545" s="232">
        <f>ROUND(I545*H545,2)</f>
        <v>0</v>
      </c>
      <c r="BL545" s="24" t="s">
        <v>157</v>
      </c>
      <c r="BM545" s="24" t="s">
        <v>654</v>
      </c>
    </row>
    <row r="546" s="12" customFormat="1">
      <c r="B546" s="244"/>
      <c r="C546" s="245"/>
      <c r="D546" s="235" t="s">
        <v>159</v>
      </c>
      <c r="E546" s="246" t="s">
        <v>21</v>
      </c>
      <c r="F546" s="247" t="s">
        <v>655</v>
      </c>
      <c r="G546" s="245"/>
      <c r="H546" s="248">
        <v>2.3860000000000001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AT546" s="254" t="s">
        <v>159</v>
      </c>
      <c r="AU546" s="254" t="s">
        <v>82</v>
      </c>
      <c r="AV546" s="12" t="s">
        <v>82</v>
      </c>
      <c r="AW546" s="12" t="s">
        <v>35</v>
      </c>
      <c r="AX546" s="12" t="s">
        <v>72</v>
      </c>
      <c r="AY546" s="254" t="s">
        <v>150</v>
      </c>
    </row>
    <row r="547" s="13" customFormat="1">
      <c r="B547" s="255"/>
      <c r="C547" s="256"/>
      <c r="D547" s="235" t="s">
        <v>159</v>
      </c>
      <c r="E547" s="257" t="s">
        <v>21</v>
      </c>
      <c r="F547" s="258" t="s">
        <v>162</v>
      </c>
      <c r="G547" s="256"/>
      <c r="H547" s="259">
        <v>2.3860000000000001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AT547" s="265" t="s">
        <v>159</v>
      </c>
      <c r="AU547" s="265" t="s">
        <v>82</v>
      </c>
      <c r="AV547" s="13" t="s">
        <v>157</v>
      </c>
      <c r="AW547" s="13" t="s">
        <v>35</v>
      </c>
      <c r="AX547" s="13" t="s">
        <v>80</v>
      </c>
      <c r="AY547" s="265" t="s">
        <v>150</v>
      </c>
    </row>
    <row r="548" s="1" customFormat="1" ht="16.5" customHeight="1">
      <c r="B548" s="46"/>
      <c r="C548" s="221" t="s">
        <v>656</v>
      </c>
      <c r="D548" s="221" t="s">
        <v>152</v>
      </c>
      <c r="E548" s="222" t="s">
        <v>657</v>
      </c>
      <c r="F548" s="223" t="s">
        <v>658</v>
      </c>
      <c r="G548" s="224" t="s">
        <v>186</v>
      </c>
      <c r="H548" s="225">
        <v>2.7610000000000001</v>
      </c>
      <c r="I548" s="226"/>
      <c r="J548" s="227">
        <f>ROUND(I548*H548,2)</f>
        <v>0</v>
      </c>
      <c r="K548" s="223" t="s">
        <v>156</v>
      </c>
      <c r="L548" s="72"/>
      <c r="M548" s="228" t="s">
        <v>21</v>
      </c>
      <c r="N548" s="229" t="s">
        <v>43</v>
      </c>
      <c r="O548" s="47"/>
      <c r="P548" s="230">
        <f>O548*H548</f>
        <v>0</v>
      </c>
      <c r="Q548" s="230">
        <v>0</v>
      </c>
      <c r="R548" s="230">
        <f>Q548*H548</f>
        <v>0</v>
      </c>
      <c r="S548" s="230">
        <v>0</v>
      </c>
      <c r="T548" s="231">
        <f>S548*H548</f>
        <v>0</v>
      </c>
      <c r="AR548" s="24" t="s">
        <v>157</v>
      </c>
      <c r="AT548" s="24" t="s">
        <v>152</v>
      </c>
      <c r="AU548" s="24" t="s">
        <v>82</v>
      </c>
      <c r="AY548" s="24" t="s">
        <v>150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24" t="s">
        <v>80</v>
      </c>
      <c r="BK548" s="232">
        <f>ROUND(I548*H548,2)</f>
        <v>0</v>
      </c>
      <c r="BL548" s="24" t="s">
        <v>157</v>
      </c>
      <c r="BM548" s="24" t="s">
        <v>659</v>
      </c>
    </row>
    <row r="549" s="12" customFormat="1">
      <c r="B549" s="244"/>
      <c r="C549" s="245"/>
      <c r="D549" s="235" t="s">
        <v>159</v>
      </c>
      <c r="E549" s="246" t="s">
        <v>21</v>
      </c>
      <c r="F549" s="247" t="s">
        <v>660</v>
      </c>
      <c r="G549" s="245"/>
      <c r="H549" s="248">
        <v>2.7610000000000001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AT549" s="254" t="s">
        <v>159</v>
      </c>
      <c r="AU549" s="254" t="s">
        <v>82</v>
      </c>
      <c r="AV549" s="12" t="s">
        <v>82</v>
      </c>
      <c r="AW549" s="12" t="s">
        <v>35</v>
      </c>
      <c r="AX549" s="12" t="s">
        <v>72</v>
      </c>
      <c r="AY549" s="254" t="s">
        <v>150</v>
      </c>
    </row>
    <row r="550" s="13" customFormat="1">
      <c r="B550" s="255"/>
      <c r="C550" s="256"/>
      <c r="D550" s="235" t="s">
        <v>159</v>
      </c>
      <c r="E550" s="257" t="s">
        <v>21</v>
      </c>
      <c r="F550" s="258" t="s">
        <v>162</v>
      </c>
      <c r="G550" s="256"/>
      <c r="H550" s="259">
        <v>2.7610000000000001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AT550" s="265" t="s">
        <v>159</v>
      </c>
      <c r="AU550" s="265" t="s">
        <v>82</v>
      </c>
      <c r="AV550" s="13" t="s">
        <v>157</v>
      </c>
      <c r="AW550" s="13" t="s">
        <v>35</v>
      </c>
      <c r="AX550" s="13" t="s">
        <v>80</v>
      </c>
      <c r="AY550" s="265" t="s">
        <v>150</v>
      </c>
    </row>
    <row r="551" s="1" customFormat="1" ht="25.5" customHeight="1">
      <c r="B551" s="46"/>
      <c r="C551" s="221" t="s">
        <v>661</v>
      </c>
      <c r="D551" s="221" t="s">
        <v>152</v>
      </c>
      <c r="E551" s="222" t="s">
        <v>662</v>
      </c>
      <c r="F551" s="223" t="s">
        <v>663</v>
      </c>
      <c r="G551" s="224" t="s">
        <v>186</v>
      </c>
      <c r="H551" s="225">
        <v>0.45300000000000001</v>
      </c>
      <c r="I551" s="226"/>
      <c r="J551" s="227">
        <f>ROUND(I551*H551,2)</f>
        <v>0</v>
      </c>
      <c r="K551" s="223" t="s">
        <v>156</v>
      </c>
      <c r="L551" s="72"/>
      <c r="M551" s="228" t="s">
        <v>21</v>
      </c>
      <c r="N551" s="229" t="s">
        <v>43</v>
      </c>
      <c r="O551" s="47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AR551" s="24" t="s">
        <v>157</v>
      </c>
      <c r="AT551" s="24" t="s">
        <v>152</v>
      </c>
      <c r="AU551" s="24" t="s">
        <v>82</v>
      </c>
      <c r="AY551" s="24" t="s">
        <v>150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24" t="s">
        <v>80</v>
      </c>
      <c r="BK551" s="232">
        <f>ROUND(I551*H551,2)</f>
        <v>0</v>
      </c>
      <c r="BL551" s="24" t="s">
        <v>157</v>
      </c>
      <c r="BM551" s="24" t="s">
        <v>664</v>
      </c>
    </row>
    <row r="552" s="12" customFormat="1">
      <c r="B552" s="244"/>
      <c r="C552" s="245"/>
      <c r="D552" s="235" t="s">
        <v>159</v>
      </c>
      <c r="E552" s="246" t="s">
        <v>21</v>
      </c>
      <c r="F552" s="247" t="s">
        <v>665</v>
      </c>
      <c r="G552" s="245"/>
      <c r="H552" s="248">
        <v>0.45300000000000001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AT552" s="254" t="s">
        <v>159</v>
      </c>
      <c r="AU552" s="254" t="s">
        <v>82</v>
      </c>
      <c r="AV552" s="12" t="s">
        <v>82</v>
      </c>
      <c r="AW552" s="12" t="s">
        <v>35</v>
      </c>
      <c r="AX552" s="12" t="s">
        <v>72</v>
      </c>
      <c r="AY552" s="254" t="s">
        <v>150</v>
      </c>
    </row>
    <row r="553" s="13" customFormat="1">
      <c r="B553" s="255"/>
      <c r="C553" s="256"/>
      <c r="D553" s="235" t="s">
        <v>159</v>
      </c>
      <c r="E553" s="257" t="s">
        <v>21</v>
      </c>
      <c r="F553" s="258" t="s">
        <v>162</v>
      </c>
      <c r="G553" s="256"/>
      <c r="H553" s="259">
        <v>0.45300000000000001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AT553" s="265" t="s">
        <v>159</v>
      </c>
      <c r="AU553" s="265" t="s">
        <v>82</v>
      </c>
      <c r="AV553" s="13" t="s">
        <v>157</v>
      </c>
      <c r="AW553" s="13" t="s">
        <v>35</v>
      </c>
      <c r="AX553" s="13" t="s">
        <v>80</v>
      </c>
      <c r="AY553" s="265" t="s">
        <v>150</v>
      </c>
    </row>
    <row r="554" s="1" customFormat="1" ht="25.5" customHeight="1">
      <c r="B554" s="46"/>
      <c r="C554" s="221" t="s">
        <v>666</v>
      </c>
      <c r="D554" s="221" t="s">
        <v>152</v>
      </c>
      <c r="E554" s="222" t="s">
        <v>667</v>
      </c>
      <c r="F554" s="223" t="s">
        <v>668</v>
      </c>
      <c r="G554" s="224" t="s">
        <v>186</v>
      </c>
      <c r="H554" s="225">
        <v>0.045999999999999999</v>
      </c>
      <c r="I554" s="226"/>
      <c r="J554" s="227">
        <f>ROUND(I554*H554,2)</f>
        <v>0</v>
      </c>
      <c r="K554" s="223" t="s">
        <v>156</v>
      </c>
      <c r="L554" s="72"/>
      <c r="M554" s="228" t="s">
        <v>21</v>
      </c>
      <c r="N554" s="229" t="s">
        <v>43</v>
      </c>
      <c r="O554" s="47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AR554" s="24" t="s">
        <v>157</v>
      </c>
      <c r="AT554" s="24" t="s">
        <v>152</v>
      </c>
      <c r="AU554" s="24" t="s">
        <v>82</v>
      </c>
      <c r="AY554" s="24" t="s">
        <v>150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24" t="s">
        <v>80</v>
      </c>
      <c r="BK554" s="232">
        <f>ROUND(I554*H554,2)</f>
        <v>0</v>
      </c>
      <c r="BL554" s="24" t="s">
        <v>157</v>
      </c>
      <c r="BM554" s="24" t="s">
        <v>669</v>
      </c>
    </row>
    <row r="555" s="12" customFormat="1">
      <c r="B555" s="244"/>
      <c r="C555" s="245"/>
      <c r="D555" s="235" t="s">
        <v>159</v>
      </c>
      <c r="E555" s="246" t="s">
        <v>21</v>
      </c>
      <c r="F555" s="247" t="s">
        <v>670</v>
      </c>
      <c r="G555" s="245"/>
      <c r="H555" s="248">
        <v>0.045999999999999999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AT555" s="254" t="s">
        <v>159</v>
      </c>
      <c r="AU555" s="254" t="s">
        <v>82</v>
      </c>
      <c r="AV555" s="12" t="s">
        <v>82</v>
      </c>
      <c r="AW555" s="12" t="s">
        <v>35</v>
      </c>
      <c r="AX555" s="12" t="s">
        <v>72</v>
      </c>
      <c r="AY555" s="254" t="s">
        <v>150</v>
      </c>
    </row>
    <row r="556" s="13" customFormat="1">
      <c r="B556" s="255"/>
      <c r="C556" s="256"/>
      <c r="D556" s="235" t="s">
        <v>159</v>
      </c>
      <c r="E556" s="257" t="s">
        <v>21</v>
      </c>
      <c r="F556" s="258" t="s">
        <v>162</v>
      </c>
      <c r="G556" s="256"/>
      <c r="H556" s="259">
        <v>0.045999999999999999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AT556" s="265" t="s">
        <v>159</v>
      </c>
      <c r="AU556" s="265" t="s">
        <v>82</v>
      </c>
      <c r="AV556" s="13" t="s">
        <v>157</v>
      </c>
      <c r="AW556" s="13" t="s">
        <v>35</v>
      </c>
      <c r="AX556" s="13" t="s">
        <v>80</v>
      </c>
      <c r="AY556" s="265" t="s">
        <v>150</v>
      </c>
    </row>
    <row r="557" s="1" customFormat="1" ht="16.5" customHeight="1">
      <c r="B557" s="46"/>
      <c r="C557" s="221" t="s">
        <v>671</v>
      </c>
      <c r="D557" s="221" t="s">
        <v>152</v>
      </c>
      <c r="E557" s="222" t="s">
        <v>672</v>
      </c>
      <c r="F557" s="223" t="s">
        <v>673</v>
      </c>
      <c r="G557" s="224" t="s">
        <v>186</v>
      </c>
      <c r="H557" s="225">
        <v>12.382999999999999</v>
      </c>
      <c r="I557" s="226"/>
      <c r="J557" s="227">
        <f>ROUND(I557*H557,2)</f>
        <v>0</v>
      </c>
      <c r="K557" s="223" t="s">
        <v>156</v>
      </c>
      <c r="L557" s="72"/>
      <c r="M557" s="228" t="s">
        <v>21</v>
      </c>
      <c r="N557" s="229" t="s">
        <v>43</v>
      </c>
      <c r="O557" s="47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AR557" s="24" t="s">
        <v>157</v>
      </c>
      <c r="AT557" s="24" t="s">
        <v>152</v>
      </c>
      <c r="AU557" s="24" t="s">
        <v>82</v>
      </c>
      <c r="AY557" s="24" t="s">
        <v>150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24" t="s">
        <v>80</v>
      </c>
      <c r="BK557" s="232">
        <f>ROUND(I557*H557,2)</f>
        <v>0</v>
      </c>
      <c r="BL557" s="24" t="s">
        <v>157</v>
      </c>
      <c r="BM557" s="24" t="s">
        <v>674</v>
      </c>
    </row>
    <row r="558" s="12" customFormat="1">
      <c r="B558" s="244"/>
      <c r="C558" s="245"/>
      <c r="D558" s="235" t="s">
        <v>159</v>
      </c>
      <c r="E558" s="246" t="s">
        <v>21</v>
      </c>
      <c r="F558" s="247" t="s">
        <v>675</v>
      </c>
      <c r="G558" s="245"/>
      <c r="H558" s="248">
        <v>21.866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AT558" s="254" t="s">
        <v>159</v>
      </c>
      <c r="AU558" s="254" t="s">
        <v>82</v>
      </c>
      <c r="AV558" s="12" t="s">
        <v>82</v>
      </c>
      <c r="AW558" s="12" t="s">
        <v>35</v>
      </c>
      <c r="AX558" s="12" t="s">
        <v>72</v>
      </c>
      <c r="AY558" s="254" t="s">
        <v>150</v>
      </c>
    </row>
    <row r="559" s="12" customFormat="1">
      <c r="B559" s="244"/>
      <c r="C559" s="245"/>
      <c r="D559" s="235" t="s">
        <v>159</v>
      </c>
      <c r="E559" s="246" t="s">
        <v>21</v>
      </c>
      <c r="F559" s="247" t="s">
        <v>676</v>
      </c>
      <c r="G559" s="245"/>
      <c r="H559" s="248">
        <v>-9.4830000000000005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AT559" s="254" t="s">
        <v>159</v>
      </c>
      <c r="AU559" s="254" t="s">
        <v>82</v>
      </c>
      <c r="AV559" s="12" t="s">
        <v>82</v>
      </c>
      <c r="AW559" s="12" t="s">
        <v>35</v>
      </c>
      <c r="AX559" s="12" t="s">
        <v>72</v>
      </c>
      <c r="AY559" s="254" t="s">
        <v>150</v>
      </c>
    </row>
    <row r="560" s="13" customFormat="1">
      <c r="B560" s="255"/>
      <c r="C560" s="256"/>
      <c r="D560" s="235" t="s">
        <v>159</v>
      </c>
      <c r="E560" s="257" t="s">
        <v>21</v>
      </c>
      <c r="F560" s="258" t="s">
        <v>162</v>
      </c>
      <c r="G560" s="256"/>
      <c r="H560" s="259">
        <v>12.382999999999999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AT560" s="265" t="s">
        <v>159</v>
      </c>
      <c r="AU560" s="265" t="s">
        <v>82</v>
      </c>
      <c r="AV560" s="13" t="s">
        <v>157</v>
      </c>
      <c r="AW560" s="13" t="s">
        <v>35</v>
      </c>
      <c r="AX560" s="13" t="s">
        <v>80</v>
      </c>
      <c r="AY560" s="265" t="s">
        <v>150</v>
      </c>
    </row>
    <row r="561" s="10" customFormat="1" ht="29.88" customHeight="1">
      <c r="B561" s="205"/>
      <c r="C561" s="206"/>
      <c r="D561" s="207" t="s">
        <v>71</v>
      </c>
      <c r="E561" s="219" t="s">
        <v>677</v>
      </c>
      <c r="F561" s="219" t="s">
        <v>678</v>
      </c>
      <c r="G561" s="206"/>
      <c r="H561" s="206"/>
      <c r="I561" s="209"/>
      <c r="J561" s="220">
        <f>BK561</f>
        <v>0</v>
      </c>
      <c r="K561" s="206"/>
      <c r="L561" s="211"/>
      <c r="M561" s="212"/>
      <c r="N561" s="213"/>
      <c r="O561" s="213"/>
      <c r="P561" s="214">
        <f>P562</f>
        <v>0</v>
      </c>
      <c r="Q561" s="213"/>
      <c r="R561" s="214">
        <f>R562</f>
        <v>0</v>
      </c>
      <c r="S561" s="213"/>
      <c r="T561" s="215">
        <f>T562</f>
        <v>0</v>
      </c>
      <c r="AR561" s="216" t="s">
        <v>80</v>
      </c>
      <c r="AT561" s="217" t="s">
        <v>71</v>
      </c>
      <c r="AU561" s="217" t="s">
        <v>80</v>
      </c>
      <c r="AY561" s="216" t="s">
        <v>150</v>
      </c>
      <c r="BK561" s="218">
        <f>BK562</f>
        <v>0</v>
      </c>
    </row>
    <row r="562" s="1" customFormat="1" ht="38.25" customHeight="1">
      <c r="B562" s="46"/>
      <c r="C562" s="221" t="s">
        <v>679</v>
      </c>
      <c r="D562" s="221" t="s">
        <v>152</v>
      </c>
      <c r="E562" s="222" t="s">
        <v>680</v>
      </c>
      <c r="F562" s="223" t="s">
        <v>681</v>
      </c>
      <c r="G562" s="224" t="s">
        <v>186</v>
      </c>
      <c r="H562" s="225">
        <v>24.116</v>
      </c>
      <c r="I562" s="226"/>
      <c r="J562" s="227">
        <f>ROUND(I562*H562,2)</f>
        <v>0</v>
      </c>
      <c r="K562" s="223" t="s">
        <v>156</v>
      </c>
      <c r="L562" s="72"/>
      <c r="M562" s="228" t="s">
        <v>21</v>
      </c>
      <c r="N562" s="229" t="s">
        <v>43</v>
      </c>
      <c r="O562" s="47"/>
      <c r="P562" s="230">
        <f>O562*H562</f>
        <v>0</v>
      </c>
      <c r="Q562" s="230">
        <v>0</v>
      </c>
      <c r="R562" s="230">
        <f>Q562*H562</f>
        <v>0</v>
      </c>
      <c r="S562" s="230">
        <v>0</v>
      </c>
      <c r="T562" s="231">
        <f>S562*H562</f>
        <v>0</v>
      </c>
      <c r="AR562" s="24" t="s">
        <v>157</v>
      </c>
      <c r="AT562" s="24" t="s">
        <v>152</v>
      </c>
      <c r="AU562" s="24" t="s">
        <v>82</v>
      </c>
      <c r="AY562" s="24" t="s">
        <v>150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24" t="s">
        <v>80</v>
      </c>
      <c r="BK562" s="232">
        <f>ROUND(I562*H562,2)</f>
        <v>0</v>
      </c>
      <c r="BL562" s="24" t="s">
        <v>157</v>
      </c>
      <c r="BM562" s="24" t="s">
        <v>682</v>
      </c>
    </row>
    <row r="563" s="10" customFormat="1" ht="37.44" customHeight="1">
      <c r="B563" s="205"/>
      <c r="C563" s="206"/>
      <c r="D563" s="207" t="s">
        <v>71</v>
      </c>
      <c r="E563" s="208" t="s">
        <v>683</v>
      </c>
      <c r="F563" s="208" t="s">
        <v>684</v>
      </c>
      <c r="G563" s="206"/>
      <c r="H563" s="206"/>
      <c r="I563" s="209"/>
      <c r="J563" s="210">
        <f>BK563</f>
        <v>0</v>
      </c>
      <c r="K563" s="206"/>
      <c r="L563" s="211"/>
      <c r="M563" s="212"/>
      <c r="N563" s="213"/>
      <c r="O563" s="213"/>
      <c r="P563" s="214">
        <f>P564+P612+P624+P635+P661+P666+P751+P785+P804+P817+P847+P865+P922+P1086+P1093+P1139+P1160+P1236</f>
        <v>0</v>
      </c>
      <c r="Q563" s="213"/>
      <c r="R563" s="214">
        <f>R564+R612+R624+R635+R661+R666+R751+R785+R804+R817+R847+R865+R922+R1086+R1093+R1139+R1160+R1236</f>
        <v>4.8039637560339994</v>
      </c>
      <c r="S563" s="213"/>
      <c r="T563" s="215">
        <f>T564+T612+T624+T635+T661+T666+T751+T785+T804+T817+T847+T865+T922+T1086+T1093+T1139+T1160+T1236</f>
        <v>0.89662565999999999</v>
      </c>
      <c r="AR563" s="216" t="s">
        <v>82</v>
      </c>
      <c r="AT563" s="217" t="s">
        <v>71</v>
      </c>
      <c r="AU563" s="217" t="s">
        <v>72</v>
      </c>
      <c r="AY563" s="216" t="s">
        <v>150</v>
      </c>
      <c r="BK563" s="218">
        <f>BK564+BK612+BK624+BK635+BK661+BK666+BK751+BK785+BK804+BK817+BK847+BK865+BK922+BK1086+BK1093+BK1139+BK1160+BK1236</f>
        <v>0</v>
      </c>
    </row>
    <row r="564" s="10" customFormat="1" ht="19.92" customHeight="1">
      <c r="B564" s="205"/>
      <c r="C564" s="206"/>
      <c r="D564" s="207" t="s">
        <v>71</v>
      </c>
      <c r="E564" s="219" t="s">
        <v>685</v>
      </c>
      <c r="F564" s="219" t="s">
        <v>686</v>
      </c>
      <c r="G564" s="206"/>
      <c r="H564" s="206"/>
      <c r="I564" s="209"/>
      <c r="J564" s="220">
        <f>BK564</f>
        <v>0</v>
      </c>
      <c r="K564" s="206"/>
      <c r="L564" s="211"/>
      <c r="M564" s="212"/>
      <c r="N564" s="213"/>
      <c r="O564" s="213"/>
      <c r="P564" s="214">
        <f>SUM(P565:P611)</f>
        <v>0</v>
      </c>
      <c r="Q564" s="213"/>
      <c r="R564" s="214">
        <f>SUM(R565:R611)</f>
        <v>0.27684639194999994</v>
      </c>
      <c r="S564" s="213"/>
      <c r="T564" s="215">
        <f>SUM(T565:T611)</f>
        <v>0.045679999999999998</v>
      </c>
      <c r="AR564" s="216" t="s">
        <v>82</v>
      </c>
      <c r="AT564" s="217" t="s">
        <v>71</v>
      </c>
      <c r="AU564" s="217" t="s">
        <v>80</v>
      </c>
      <c r="AY564" s="216" t="s">
        <v>150</v>
      </c>
      <c r="BK564" s="218">
        <f>SUM(BK565:BK611)</f>
        <v>0</v>
      </c>
    </row>
    <row r="565" s="1" customFormat="1" ht="25.5" customHeight="1">
      <c r="B565" s="46"/>
      <c r="C565" s="221" t="s">
        <v>687</v>
      </c>
      <c r="D565" s="221" t="s">
        <v>152</v>
      </c>
      <c r="E565" s="222" t="s">
        <v>688</v>
      </c>
      <c r="F565" s="223" t="s">
        <v>689</v>
      </c>
      <c r="G565" s="224" t="s">
        <v>204</v>
      </c>
      <c r="H565" s="225">
        <v>11.42</v>
      </c>
      <c r="I565" s="226"/>
      <c r="J565" s="227">
        <f>ROUND(I565*H565,2)</f>
        <v>0</v>
      </c>
      <c r="K565" s="223" t="s">
        <v>156</v>
      </c>
      <c r="L565" s="72"/>
      <c r="M565" s="228" t="s">
        <v>21</v>
      </c>
      <c r="N565" s="229" t="s">
        <v>43</v>
      </c>
      <c r="O565" s="47"/>
      <c r="P565" s="230">
        <f>O565*H565</f>
        <v>0</v>
      </c>
      <c r="Q565" s="230">
        <v>0</v>
      </c>
      <c r="R565" s="230">
        <f>Q565*H565</f>
        <v>0</v>
      </c>
      <c r="S565" s="230">
        <v>0</v>
      </c>
      <c r="T565" s="231">
        <f>S565*H565</f>
        <v>0</v>
      </c>
      <c r="AR565" s="24" t="s">
        <v>240</v>
      </c>
      <c r="AT565" s="24" t="s">
        <v>152</v>
      </c>
      <c r="AU565" s="24" t="s">
        <v>82</v>
      </c>
      <c r="AY565" s="24" t="s">
        <v>150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24" t="s">
        <v>80</v>
      </c>
      <c r="BK565" s="232">
        <f>ROUND(I565*H565,2)</f>
        <v>0</v>
      </c>
      <c r="BL565" s="24" t="s">
        <v>240</v>
      </c>
      <c r="BM565" s="24" t="s">
        <v>690</v>
      </c>
    </row>
    <row r="566" s="12" customFormat="1">
      <c r="B566" s="244"/>
      <c r="C566" s="245"/>
      <c r="D566" s="235" t="s">
        <v>159</v>
      </c>
      <c r="E566" s="246" t="s">
        <v>21</v>
      </c>
      <c r="F566" s="247" t="s">
        <v>691</v>
      </c>
      <c r="G566" s="245"/>
      <c r="H566" s="248">
        <v>11.42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AT566" s="254" t="s">
        <v>159</v>
      </c>
      <c r="AU566" s="254" t="s">
        <v>82</v>
      </c>
      <c r="AV566" s="12" t="s">
        <v>82</v>
      </c>
      <c r="AW566" s="12" t="s">
        <v>35</v>
      </c>
      <c r="AX566" s="12" t="s">
        <v>72</v>
      </c>
      <c r="AY566" s="254" t="s">
        <v>150</v>
      </c>
    </row>
    <row r="567" s="13" customFormat="1">
      <c r="B567" s="255"/>
      <c r="C567" s="256"/>
      <c r="D567" s="235" t="s">
        <v>159</v>
      </c>
      <c r="E567" s="257" t="s">
        <v>21</v>
      </c>
      <c r="F567" s="258" t="s">
        <v>162</v>
      </c>
      <c r="G567" s="256"/>
      <c r="H567" s="259">
        <v>11.42</v>
      </c>
      <c r="I567" s="260"/>
      <c r="J567" s="256"/>
      <c r="K567" s="256"/>
      <c r="L567" s="261"/>
      <c r="M567" s="262"/>
      <c r="N567" s="263"/>
      <c r="O567" s="263"/>
      <c r="P567" s="263"/>
      <c r="Q567" s="263"/>
      <c r="R567" s="263"/>
      <c r="S567" s="263"/>
      <c r="T567" s="264"/>
      <c r="AT567" s="265" t="s">
        <v>159</v>
      </c>
      <c r="AU567" s="265" t="s">
        <v>82</v>
      </c>
      <c r="AV567" s="13" t="s">
        <v>157</v>
      </c>
      <c r="AW567" s="13" t="s">
        <v>35</v>
      </c>
      <c r="AX567" s="13" t="s">
        <v>80</v>
      </c>
      <c r="AY567" s="265" t="s">
        <v>150</v>
      </c>
    </row>
    <row r="568" s="1" customFormat="1" ht="16.5" customHeight="1">
      <c r="B568" s="46"/>
      <c r="C568" s="277" t="s">
        <v>692</v>
      </c>
      <c r="D568" s="277" t="s">
        <v>235</v>
      </c>
      <c r="E568" s="278" t="s">
        <v>693</v>
      </c>
      <c r="F568" s="279" t="s">
        <v>694</v>
      </c>
      <c r="G568" s="280" t="s">
        <v>186</v>
      </c>
      <c r="H568" s="281">
        <v>0.002</v>
      </c>
      <c r="I568" s="282"/>
      <c r="J568" s="283">
        <f>ROUND(I568*H568,2)</f>
        <v>0</v>
      </c>
      <c r="K568" s="279" t="s">
        <v>156</v>
      </c>
      <c r="L568" s="284"/>
      <c r="M568" s="285" t="s">
        <v>21</v>
      </c>
      <c r="N568" s="286" t="s">
        <v>43</v>
      </c>
      <c r="O568" s="47"/>
      <c r="P568" s="230">
        <f>O568*H568</f>
        <v>0</v>
      </c>
      <c r="Q568" s="230">
        <v>1</v>
      </c>
      <c r="R568" s="230">
        <f>Q568*H568</f>
        <v>0.002</v>
      </c>
      <c r="S568" s="230">
        <v>0</v>
      </c>
      <c r="T568" s="231">
        <f>S568*H568</f>
        <v>0</v>
      </c>
      <c r="AR568" s="24" t="s">
        <v>383</v>
      </c>
      <c r="AT568" s="24" t="s">
        <v>235</v>
      </c>
      <c r="AU568" s="24" t="s">
        <v>82</v>
      </c>
      <c r="AY568" s="24" t="s">
        <v>150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24" t="s">
        <v>80</v>
      </c>
      <c r="BK568" s="232">
        <f>ROUND(I568*H568,2)</f>
        <v>0</v>
      </c>
      <c r="BL568" s="24" t="s">
        <v>240</v>
      </c>
      <c r="BM568" s="24" t="s">
        <v>695</v>
      </c>
    </row>
    <row r="569" s="12" customFormat="1">
      <c r="B569" s="244"/>
      <c r="C569" s="245"/>
      <c r="D569" s="235" t="s">
        <v>159</v>
      </c>
      <c r="E569" s="246" t="s">
        <v>21</v>
      </c>
      <c r="F569" s="247" t="s">
        <v>696</v>
      </c>
      <c r="G569" s="245"/>
      <c r="H569" s="248">
        <v>0.002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AT569" s="254" t="s">
        <v>159</v>
      </c>
      <c r="AU569" s="254" t="s">
        <v>82</v>
      </c>
      <c r="AV569" s="12" t="s">
        <v>82</v>
      </c>
      <c r="AW569" s="12" t="s">
        <v>35</v>
      </c>
      <c r="AX569" s="12" t="s">
        <v>72</v>
      </c>
      <c r="AY569" s="254" t="s">
        <v>150</v>
      </c>
    </row>
    <row r="570" s="13" customFormat="1">
      <c r="B570" s="255"/>
      <c r="C570" s="256"/>
      <c r="D570" s="235" t="s">
        <v>159</v>
      </c>
      <c r="E570" s="257" t="s">
        <v>21</v>
      </c>
      <c r="F570" s="258" t="s">
        <v>162</v>
      </c>
      <c r="G570" s="256"/>
      <c r="H570" s="259">
        <v>0.002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AT570" s="265" t="s">
        <v>159</v>
      </c>
      <c r="AU570" s="265" t="s">
        <v>82</v>
      </c>
      <c r="AV570" s="13" t="s">
        <v>157</v>
      </c>
      <c r="AW570" s="13" t="s">
        <v>35</v>
      </c>
      <c r="AX570" s="13" t="s">
        <v>80</v>
      </c>
      <c r="AY570" s="265" t="s">
        <v>150</v>
      </c>
    </row>
    <row r="571" s="1" customFormat="1" ht="25.5" customHeight="1">
      <c r="B571" s="46"/>
      <c r="C571" s="221" t="s">
        <v>697</v>
      </c>
      <c r="D571" s="221" t="s">
        <v>152</v>
      </c>
      <c r="E571" s="222" t="s">
        <v>698</v>
      </c>
      <c r="F571" s="223" t="s">
        <v>699</v>
      </c>
      <c r="G571" s="224" t="s">
        <v>204</v>
      </c>
      <c r="H571" s="225">
        <v>1.575</v>
      </c>
      <c r="I571" s="226"/>
      <c r="J571" s="227">
        <f>ROUND(I571*H571,2)</f>
        <v>0</v>
      </c>
      <c r="K571" s="223" t="s">
        <v>156</v>
      </c>
      <c r="L571" s="72"/>
      <c r="M571" s="228" t="s">
        <v>21</v>
      </c>
      <c r="N571" s="229" t="s">
        <v>43</v>
      </c>
      <c r="O571" s="47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AR571" s="24" t="s">
        <v>240</v>
      </c>
      <c r="AT571" s="24" t="s">
        <v>152</v>
      </c>
      <c r="AU571" s="24" t="s">
        <v>82</v>
      </c>
      <c r="AY571" s="24" t="s">
        <v>150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24" t="s">
        <v>80</v>
      </c>
      <c r="BK571" s="232">
        <f>ROUND(I571*H571,2)</f>
        <v>0</v>
      </c>
      <c r="BL571" s="24" t="s">
        <v>240</v>
      </c>
      <c r="BM571" s="24" t="s">
        <v>700</v>
      </c>
    </row>
    <row r="572" s="12" customFormat="1">
      <c r="B572" s="244"/>
      <c r="C572" s="245"/>
      <c r="D572" s="235" t="s">
        <v>159</v>
      </c>
      <c r="E572" s="246" t="s">
        <v>21</v>
      </c>
      <c r="F572" s="247" t="s">
        <v>206</v>
      </c>
      <c r="G572" s="245"/>
      <c r="H572" s="248">
        <v>0.94999999999999996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AT572" s="254" t="s">
        <v>159</v>
      </c>
      <c r="AU572" s="254" t="s">
        <v>82</v>
      </c>
      <c r="AV572" s="12" t="s">
        <v>82</v>
      </c>
      <c r="AW572" s="12" t="s">
        <v>35</v>
      </c>
      <c r="AX572" s="12" t="s">
        <v>72</v>
      </c>
      <c r="AY572" s="254" t="s">
        <v>150</v>
      </c>
    </row>
    <row r="573" s="12" customFormat="1">
      <c r="B573" s="244"/>
      <c r="C573" s="245"/>
      <c r="D573" s="235" t="s">
        <v>159</v>
      </c>
      <c r="E573" s="246" t="s">
        <v>21</v>
      </c>
      <c r="F573" s="247" t="s">
        <v>207</v>
      </c>
      <c r="G573" s="245"/>
      <c r="H573" s="248">
        <v>0.625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AT573" s="254" t="s">
        <v>159</v>
      </c>
      <c r="AU573" s="254" t="s">
        <v>82</v>
      </c>
      <c r="AV573" s="12" t="s">
        <v>82</v>
      </c>
      <c r="AW573" s="12" t="s">
        <v>35</v>
      </c>
      <c r="AX573" s="12" t="s">
        <v>72</v>
      </c>
      <c r="AY573" s="254" t="s">
        <v>150</v>
      </c>
    </row>
    <row r="574" s="13" customFormat="1">
      <c r="B574" s="255"/>
      <c r="C574" s="256"/>
      <c r="D574" s="235" t="s">
        <v>159</v>
      </c>
      <c r="E574" s="257" t="s">
        <v>21</v>
      </c>
      <c r="F574" s="258" t="s">
        <v>162</v>
      </c>
      <c r="G574" s="256"/>
      <c r="H574" s="259">
        <v>1.575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AT574" s="265" t="s">
        <v>159</v>
      </c>
      <c r="AU574" s="265" t="s">
        <v>82</v>
      </c>
      <c r="AV574" s="13" t="s">
        <v>157</v>
      </c>
      <c r="AW574" s="13" t="s">
        <v>35</v>
      </c>
      <c r="AX574" s="13" t="s">
        <v>80</v>
      </c>
      <c r="AY574" s="265" t="s">
        <v>150</v>
      </c>
    </row>
    <row r="575" s="1" customFormat="1" ht="16.5" customHeight="1">
      <c r="B575" s="46"/>
      <c r="C575" s="277" t="s">
        <v>701</v>
      </c>
      <c r="D575" s="277" t="s">
        <v>235</v>
      </c>
      <c r="E575" s="278" t="s">
        <v>693</v>
      </c>
      <c r="F575" s="279" t="s">
        <v>694</v>
      </c>
      <c r="G575" s="280" t="s">
        <v>186</v>
      </c>
      <c r="H575" s="281">
        <v>0.001</v>
      </c>
      <c r="I575" s="282"/>
      <c r="J575" s="283">
        <f>ROUND(I575*H575,2)</f>
        <v>0</v>
      </c>
      <c r="K575" s="279" t="s">
        <v>156</v>
      </c>
      <c r="L575" s="284"/>
      <c r="M575" s="285" t="s">
        <v>21</v>
      </c>
      <c r="N575" s="286" t="s">
        <v>43</v>
      </c>
      <c r="O575" s="47"/>
      <c r="P575" s="230">
        <f>O575*H575</f>
        <v>0</v>
      </c>
      <c r="Q575" s="230">
        <v>1</v>
      </c>
      <c r="R575" s="230">
        <f>Q575*H575</f>
        <v>0.001</v>
      </c>
      <c r="S575" s="230">
        <v>0</v>
      </c>
      <c r="T575" s="231">
        <f>S575*H575</f>
        <v>0</v>
      </c>
      <c r="AR575" s="24" t="s">
        <v>383</v>
      </c>
      <c r="AT575" s="24" t="s">
        <v>235</v>
      </c>
      <c r="AU575" s="24" t="s">
        <v>82</v>
      </c>
      <c r="AY575" s="24" t="s">
        <v>150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24" t="s">
        <v>80</v>
      </c>
      <c r="BK575" s="232">
        <f>ROUND(I575*H575,2)</f>
        <v>0</v>
      </c>
      <c r="BL575" s="24" t="s">
        <v>240</v>
      </c>
      <c r="BM575" s="24" t="s">
        <v>702</v>
      </c>
    </row>
    <row r="576" s="12" customFormat="1">
      <c r="B576" s="244"/>
      <c r="C576" s="245"/>
      <c r="D576" s="235" t="s">
        <v>159</v>
      </c>
      <c r="E576" s="246" t="s">
        <v>21</v>
      </c>
      <c r="F576" s="247" t="s">
        <v>703</v>
      </c>
      <c r="G576" s="245"/>
      <c r="H576" s="248">
        <v>0.001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AT576" s="254" t="s">
        <v>159</v>
      </c>
      <c r="AU576" s="254" t="s">
        <v>82</v>
      </c>
      <c r="AV576" s="12" t="s">
        <v>82</v>
      </c>
      <c r="AW576" s="12" t="s">
        <v>35</v>
      </c>
      <c r="AX576" s="12" t="s">
        <v>72</v>
      </c>
      <c r="AY576" s="254" t="s">
        <v>150</v>
      </c>
    </row>
    <row r="577" s="13" customFormat="1">
      <c r="B577" s="255"/>
      <c r="C577" s="256"/>
      <c r="D577" s="235" t="s">
        <v>159</v>
      </c>
      <c r="E577" s="257" t="s">
        <v>21</v>
      </c>
      <c r="F577" s="258" t="s">
        <v>162</v>
      </c>
      <c r="G577" s="256"/>
      <c r="H577" s="259">
        <v>0.001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AT577" s="265" t="s">
        <v>159</v>
      </c>
      <c r="AU577" s="265" t="s">
        <v>82</v>
      </c>
      <c r="AV577" s="13" t="s">
        <v>157</v>
      </c>
      <c r="AW577" s="13" t="s">
        <v>35</v>
      </c>
      <c r="AX577" s="13" t="s">
        <v>80</v>
      </c>
      <c r="AY577" s="265" t="s">
        <v>150</v>
      </c>
    </row>
    <row r="578" s="1" customFormat="1" ht="16.5" customHeight="1">
      <c r="B578" s="46"/>
      <c r="C578" s="221" t="s">
        <v>704</v>
      </c>
      <c r="D578" s="221" t="s">
        <v>152</v>
      </c>
      <c r="E578" s="222" t="s">
        <v>705</v>
      </c>
      <c r="F578" s="223" t="s">
        <v>706</v>
      </c>
      <c r="G578" s="224" t="s">
        <v>204</v>
      </c>
      <c r="H578" s="225">
        <v>11.42</v>
      </c>
      <c r="I578" s="226"/>
      <c r="J578" s="227">
        <f>ROUND(I578*H578,2)</f>
        <v>0</v>
      </c>
      <c r="K578" s="223" t="s">
        <v>156</v>
      </c>
      <c r="L578" s="72"/>
      <c r="M578" s="228" t="s">
        <v>21</v>
      </c>
      <c r="N578" s="229" t="s">
        <v>43</v>
      </c>
      <c r="O578" s="47"/>
      <c r="P578" s="230">
        <f>O578*H578</f>
        <v>0</v>
      </c>
      <c r="Q578" s="230">
        <v>0</v>
      </c>
      <c r="R578" s="230">
        <f>Q578*H578</f>
        <v>0</v>
      </c>
      <c r="S578" s="230">
        <v>0.0040000000000000001</v>
      </c>
      <c r="T578" s="231">
        <f>S578*H578</f>
        <v>0.045679999999999998</v>
      </c>
      <c r="AR578" s="24" t="s">
        <v>240</v>
      </c>
      <c r="AT578" s="24" t="s">
        <v>152</v>
      </c>
      <c r="AU578" s="24" t="s">
        <v>82</v>
      </c>
      <c r="AY578" s="24" t="s">
        <v>150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24" t="s">
        <v>80</v>
      </c>
      <c r="BK578" s="232">
        <f>ROUND(I578*H578,2)</f>
        <v>0</v>
      </c>
      <c r="BL578" s="24" t="s">
        <v>240</v>
      </c>
      <c r="BM578" s="24" t="s">
        <v>707</v>
      </c>
    </row>
    <row r="579" s="12" customFormat="1">
      <c r="B579" s="244"/>
      <c r="C579" s="245"/>
      <c r="D579" s="235" t="s">
        <v>159</v>
      </c>
      <c r="E579" s="246" t="s">
        <v>21</v>
      </c>
      <c r="F579" s="247" t="s">
        <v>691</v>
      </c>
      <c r="G579" s="245"/>
      <c r="H579" s="248">
        <v>11.42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AT579" s="254" t="s">
        <v>159</v>
      </c>
      <c r="AU579" s="254" t="s">
        <v>82</v>
      </c>
      <c r="AV579" s="12" t="s">
        <v>82</v>
      </c>
      <c r="AW579" s="12" t="s">
        <v>35</v>
      </c>
      <c r="AX579" s="12" t="s">
        <v>72</v>
      </c>
      <c r="AY579" s="254" t="s">
        <v>150</v>
      </c>
    </row>
    <row r="580" s="13" customFormat="1">
      <c r="B580" s="255"/>
      <c r="C580" s="256"/>
      <c r="D580" s="235" t="s">
        <v>159</v>
      </c>
      <c r="E580" s="257" t="s">
        <v>21</v>
      </c>
      <c r="F580" s="258" t="s">
        <v>162</v>
      </c>
      <c r="G580" s="256"/>
      <c r="H580" s="259">
        <v>11.42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AT580" s="265" t="s">
        <v>159</v>
      </c>
      <c r="AU580" s="265" t="s">
        <v>82</v>
      </c>
      <c r="AV580" s="13" t="s">
        <v>157</v>
      </c>
      <c r="AW580" s="13" t="s">
        <v>35</v>
      </c>
      <c r="AX580" s="13" t="s">
        <v>80</v>
      </c>
      <c r="AY580" s="265" t="s">
        <v>150</v>
      </c>
    </row>
    <row r="581" s="1" customFormat="1" ht="25.5" customHeight="1">
      <c r="B581" s="46"/>
      <c r="C581" s="221" t="s">
        <v>708</v>
      </c>
      <c r="D581" s="221" t="s">
        <v>152</v>
      </c>
      <c r="E581" s="222" t="s">
        <v>709</v>
      </c>
      <c r="F581" s="223" t="s">
        <v>710</v>
      </c>
      <c r="G581" s="224" t="s">
        <v>204</v>
      </c>
      <c r="H581" s="225">
        <v>11.42</v>
      </c>
      <c r="I581" s="226"/>
      <c r="J581" s="227">
        <f>ROUND(I581*H581,2)</f>
        <v>0</v>
      </c>
      <c r="K581" s="223" t="s">
        <v>156</v>
      </c>
      <c r="L581" s="72"/>
      <c r="M581" s="228" t="s">
        <v>21</v>
      </c>
      <c r="N581" s="229" t="s">
        <v>43</v>
      </c>
      <c r="O581" s="47"/>
      <c r="P581" s="230">
        <f>O581*H581</f>
        <v>0</v>
      </c>
      <c r="Q581" s="230">
        <v>0.00039825</v>
      </c>
      <c r="R581" s="230">
        <f>Q581*H581</f>
        <v>0.0045480149999999999</v>
      </c>
      <c r="S581" s="230">
        <v>0</v>
      </c>
      <c r="T581" s="231">
        <f>S581*H581</f>
        <v>0</v>
      </c>
      <c r="AR581" s="24" t="s">
        <v>240</v>
      </c>
      <c r="AT581" s="24" t="s">
        <v>152</v>
      </c>
      <c r="AU581" s="24" t="s">
        <v>82</v>
      </c>
      <c r="AY581" s="24" t="s">
        <v>150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24" t="s">
        <v>80</v>
      </c>
      <c r="BK581" s="232">
        <f>ROUND(I581*H581,2)</f>
        <v>0</v>
      </c>
      <c r="BL581" s="24" t="s">
        <v>240</v>
      </c>
      <c r="BM581" s="24" t="s">
        <v>711</v>
      </c>
    </row>
    <row r="582" s="1" customFormat="1" ht="16.5" customHeight="1">
      <c r="B582" s="46"/>
      <c r="C582" s="277" t="s">
        <v>712</v>
      </c>
      <c r="D582" s="277" t="s">
        <v>235</v>
      </c>
      <c r="E582" s="278" t="s">
        <v>713</v>
      </c>
      <c r="F582" s="279" t="s">
        <v>714</v>
      </c>
      <c r="G582" s="280" t="s">
        <v>204</v>
      </c>
      <c r="H582" s="281">
        <v>13.132999999999999</v>
      </c>
      <c r="I582" s="282"/>
      <c r="J582" s="283">
        <f>ROUND(I582*H582,2)</f>
        <v>0</v>
      </c>
      <c r="K582" s="279" t="s">
        <v>156</v>
      </c>
      <c r="L582" s="284"/>
      <c r="M582" s="285" t="s">
        <v>21</v>
      </c>
      <c r="N582" s="286" t="s">
        <v>43</v>
      </c>
      <c r="O582" s="47"/>
      <c r="P582" s="230">
        <f>O582*H582</f>
        <v>0</v>
      </c>
      <c r="Q582" s="230">
        <v>0.0044999999999999997</v>
      </c>
      <c r="R582" s="230">
        <f>Q582*H582</f>
        <v>0.059098499999999991</v>
      </c>
      <c r="S582" s="230">
        <v>0</v>
      </c>
      <c r="T582" s="231">
        <f>S582*H582</f>
        <v>0</v>
      </c>
      <c r="AR582" s="24" t="s">
        <v>383</v>
      </c>
      <c r="AT582" s="24" t="s">
        <v>235</v>
      </c>
      <c r="AU582" s="24" t="s">
        <v>82</v>
      </c>
      <c r="AY582" s="24" t="s">
        <v>150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24" t="s">
        <v>80</v>
      </c>
      <c r="BK582" s="232">
        <f>ROUND(I582*H582,2)</f>
        <v>0</v>
      </c>
      <c r="BL582" s="24" t="s">
        <v>240</v>
      </c>
      <c r="BM582" s="24" t="s">
        <v>715</v>
      </c>
    </row>
    <row r="583" s="12" customFormat="1">
      <c r="B583" s="244"/>
      <c r="C583" s="245"/>
      <c r="D583" s="235" t="s">
        <v>159</v>
      </c>
      <c r="E583" s="246" t="s">
        <v>21</v>
      </c>
      <c r="F583" s="247" t="s">
        <v>716</v>
      </c>
      <c r="G583" s="245"/>
      <c r="H583" s="248">
        <v>13.132999999999999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AT583" s="254" t="s">
        <v>159</v>
      </c>
      <c r="AU583" s="254" t="s">
        <v>82</v>
      </c>
      <c r="AV583" s="12" t="s">
        <v>82</v>
      </c>
      <c r="AW583" s="12" t="s">
        <v>35</v>
      </c>
      <c r="AX583" s="12" t="s">
        <v>72</v>
      </c>
      <c r="AY583" s="254" t="s">
        <v>150</v>
      </c>
    </row>
    <row r="584" s="13" customFormat="1">
      <c r="B584" s="255"/>
      <c r="C584" s="256"/>
      <c r="D584" s="235" t="s">
        <v>159</v>
      </c>
      <c r="E584" s="257" t="s">
        <v>21</v>
      </c>
      <c r="F584" s="258" t="s">
        <v>162</v>
      </c>
      <c r="G584" s="256"/>
      <c r="H584" s="259">
        <v>13.132999999999999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AT584" s="265" t="s">
        <v>159</v>
      </c>
      <c r="AU584" s="265" t="s">
        <v>82</v>
      </c>
      <c r="AV584" s="13" t="s">
        <v>157</v>
      </c>
      <c r="AW584" s="13" t="s">
        <v>35</v>
      </c>
      <c r="AX584" s="13" t="s">
        <v>80</v>
      </c>
      <c r="AY584" s="265" t="s">
        <v>150</v>
      </c>
    </row>
    <row r="585" s="1" customFormat="1" ht="25.5" customHeight="1">
      <c r="B585" s="46"/>
      <c r="C585" s="221" t="s">
        <v>717</v>
      </c>
      <c r="D585" s="221" t="s">
        <v>152</v>
      </c>
      <c r="E585" s="222" t="s">
        <v>718</v>
      </c>
      <c r="F585" s="223" t="s">
        <v>719</v>
      </c>
      <c r="G585" s="224" t="s">
        <v>204</v>
      </c>
      <c r="H585" s="225">
        <v>1.575</v>
      </c>
      <c r="I585" s="226"/>
      <c r="J585" s="227">
        <f>ROUND(I585*H585,2)</f>
        <v>0</v>
      </c>
      <c r="K585" s="223" t="s">
        <v>156</v>
      </c>
      <c r="L585" s="72"/>
      <c r="M585" s="228" t="s">
        <v>21</v>
      </c>
      <c r="N585" s="229" t="s">
        <v>43</v>
      </c>
      <c r="O585" s="47"/>
      <c r="P585" s="230">
        <f>O585*H585</f>
        <v>0</v>
      </c>
      <c r="Q585" s="230">
        <v>0.00039825</v>
      </c>
      <c r="R585" s="230">
        <f>Q585*H585</f>
        <v>0.00062724375000000002</v>
      </c>
      <c r="S585" s="230">
        <v>0</v>
      </c>
      <c r="T585" s="231">
        <f>S585*H585</f>
        <v>0</v>
      </c>
      <c r="AR585" s="24" t="s">
        <v>240</v>
      </c>
      <c r="AT585" s="24" t="s">
        <v>152</v>
      </c>
      <c r="AU585" s="24" t="s">
        <v>82</v>
      </c>
      <c r="AY585" s="24" t="s">
        <v>150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24" t="s">
        <v>80</v>
      </c>
      <c r="BK585" s="232">
        <f>ROUND(I585*H585,2)</f>
        <v>0</v>
      </c>
      <c r="BL585" s="24" t="s">
        <v>240</v>
      </c>
      <c r="BM585" s="24" t="s">
        <v>720</v>
      </c>
    </row>
    <row r="586" s="1" customFormat="1" ht="16.5" customHeight="1">
      <c r="B586" s="46"/>
      <c r="C586" s="277" t="s">
        <v>721</v>
      </c>
      <c r="D586" s="277" t="s">
        <v>235</v>
      </c>
      <c r="E586" s="278" t="s">
        <v>713</v>
      </c>
      <c r="F586" s="279" t="s">
        <v>714</v>
      </c>
      <c r="G586" s="280" t="s">
        <v>204</v>
      </c>
      <c r="H586" s="281">
        <v>1.8899999999999999</v>
      </c>
      <c r="I586" s="282"/>
      <c r="J586" s="283">
        <f>ROUND(I586*H586,2)</f>
        <v>0</v>
      </c>
      <c r="K586" s="279" t="s">
        <v>156</v>
      </c>
      <c r="L586" s="284"/>
      <c r="M586" s="285" t="s">
        <v>21</v>
      </c>
      <c r="N586" s="286" t="s">
        <v>43</v>
      </c>
      <c r="O586" s="47"/>
      <c r="P586" s="230">
        <f>O586*H586</f>
        <v>0</v>
      </c>
      <c r="Q586" s="230">
        <v>0.0044999999999999997</v>
      </c>
      <c r="R586" s="230">
        <f>Q586*H586</f>
        <v>0.0085049999999999987</v>
      </c>
      <c r="S586" s="230">
        <v>0</v>
      </c>
      <c r="T586" s="231">
        <f>S586*H586</f>
        <v>0</v>
      </c>
      <c r="AR586" s="24" t="s">
        <v>383</v>
      </c>
      <c r="AT586" s="24" t="s">
        <v>235</v>
      </c>
      <c r="AU586" s="24" t="s">
        <v>82</v>
      </c>
      <c r="AY586" s="24" t="s">
        <v>150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24" t="s">
        <v>80</v>
      </c>
      <c r="BK586" s="232">
        <f>ROUND(I586*H586,2)</f>
        <v>0</v>
      </c>
      <c r="BL586" s="24" t="s">
        <v>240</v>
      </c>
      <c r="BM586" s="24" t="s">
        <v>722</v>
      </c>
    </row>
    <row r="587" s="12" customFormat="1">
      <c r="B587" s="244"/>
      <c r="C587" s="245"/>
      <c r="D587" s="235" t="s">
        <v>159</v>
      </c>
      <c r="E587" s="246" t="s">
        <v>21</v>
      </c>
      <c r="F587" s="247" t="s">
        <v>723</v>
      </c>
      <c r="G587" s="245"/>
      <c r="H587" s="248">
        <v>1.8899999999999999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AT587" s="254" t="s">
        <v>159</v>
      </c>
      <c r="AU587" s="254" t="s">
        <v>82</v>
      </c>
      <c r="AV587" s="12" t="s">
        <v>82</v>
      </c>
      <c r="AW587" s="12" t="s">
        <v>35</v>
      </c>
      <c r="AX587" s="12" t="s">
        <v>72</v>
      </c>
      <c r="AY587" s="254" t="s">
        <v>150</v>
      </c>
    </row>
    <row r="588" s="13" customFormat="1">
      <c r="B588" s="255"/>
      <c r="C588" s="256"/>
      <c r="D588" s="235" t="s">
        <v>159</v>
      </c>
      <c r="E588" s="257" t="s">
        <v>21</v>
      </c>
      <c r="F588" s="258" t="s">
        <v>162</v>
      </c>
      <c r="G588" s="256"/>
      <c r="H588" s="259">
        <v>1.8899999999999999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AT588" s="265" t="s">
        <v>159</v>
      </c>
      <c r="AU588" s="265" t="s">
        <v>82</v>
      </c>
      <c r="AV588" s="13" t="s">
        <v>157</v>
      </c>
      <c r="AW588" s="13" t="s">
        <v>35</v>
      </c>
      <c r="AX588" s="13" t="s">
        <v>80</v>
      </c>
      <c r="AY588" s="265" t="s">
        <v>150</v>
      </c>
    </row>
    <row r="589" s="1" customFormat="1" ht="25.5" customHeight="1">
      <c r="B589" s="46"/>
      <c r="C589" s="221" t="s">
        <v>724</v>
      </c>
      <c r="D589" s="221" t="s">
        <v>152</v>
      </c>
      <c r="E589" s="222" t="s">
        <v>725</v>
      </c>
      <c r="F589" s="223" t="s">
        <v>726</v>
      </c>
      <c r="G589" s="224" t="s">
        <v>204</v>
      </c>
      <c r="H589" s="225">
        <v>8.3460000000000001</v>
      </c>
      <c r="I589" s="226"/>
      <c r="J589" s="227">
        <f>ROUND(I589*H589,2)</f>
        <v>0</v>
      </c>
      <c r="K589" s="223" t="s">
        <v>156</v>
      </c>
      <c r="L589" s="72"/>
      <c r="M589" s="228" t="s">
        <v>21</v>
      </c>
      <c r="N589" s="229" t="s">
        <v>43</v>
      </c>
      <c r="O589" s="47"/>
      <c r="P589" s="230">
        <f>O589*H589</f>
        <v>0</v>
      </c>
      <c r="Q589" s="230">
        <v>0.0044999999999999997</v>
      </c>
      <c r="R589" s="230">
        <f>Q589*H589</f>
        <v>0.037557</v>
      </c>
      <c r="S589" s="230">
        <v>0</v>
      </c>
      <c r="T589" s="231">
        <f>S589*H589</f>
        <v>0</v>
      </c>
      <c r="AR589" s="24" t="s">
        <v>240</v>
      </c>
      <c r="AT589" s="24" t="s">
        <v>152</v>
      </c>
      <c r="AU589" s="24" t="s">
        <v>82</v>
      </c>
      <c r="AY589" s="24" t="s">
        <v>150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24" t="s">
        <v>80</v>
      </c>
      <c r="BK589" s="232">
        <f>ROUND(I589*H589,2)</f>
        <v>0</v>
      </c>
      <c r="BL589" s="24" t="s">
        <v>240</v>
      </c>
      <c r="BM589" s="24" t="s">
        <v>727</v>
      </c>
    </row>
    <row r="590" s="11" customFormat="1">
      <c r="B590" s="233"/>
      <c r="C590" s="234"/>
      <c r="D590" s="235" t="s">
        <v>159</v>
      </c>
      <c r="E590" s="236" t="s">
        <v>21</v>
      </c>
      <c r="F590" s="237" t="s">
        <v>274</v>
      </c>
      <c r="G590" s="234"/>
      <c r="H590" s="236" t="s">
        <v>21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AT590" s="243" t="s">
        <v>159</v>
      </c>
      <c r="AU590" s="243" t="s">
        <v>82</v>
      </c>
      <c r="AV590" s="11" t="s">
        <v>80</v>
      </c>
      <c r="AW590" s="11" t="s">
        <v>35</v>
      </c>
      <c r="AX590" s="11" t="s">
        <v>72</v>
      </c>
      <c r="AY590" s="243" t="s">
        <v>150</v>
      </c>
    </row>
    <row r="591" s="12" customFormat="1">
      <c r="B591" s="244"/>
      <c r="C591" s="245"/>
      <c r="D591" s="235" t="s">
        <v>159</v>
      </c>
      <c r="E591" s="246" t="s">
        <v>21</v>
      </c>
      <c r="F591" s="247" t="s">
        <v>728</v>
      </c>
      <c r="G591" s="245"/>
      <c r="H591" s="248">
        <v>3.6539999999999999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AT591" s="254" t="s">
        <v>159</v>
      </c>
      <c r="AU591" s="254" t="s">
        <v>82</v>
      </c>
      <c r="AV591" s="12" t="s">
        <v>82</v>
      </c>
      <c r="AW591" s="12" t="s">
        <v>35</v>
      </c>
      <c r="AX591" s="12" t="s">
        <v>72</v>
      </c>
      <c r="AY591" s="254" t="s">
        <v>150</v>
      </c>
    </row>
    <row r="592" s="12" customFormat="1">
      <c r="B592" s="244"/>
      <c r="C592" s="245"/>
      <c r="D592" s="235" t="s">
        <v>159</v>
      </c>
      <c r="E592" s="246" t="s">
        <v>21</v>
      </c>
      <c r="F592" s="247" t="s">
        <v>729</v>
      </c>
      <c r="G592" s="245"/>
      <c r="H592" s="248">
        <v>4.1760000000000002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AT592" s="254" t="s">
        <v>159</v>
      </c>
      <c r="AU592" s="254" t="s">
        <v>82</v>
      </c>
      <c r="AV592" s="12" t="s">
        <v>82</v>
      </c>
      <c r="AW592" s="12" t="s">
        <v>35</v>
      </c>
      <c r="AX592" s="12" t="s">
        <v>72</v>
      </c>
      <c r="AY592" s="254" t="s">
        <v>150</v>
      </c>
    </row>
    <row r="593" s="12" customFormat="1">
      <c r="B593" s="244"/>
      <c r="C593" s="245"/>
      <c r="D593" s="235" t="s">
        <v>159</v>
      </c>
      <c r="E593" s="246" t="s">
        <v>21</v>
      </c>
      <c r="F593" s="247" t="s">
        <v>730</v>
      </c>
      <c r="G593" s="245"/>
      <c r="H593" s="248">
        <v>0.51600000000000001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AT593" s="254" t="s">
        <v>159</v>
      </c>
      <c r="AU593" s="254" t="s">
        <v>82</v>
      </c>
      <c r="AV593" s="12" t="s">
        <v>82</v>
      </c>
      <c r="AW593" s="12" t="s">
        <v>35</v>
      </c>
      <c r="AX593" s="12" t="s">
        <v>72</v>
      </c>
      <c r="AY593" s="254" t="s">
        <v>150</v>
      </c>
    </row>
    <row r="594" s="13" customFormat="1">
      <c r="B594" s="255"/>
      <c r="C594" s="256"/>
      <c r="D594" s="235" t="s">
        <v>159</v>
      </c>
      <c r="E594" s="257" t="s">
        <v>21</v>
      </c>
      <c r="F594" s="258" t="s">
        <v>162</v>
      </c>
      <c r="G594" s="256"/>
      <c r="H594" s="259">
        <v>8.3460000000000001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AT594" s="265" t="s">
        <v>159</v>
      </c>
      <c r="AU594" s="265" t="s">
        <v>82</v>
      </c>
      <c r="AV594" s="13" t="s">
        <v>157</v>
      </c>
      <c r="AW594" s="13" t="s">
        <v>35</v>
      </c>
      <c r="AX594" s="13" t="s">
        <v>80</v>
      </c>
      <c r="AY594" s="265" t="s">
        <v>150</v>
      </c>
    </row>
    <row r="595" s="1" customFormat="1" ht="25.5" customHeight="1">
      <c r="B595" s="46"/>
      <c r="C595" s="221" t="s">
        <v>731</v>
      </c>
      <c r="D595" s="221" t="s">
        <v>152</v>
      </c>
      <c r="E595" s="222" t="s">
        <v>732</v>
      </c>
      <c r="F595" s="223" t="s">
        <v>733</v>
      </c>
      <c r="G595" s="224" t="s">
        <v>204</v>
      </c>
      <c r="H595" s="225">
        <v>23.518000000000001</v>
      </c>
      <c r="I595" s="226"/>
      <c r="J595" s="227">
        <f>ROUND(I595*H595,2)</f>
        <v>0</v>
      </c>
      <c r="K595" s="223" t="s">
        <v>156</v>
      </c>
      <c r="L595" s="72"/>
      <c r="M595" s="228" t="s">
        <v>21</v>
      </c>
      <c r="N595" s="229" t="s">
        <v>43</v>
      </c>
      <c r="O595" s="47"/>
      <c r="P595" s="230">
        <f>O595*H595</f>
        <v>0</v>
      </c>
      <c r="Q595" s="230">
        <v>0.0044999999999999997</v>
      </c>
      <c r="R595" s="230">
        <f>Q595*H595</f>
        <v>0.105831</v>
      </c>
      <c r="S595" s="230">
        <v>0</v>
      </c>
      <c r="T595" s="231">
        <f>S595*H595</f>
        <v>0</v>
      </c>
      <c r="AR595" s="24" t="s">
        <v>240</v>
      </c>
      <c r="AT595" s="24" t="s">
        <v>152</v>
      </c>
      <c r="AU595" s="24" t="s">
        <v>82</v>
      </c>
      <c r="AY595" s="24" t="s">
        <v>150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24" t="s">
        <v>80</v>
      </c>
      <c r="BK595" s="232">
        <f>ROUND(I595*H595,2)</f>
        <v>0</v>
      </c>
      <c r="BL595" s="24" t="s">
        <v>240</v>
      </c>
      <c r="BM595" s="24" t="s">
        <v>734</v>
      </c>
    </row>
    <row r="596" s="11" customFormat="1">
      <c r="B596" s="233"/>
      <c r="C596" s="234"/>
      <c r="D596" s="235" t="s">
        <v>159</v>
      </c>
      <c r="E596" s="236" t="s">
        <v>21</v>
      </c>
      <c r="F596" s="237" t="s">
        <v>274</v>
      </c>
      <c r="G596" s="234"/>
      <c r="H596" s="236" t="s">
        <v>21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AT596" s="243" t="s">
        <v>159</v>
      </c>
      <c r="AU596" s="243" t="s">
        <v>82</v>
      </c>
      <c r="AV596" s="11" t="s">
        <v>80</v>
      </c>
      <c r="AW596" s="11" t="s">
        <v>35</v>
      </c>
      <c r="AX596" s="11" t="s">
        <v>72</v>
      </c>
      <c r="AY596" s="243" t="s">
        <v>150</v>
      </c>
    </row>
    <row r="597" s="12" customFormat="1">
      <c r="B597" s="244"/>
      <c r="C597" s="245"/>
      <c r="D597" s="235" t="s">
        <v>159</v>
      </c>
      <c r="E597" s="246" t="s">
        <v>21</v>
      </c>
      <c r="F597" s="247" t="s">
        <v>735</v>
      </c>
      <c r="G597" s="245"/>
      <c r="H597" s="248">
        <v>8.0600000000000005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AT597" s="254" t="s">
        <v>159</v>
      </c>
      <c r="AU597" s="254" t="s">
        <v>82</v>
      </c>
      <c r="AV597" s="12" t="s">
        <v>82</v>
      </c>
      <c r="AW597" s="12" t="s">
        <v>35</v>
      </c>
      <c r="AX597" s="12" t="s">
        <v>72</v>
      </c>
      <c r="AY597" s="254" t="s">
        <v>150</v>
      </c>
    </row>
    <row r="598" s="12" customFormat="1">
      <c r="B598" s="244"/>
      <c r="C598" s="245"/>
      <c r="D598" s="235" t="s">
        <v>159</v>
      </c>
      <c r="E598" s="246" t="s">
        <v>21</v>
      </c>
      <c r="F598" s="247" t="s">
        <v>736</v>
      </c>
      <c r="G598" s="245"/>
      <c r="H598" s="248">
        <v>16.254000000000001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AT598" s="254" t="s">
        <v>159</v>
      </c>
      <c r="AU598" s="254" t="s">
        <v>82</v>
      </c>
      <c r="AV598" s="12" t="s">
        <v>82</v>
      </c>
      <c r="AW598" s="12" t="s">
        <v>35</v>
      </c>
      <c r="AX598" s="12" t="s">
        <v>72</v>
      </c>
      <c r="AY598" s="254" t="s">
        <v>150</v>
      </c>
    </row>
    <row r="599" s="12" customFormat="1">
      <c r="B599" s="244"/>
      <c r="C599" s="245"/>
      <c r="D599" s="235" t="s">
        <v>159</v>
      </c>
      <c r="E599" s="246" t="s">
        <v>21</v>
      </c>
      <c r="F599" s="247" t="s">
        <v>342</v>
      </c>
      <c r="G599" s="245"/>
      <c r="H599" s="248">
        <v>-0.13600000000000001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AT599" s="254" t="s">
        <v>159</v>
      </c>
      <c r="AU599" s="254" t="s">
        <v>82</v>
      </c>
      <c r="AV599" s="12" t="s">
        <v>82</v>
      </c>
      <c r="AW599" s="12" t="s">
        <v>35</v>
      </c>
      <c r="AX599" s="12" t="s">
        <v>72</v>
      </c>
      <c r="AY599" s="254" t="s">
        <v>150</v>
      </c>
    </row>
    <row r="600" s="12" customFormat="1">
      <c r="B600" s="244"/>
      <c r="C600" s="245"/>
      <c r="D600" s="235" t="s">
        <v>159</v>
      </c>
      <c r="E600" s="246" t="s">
        <v>21</v>
      </c>
      <c r="F600" s="247" t="s">
        <v>737</v>
      </c>
      <c r="G600" s="245"/>
      <c r="H600" s="248">
        <v>-0.66000000000000003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AT600" s="254" t="s">
        <v>159</v>
      </c>
      <c r="AU600" s="254" t="s">
        <v>82</v>
      </c>
      <c r="AV600" s="12" t="s">
        <v>82</v>
      </c>
      <c r="AW600" s="12" t="s">
        <v>35</v>
      </c>
      <c r="AX600" s="12" t="s">
        <v>72</v>
      </c>
      <c r="AY600" s="254" t="s">
        <v>150</v>
      </c>
    </row>
    <row r="601" s="13" customFormat="1">
      <c r="B601" s="255"/>
      <c r="C601" s="256"/>
      <c r="D601" s="235" t="s">
        <v>159</v>
      </c>
      <c r="E601" s="257" t="s">
        <v>21</v>
      </c>
      <c r="F601" s="258" t="s">
        <v>162</v>
      </c>
      <c r="G601" s="256"/>
      <c r="H601" s="259">
        <v>23.518000000000001</v>
      </c>
      <c r="I601" s="260"/>
      <c r="J601" s="256"/>
      <c r="K601" s="256"/>
      <c r="L601" s="261"/>
      <c r="M601" s="262"/>
      <c r="N601" s="263"/>
      <c r="O601" s="263"/>
      <c r="P601" s="263"/>
      <c r="Q601" s="263"/>
      <c r="R601" s="263"/>
      <c r="S601" s="263"/>
      <c r="T601" s="264"/>
      <c r="AT601" s="265" t="s">
        <v>159</v>
      </c>
      <c r="AU601" s="265" t="s">
        <v>82</v>
      </c>
      <c r="AV601" s="13" t="s">
        <v>157</v>
      </c>
      <c r="AW601" s="13" t="s">
        <v>35</v>
      </c>
      <c r="AX601" s="13" t="s">
        <v>80</v>
      </c>
      <c r="AY601" s="265" t="s">
        <v>150</v>
      </c>
    </row>
    <row r="602" s="1" customFormat="1" ht="25.5" customHeight="1">
      <c r="B602" s="46"/>
      <c r="C602" s="221" t="s">
        <v>738</v>
      </c>
      <c r="D602" s="221" t="s">
        <v>152</v>
      </c>
      <c r="E602" s="222" t="s">
        <v>739</v>
      </c>
      <c r="F602" s="223" t="s">
        <v>740</v>
      </c>
      <c r="G602" s="224" t="s">
        <v>248</v>
      </c>
      <c r="H602" s="225">
        <v>19.879999999999999</v>
      </c>
      <c r="I602" s="226"/>
      <c r="J602" s="227">
        <f>ROUND(I602*H602,2)</f>
        <v>0</v>
      </c>
      <c r="K602" s="223" t="s">
        <v>156</v>
      </c>
      <c r="L602" s="72"/>
      <c r="M602" s="228" t="s">
        <v>21</v>
      </c>
      <c r="N602" s="229" t="s">
        <v>43</v>
      </c>
      <c r="O602" s="47"/>
      <c r="P602" s="230">
        <f>O602*H602</f>
        <v>0</v>
      </c>
      <c r="Q602" s="230">
        <v>0.00020139</v>
      </c>
      <c r="R602" s="230">
        <f>Q602*H602</f>
        <v>0.0040036331999999996</v>
      </c>
      <c r="S602" s="230">
        <v>0</v>
      </c>
      <c r="T602" s="231">
        <f>S602*H602</f>
        <v>0</v>
      </c>
      <c r="AR602" s="24" t="s">
        <v>240</v>
      </c>
      <c r="AT602" s="24" t="s">
        <v>152</v>
      </c>
      <c r="AU602" s="24" t="s">
        <v>82</v>
      </c>
      <c r="AY602" s="24" t="s">
        <v>150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24" t="s">
        <v>80</v>
      </c>
      <c r="BK602" s="232">
        <f>ROUND(I602*H602,2)</f>
        <v>0</v>
      </c>
      <c r="BL602" s="24" t="s">
        <v>240</v>
      </c>
      <c r="BM602" s="24" t="s">
        <v>741</v>
      </c>
    </row>
    <row r="603" s="12" customFormat="1">
      <c r="B603" s="244"/>
      <c r="C603" s="245"/>
      <c r="D603" s="235" t="s">
        <v>159</v>
      </c>
      <c r="E603" s="246" t="s">
        <v>21</v>
      </c>
      <c r="F603" s="247" t="s">
        <v>742</v>
      </c>
      <c r="G603" s="245"/>
      <c r="H603" s="248">
        <v>7.4400000000000004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AT603" s="254" t="s">
        <v>159</v>
      </c>
      <c r="AU603" s="254" t="s">
        <v>82</v>
      </c>
      <c r="AV603" s="12" t="s">
        <v>82</v>
      </c>
      <c r="AW603" s="12" t="s">
        <v>35</v>
      </c>
      <c r="AX603" s="12" t="s">
        <v>72</v>
      </c>
      <c r="AY603" s="254" t="s">
        <v>150</v>
      </c>
    </row>
    <row r="604" s="12" customFormat="1">
      <c r="B604" s="244"/>
      <c r="C604" s="245"/>
      <c r="D604" s="235" t="s">
        <v>159</v>
      </c>
      <c r="E604" s="246" t="s">
        <v>21</v>
      </c>
      <c r="F604" s="247" t="s">
        <v>743</v>
      </c>
      <c r="G604" s="245"/>
      <c r="H604" s="248">
        <v>6.1399999999999997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AT604" s="254" t="s">
        <v>159</v>
      </c>
      <c r="AU604" s="254" t="s">
        <v>82</v>
      </c>
      <c r="AV604" s="12" t="s">
        <v>82</v>
      </c>
      <c r="AW604" s="12" t="s">
        <v>35</v>
      </c>
      <c r="AX604" s="12" t="s">
        <v>72</v>
      </c>
      <c r="AY604" s="254" t="s">
        <v>150</v>
      </c>
    </row>
    <row r="605" s="12" customFormat="1">
      <c r="B605" s="244"/>
      <c r="C605" s="245"/>
      <c r="D605" s="235" t="s">
        <v>159</v>
      </c>
      <c r="E605" s="246" t="s">
        <v>21</v>
      </c>
      <c r="F605" s="247" t="s">
        <v>744</v>
      </c>
      <c r="G605" s="245"/>
      <c r="H605" s="248">
        <v>3.7999999999999998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AT605" s="254" t="s">
        <v>159</v>
      </c>
      <c r="AU605" s="254" t="s">
        <v>82</v>
      </c>
      <c r="AV605" s="12" t="s">
        <v>82</v>
      </c>
      <c r="AW605" s="12" t="s">
        <v>35</v>
      </c>
      <c r="AX605" s="12" t="s">
        <v>72</v>
      </c>
      <c r="AY605" s="254" t="s">
        <v>150</v>
      </c>
    </row>
    <row r="606" s="12" customFormat="1">
      <c r="B606" s="244"/>
      <c r="C606" s="245"/>
      <c r="D606" s="235" t="s">
        <v>159</v>
      </c>
      <c r="E606" s="246" t="s">
        <v>21</v>
      </c>
      <c r="F606" s="247" t="s">
        <v>745</v>
      </c>
      <c r="G606" s="245"/>
      <c r="H606" s="248">
        <v>2.5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AT606" s="254" t="s">
        <v>159</v>
      </c>
      <c r="AU606" s="254" t="s">
        <v>82</v>
      </c>
      <c r="AV606" s="12" t="s">
        <v>82</v>
      </c>
      <c r="AW606" s="12" t="s">
        <v>35</v>
      </c>
      <c r="AX606" s="12" t="s">
        <v>72</v>
      </c>
      <c r="AY606" s="254" t="s">
        <v>150</v>
      </c>
    </row>
    <row r="607" s="13" customFormat="1">
      <c r="B607" s="255"/>
      <c r="C607" s="256"/>
      <c r="D607" s="235" t="s">
        <v>159</v>
      </c>
      <c r="E607" s="257" t="s">
        <v>21</v>
      </c>
      <c r="F607" s="258" t="s">
        <v>162</v>
      </c>
      <c r="G607" s="256"/>
      <c r="H607" s="259">
        <v>19.879999999999999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AT607" s="265" t="s">
        <v>159</v>
      </c>
      <c r="AU607" s="265" t="s">
        <v>82</v>
      </c>
      <c r="AV607" s="13" t="s">
        <v>157</v>
      </c>
      <c r="AW607" s="13" t="s">
        <v>35</v>
      </c>
      <c r="AX607" s="13" t="s">
        <v>80</v>
      </c>
      <c r="AY607" s="265" t="s">
        <v>150</v>
      </c>
    </row>
    <row r="608" s="1" customFormat="1" ht="16.5" customHeight="1">
      <c r="B608" s="46"/>
      <c r="C608" s="277" t="s">
        <v>746</v>
      </c>
      <c r="D608" s="277" t="s">
        <v>235</v>
      </c>
      <c r="E608" s="278" t="s">
        <v>713</v>
      </c>
      <c r="F608" s="279" t="s">
        <v>714</v>
      </c>
      <c r="G608" s="280" t="s">
        <v>204</v>
      </c>
      <c r="H608" s="281">
        <v>11.928000000000001</v>
      </c>
      <c r="I608" s="282"/>
      <c r="J608" s="283">
        <f>ROUND(I608*H608,2)</f>
        <v>0</v>
      </c>
      <c r="K608" s="279" t="s">
        <v>156</v>
      </c>
      <c r="L608" s="284"/>
      <c r="M608" s="285" t="s">
        <v>21</v>
      </c>
      <c r="N608" s="286" t="s">
        <v>43</v>
      </c>
      <c r="O608" s="47"/>
      <c r="P608" s="230">
        <f>O608*H608</f>
        <v>0</v>
      </c>
      <c r="Q608" s="230">
        <v>0.0044999999999999997</v>
      </c>
      <c r="R608" s="230">
        <f>Q608*H608</f>
        <v>0.053676000000000001</v>
      </c>
      <c r="S608" s="230">
        <v>0</v>
      </c>
      <c r="T608" s="231">
        <f>S608*H608</f>
        <v>0</v>
      </c>
      <c r="AR608" s="24" t="s">
        <v>383</v>
      </c>
      <c r="AT608" s="24" t="s">
        <v>235</v>
      </c>
      <c r="AU608" s="24" t="s">
        <v>82</v>
      </c>
      <c r="AY608" s="24" t="s">
        <v>150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24" t="s">
        <v>80</v>
      </c>
      <c r="BK608" s="232">
        <f>ROUND(I608*H608,2)</f>
        <v>0</v>
      </c>
      <c r="BL608" s="24" t="s">
        <v>240</v>
      </c>
      <c r="BM608" s="24" t="s">
        <v>747</v>
      </c>
    </row>
    <row r="609" s="12" customFormat="1">
      <c r="B609" s="244"/>
      <c r="C609" s="245"/>
      <c r="D609" s="235" t="s">
        <v>159</v>
      </c>
      <c r="E609" s="246" t="s">
        <v>21</v>
      </c>
      <c r="F609" s="247" t="s">
        <v>748</v>
      </c>
      <c r="G609" s="245"/>
      <c r="H609" s="248">
        <v>11.928000000000001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AT609" s="254" t="s">
        <v>159</v>
      </c>
      <c r="AU609" s="254" t="s">
        <v>82</v>
      </c>
      <c r="AV609" s="12" t="s">
        <v>82</v>
      </c>
      <c r="AW609" s="12" t="s">
        <v>35</v>
      </c>
      <c r="AX609" s="12" t="s">
        <v>72</v>
      </c>
      <c r="AY609" s="254" t="s">
        <v>150</v>
      </c>
    </row>
    <row r="610" s="13" customFormat="1">
      <c r="B610" s="255"/>
      <c r="C610" s="256"/>
      <c r="D610" s="235" t="s">
        <v>159</v>
      </c>
      <c r="E610" s="257" t="s">
        <v>21</v>
      </c>
      <c r="F610" s="258" t="s">
        <v>162</v>
      </c>
      <c r="G610" s="256"/>
      <c r="H610" s="259">
        <v>11.928000000000001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AT610" s="265" t="s">
        <v>159</v>
      </c>
      <c r="AU610" s="265" t="s">
        <v>82</v>
      </c>
      <c r="AV610" s="13" t="s">
        <v>157</v>
      </c>
      <c r="AW610" s="13" t="s">
        <v>35</v>
      </c>
      <c r="AX610" s="13" t="s">
        <v>80</v>
      </c>
      <c r="AY610" s="265" t="s">
        <v>150</v>
      </c>
    </row>
    <row r="611" s="1" customFormat="1" ht="38.25" customHeight="1">
      <c r="B611" s="46"/>
      <c r="C611" s="221" t="s">
        <v>749</v>
      </c>
      <c r="D611" s="221" t="s">
        <v>152</v>
      </c>
      <c r="E611" s="222" t="s">
        <v>750</v>
      </c>
      <c r="F611" s="223" t="s">
        <v>751</v>
      </c>
      <c r="G611" s="224" t="s">
        <v>186</v>
      </c>
      <c r="H611" s="225">
        <v>0.27700000000000002</v>
      </c>
      <c r="I611" s="226"/>
      <c r="J611" s="227">
        <f>ROUND(I611*H611,2)</f>
        <v>0</v>
      </c>
      <c r="K611" s="223" t="s">
        <v>156</v>
      </c>
      <c r="L611" s="72"/>
      <c r="M611" s="228" t="s">
        <v>21</v>
      </c>
      <c r="N611" s="229" t="s">
        <v>43</v>
      </c>
      <c r="O611" s="47"/>
      <c r="P611" s="230">
        <f>O611*H611</f>
        <v>0</v>
      </c>
      <c r="Q611" s="230">
        <v>0</v>
      </c>
      <c r="R611" s="230">
        <f>Q611*H611</f>
        <v>0</v>
      </c>
      <c r="S611" s="230">
        <v>0</v>
      </c>
      <c r="T611" s="231">
        <f>S611*H611</f>
        <v>0</v>
      </c>
      <c r="AR611" s="24" t="s">
        <v>240</v>
      </c>
      <c r="AT611" s="24" t="s">
        <v>152</v>
      </c>
      <c r="AU611" s="24" t="s">
        <v>82</v>
      </c>
      <c r="AY611" s="24" t="s">
        <v>150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24" t="s">
        <v>80</v>
      </c>
      <c r="BK611" s="232">
        <f>ROUND(I611*H611,2)</f>
        <v>0</v>
      </c>
      <c r="BL611" s="24" t="s">
        <v>240</v>
      </c>
      <c r="BM611" s="24" t="s">
        <v>752</v>
      </c>
    </row>
    <row r="612" s="10" customFormat="1" ht="29.88" customHeight="1">
      <c r="B612" s="205"/>
      <c r="C612" s="206"/>
      <c r="D612" s="207" t="s">
        <v>71</v>
      </c>
      <c r="E612" s="219" t="s">
        <v>753</v>
      </c>
      <c r="F612" s="219" t="s">
        <v>754</v>
      </c>
      <c r="G612" s="206"/>
      <c r="H612" s="206"/>
      <c r="I612" s="209"/>
      <c r="J612" s="220">
        <f>BK612</f>
        <v>0</v>
      </c>
      <c r="K612" s="206"/>
      <c r="L612" s="211"/>
      <c r="M612" s="212"/>
      <c r="N612" s="213"/>
      <c r="O612" s="213"/>
      <c r="P612" s="214">
        <f>SUM(P613:P623)</f>
        <v>0</v>
      </c>
      <c r="Q612" s="213"/>
      <c r="R612" s="214">
        <f>SUM(R613:R623)</f>
        <v>0.05253965</v>
      </c>
      <c r="S612" s="213"/>
      <c r="T612" s="215">
        <f>SUM(T613:T623)</f>
        <v>0.0746</v>
      </c>
      <c r="AR612" s="216" t="s">
        <v>82</v>
      </c>
      <c r="AT612" s="217" t="s">
        <v>71</v>
      </c>
      <c r="AU612" s="217" t="s">
        <v>80</v>
      </c>
      <c r="AY612" s="216" t="s">
        <v>150</v>
      </c>
      <c r="BK612" s="218">
        <f>SUM(BK613:BK623)</f>
        <v>0</v>
      </c>
    </row>
    <row r="613" s="1" customFormat="1" ht="16.5" customHeight="1">
      <c r="B613" s="46"/>
      <c r="C613" s="221" t="s">
        <v>755</v>
      </c>
      <c r="D613" s="221" t="s">
        <v>152</v>
      </c>
      <c r="E613" s="222" t="s">
        <v>756</v>
      </c>
      <c r="F613" s="223" t="s">
        <v>757</v>
      </c>
      <c r="G613" s="224" t="s">
        <v>248</v>
      </c>
      <c r="H613" s="225">
        <v>5</v>
      </c>
      <c r="I613" s="226"/>
      <c r="J613" s="227">
        <f>ROUND(I613*H613,2)</f>
        <v>0</v>
      </c>
      <c r="K613" s="223" t="s">
        <v>156</v>
      </c>
      <c r="L613" s="72"/>
      <c r="M613" s="228" t="s">
        <v>21</v>
      </c>
      <c r="N613" s="229" t="s">
        <v>43</v>
      </c>
      <c r="O613" s="47"/>
      <c r="P613" s="230">
        <f>O613*H613</f>
        <v>0</v>
      </c>
      <c r="Q613" s="230">
        <v>0</v>
      </c>
      <c r="R613" s="230">
        <f>Q613*H613</f>
        <v>0</v>
      </c>
      <c r="S613" s="230">
        <v>0.014919999999999999</v>
      </c>
      <c r="T613" s="231">
        <f>S613*H613</f>
        <v>0.0746</v>
      </c>
      <c r="AR613" s="24" t="s">
        <v>240</v>
      </c>
      <c r="AT613" s="24" t="s">
        <v>152</v>
      </c>
      <c r="AU613" s="24" t="s">
        <v>82</v>
      </c>
      <c r="AY613" s="24" t="s">
        <v>150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24" t="s">
        <v>80</v>
      </c>
      <c r="BK613" s="232">
        <f>ROUND(I613*H613,2)</f>
        <v>0</v>
      </c>
      <c r="BL613" s="24" t="s">
        <v>240</v>
      </c>
      <c r="BM613" s="24" t="s">
        <v>758</v>
      </c>
    </row>
    <row r="614" s="1" customFormat="1" ht="16.5" customHeight="1">
      <c r="B614" s="46"/>
      <c r="C614" s="221" t="s">
        <v>759</v>
      </c>
      <c r="D614" s="221" t="s">
        <v>152</v>
      </c>
      <c r="E614" s="222" t="s">
        <v>760</v>
      </c>
      <c r="F614" s="223" t="s">
        <v>761</v>
      </c>
      <c r="G614" s="224" t="s">
        <v>228</v>
      </c>
      <c r="H614" s="225">
        <v>2</v>
      </c>
      <c r="I614" s="226"/>
      <c r="J614" s="227">
        <f>ROUND(I614*H614,2)</f>
        <v>0</v>
      </c>
      <c r="K614" s="223" t="s">
        <v>156</v>
      </c>
      <c r="L614" s="72"/>
      <c r="M614" s="228" t="s">
        <v>21</v>
      </c>
      <c r="N614" s="229" t="s">
        <v>43</v>
      </c>
      <c r="O614" s="47"/>
      <c r="P614" s="230">
        <f>O614*H614</f>
        <v>0</v>
      </c>
      <c r="Q614" s="230">
        <v>0.022199699999999999</v>
      </c>
      <c r="R614" s="230">
        <f>Q614*H614</f>
        <v>0.044399399999999999</v>
      </c>
      <c r="S614" s="230">
        <v>0</v>
      </c>
      <c r="T614" s="231">
        <f>S614*H614</f>
        <v>0</v>
      </c>
      <c r="AR614" s="24" t="s">
        <v>240</v>
      </c>
      <c r="AT614" s="24" t="s">
        <v>152</v>
      </c>
      <c r="AU614" s="24" t="s">
        <v>82</v>
      </c>
      <c r="AY614" s="24" t="s">
        <v>150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24" t="s">
        <v>80</v>
      </c>
      <c r="BK614" s="232">
        <f>ROUND(I614*H614,2)</f>
        <v>0</v>
      </c>
      <c r="BL614" s="24" t="s">
        <v>240</v>
      </c>
      <c r="BM614" s="24" t="s">
        <v>762</v>
      </c>
    </row>
    <row r="615" s="1" customFormat="1" ht="16.5" customHeight="1">
      <c r="B615" s="46"/>
      <c r="C615" s="221" t="s">
        <v>763</v>
      </c>
      <c r="D615" s="221" t="s">
        <v>152</v>
      </c>
      <c r="E615" s="222" t="s">
        <v>764</v>
      </c>
      <c r="F615" s="223" t="s">
        <v>765</v>
      </c>
      <c r="G615" s="224" t="s">
        <v>228</v>
      </c>
      <c r="H615" s="225">
        <v>2</v>
      </c>
      <c r="I615" s="226"/>
      <c r="J615" s="227">
        <f>ROUND(I615*H615,2)</f>
        <v>0</v>
      </c>
      <c r="K615" s="223" t="s">
        <v>156</v>
      </c>
      <c r="L615" s="72"/>
      <c r="M615" s="228" t="s">
        <v>21</v>
      </c>
      <c r="N615" s="229" t="s">
        <v>43</v>
      </c>
      <c r="O615" s="47"/>
      <c r="P615" s="230">
        <f>O615*H615</f>
        <v>0</v>
      </c>
      <c r="Q615" s="230">
        <v>0.001005</v>
      </c>
      <c r="R615" s="230">
        <f>Q615*H615</f>
        <v>0.0020100000000000001</v>
      </c>
      <c r="S615" s="230">
        <v>0</v>
      </c>
      <c r="T615" s="231">
        <f>S615*H615</f>
        <v>0</v>
      </c>
      <c r="AR615" s="24" t="s">
        <v>240</v>
      </c>
      <c r="AT615" s="24" t="s">
        <v>152</v>
      </c>
      <c r="AU615" s="24" t="s">
        <v>82</v>
      </c>
      <c r="AY615" s="24" t="s">
        <v>150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24" t="s">
        <v>80</v>
      </c>
      <c r="BK615" s="232">
        <f>ROUND(I615*H615,2)</f>
        <v>0</v>
      </c>
      <c r="BL615" s="24" t="s">
        <v>240</v>
      </c>
      <c r="BM615" s="24" t="s">
        <v>766</v>
      </c>
    </row>
    <row r="616" s="1" customFormat="1" ht="16.5" customHeight="1">
      <c r="B616" s="46"/>
      <c r="C616" s="221" t="s">
        <v>767</v>
      </c>
      <c r="D616" s="221" t="s">
        <v>152</v>
      </c>
      <c r="E616" s="222" t="s">
        <v>768</v>
      </c>
      <c r="F616" s="223" t="s">
        <v>769</v>
      </c>
      <c r="G616" s="224" t="s">
        <v>248</v>
      </c>
      <c r="H616" s="225">
        <v>1</v>
      </c>
      <c r="I616" s="226"/>
      <c r="J616" s="227">
        <f>ROUND(I616*H616,2)</f>
        <v>0</v>
      </c>
      <c r="K616" s="223" t="s">
        <v>156</v>
      </c>
      <c r="L616" s="72"/>
      <c r="M616" s="228" t="s">
        <v>21</v>
      </c>
      <c r="N616" s="229" t="s">
        <v>43</v>
      </c>
      <c r="O616" s="47"/>
      <c r="P616" s="230">
        <f>O616*H616</f>
        <v>0</v>
      </c>
      <c r="Q616" s="230">
        <v>0.0002899</v>
      </c>
      <c r="R616" s="230">
        <f>Q616*H616</f>
        <v>0.0002899</v>
      </c>
      <c r="S616" s="230">
        <v>0</v>
      </c>
      <c r="T616" s="231">
        <f>S616*H616</f>
        <v>0</v>
      </c>
      <c r="AR616" s="24" t="s">
        <v>240</v>
      </c>
      <c r="AT616" s="24" t="s">
        <v>152</v>
      </c>
      <c r="AU616" s="24" t="s">
        <v>82</v>
      </c>
      <c r="AY616" s="24" t="s">
        <v>150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24" t="s">
        <v>80</v>
      </c>
      <c r="BK616" s="232">
        <f>ROUND(I616*H616,2)</f>
        <v>0</v>
      </c>
      <c r="BL616" s="24" t="s">
        <v>240</v>
      </c>
      <c r="BM616" s="24" t="s">
        <v>770</v>
      </c>
    </row>
    <row r="617" s="1" customFormat="1" ht="16.5" customHeight="1">
      <c r="B617" s="46"/>
      <c r="C617" s="221" t="s">
        <v>771</v>
      </c>
      <c r="D617" s="221" t="s">
        <v>152</v>
      </c>
      <c r="E617" s="222" t="s">
        <v>772</v>
      </c>
      <c r="F617" s="223" t="s">
        <v>773</v>
      </c>
      <c r="G617" s="224" t="s">
        <v>248</v>
      </c>
      <c r="H617" s="225">
        <v>2</v>
      </c>
      <c r="I617" s="226"/>
      <c r="J617" s="227">
        <f>ROUND(I617*H617,2)</f>
        <v>0</v>
      </c>
      <c r="K617" s="223" t="s">
        <v>156</v>
      </c>
      <c r="L617" s="72"/>
      <c r="M617" s="228" t="s">
        <v>21</v>
      </c>
      <c r="N617" s="229" t="s">
        <v>43</v>
      </c>
      <c r="O617" s="47"/>
      <c r="P617" s="230">
        <f>O617*H617</f>
        <v>0</v>
      </c>
      <c r="Q617" s="230">
        <v>0.0003545</v>
      </c>
      <c r="R617" s="230">
        <f>Q617*H617</f>
        <v>0.00070899999999999999</v>
      </c>
      <c r="S617" s="230">
        <v>0</v>
      </c>
      <c r="T617" s="231">
        <f>S617*H617</f>
        <v>0</v>
      </c>
      <c r="AR617" s="24" t="s">
        <v>240</v>
      </c>
      <c r="AT617" s="24" t="s">
        <v>152</v>
      </c>
      <c r="AU617" s="24" t="s">
        <v>82</v>
      </c>
      <c r="AY617" s="24" t="s">
        <v>150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4" t="s">
        <v>80</v>
      </c>
      <c r="BK617" s="232">
        <f>ROUND(I617*H617,2)</f>
        <v>0</v>
      </c>
      <c r="BL617" s="24" t="s">
        <v>240</v>
      </c>
      <c r="BM617" s="24" t="s">
        <v>774</v>
      </c>
    </row>
    <row r="618" s="1" customFormat="1" ht="16.5" customHeight="1">
      <c r="B618" s="46"/>
      <c r="C618" s="221" t="s">
        <v>775</v>
      </c>
      <c r="D618" s="221" t="s">
        <v>152</v>
      </c>
      <c r="E618" s="222" t="s">
        <v>776</v>
      </c>
      <c r="F618" s="223" t="s">
        <v>777</v>
      </c>
      <c r="G618" s="224" t="s">
        <v>248</v>
      </c>
      <c r="H618" s="225">
        <v>4.5</v>
      </c>
      <c r="I618" s="226"/>
      <c r="J618" s="227">
        <f>ROUND(I618*H618,2)</f>
        <v>0</v>
      </c>
      <c r="K618" s="223" t="s">
        <v>156</v>
      </c>
      <c r="L618" s="72"/>
      <c r="M618" s="228" t="s">
        <v>21</v>
      </c>
      <c r="N618" s="229" t="s">
        <v>43</v>
      </c>
      <c r="O618" s="47"/>
      <c r="P618" s="230">
        <f>O618*H618</f>
        <v>0</v>
      </c>
      <c r="Q618" s="230">
        <v>0.0011402999999999999</v>
      </c>
      <c r="R618" s="230">
        <f>Q618*H618</f>
        <v>0.0051313499999999998</v>
      </c>
      <c r="S618" s="230">
        <v>0</v>
      </c>
      <c r="T618" s="231">
        <f>S618*H618</f>
        <v>0</v>
      </c>
      <c r="AR618" s="24" t="s">
        <v>240</v>
      </c>
      <c r="AT618" s="24" t="s">
        <v>152</v>
      </c>
      <c r="AU618" s="24" t="s">
        <v>82</v>
      </c>
      <c r="AY618" s="24" t="s">
        <v>150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24" t="s">
        <v>80</v>
      </c>
      <c r="BK618" s="232">
        <f>ROUND(I618*H618,2)</f>
        <v>0</v>
      </c>
      <c r="BL618" s="24" t="s">
        <v>240</v>
      </c>
      <c r="BM618" s="24" t="s">
        <v>778</v>
      </c>
    </row>
    <row r="619" s="1" customFormat="1" ht="25.5" customHeight="1">
      <c r="B619" s="46"/>
      <c r="C619" s="221" t="s">
        <v>779</v>
      </c>
      <c r="D619" s="221" t="s">
        <v>152</v>
      </c>
      <c r="E619" s="222" t="s">
        <v>780</v>
      </c>
      <c r="F619" s="223" t="s">
        <v>781</v>
      </c>
      <c r="G619" s="224" t="s">
        <v>228</v>
      </c>
      <c r="H619" s="225">
        <v>2</v>
      </c>
      <c r="I619" s="226"/>
      <c r="J619" s="227">
        <f>ROUND(I619*H619,2)</f>
        <v>0</v>
      </c>
      <c r="K619" s="223" t="s">
        <v>156</v>
      </c>
      <c r="L619" s="72"/>
      <c r="M619" s="228" t="s">
        <v>21</v>
      </c>
      <c r="N619" s="229" t="s">
        <v>43</v>
      </c>
      <c r="O619" s="47"/>
      <c r="P619" s="230">
        <f>O619*H619</f>
        <v>0</v>
      </c>
      <c r="Q619" s="230">
        <v>0</v>
      </c>
      <c r="R619" s="230">
        <f>Q619*H619</f>
        <v>0</v>
      </c>
      <c r="S619" s="230">
        <v>0</v>
      </c>
      <c r="T619" s="231">
        <f>S619*H619</f>
        <v>0</v>
      </c>
      <c r="AR619" s="24" t="s">
        <v>240</v>
      </c>
      <c r="AT619" s="24" t="s">
        <v>152</v>
      </c>
      <c r="AU619" s="24" t="s">
        <v>82</v>
      </c>
      <c r="AY619" s="24" t="s">
        <v>150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24" t="s">
        <v>80</v>
      </c>
      <c r="BK619" s="232">
        <f>ROUND(I619*H619,2)</f>
        <v>0</v>
      </c>
      <c r="BL619" s="24" t="s">
        <v>240</v>
      </c>
      <c r="BM619" s="24" t="s">
        <v>782</v>
      </c>
    </row>
    <row r="620" s="1" customFormat="1" ht="25.5" customHeight="1">
      <c r="B620" s="46"/>
      <c r="C620" s="221" t="s">
        <v>783</v>
      </c>
      <c r="D620" s="221" t="s">
        <v>152</v>
      </c>
      <c r="E620" s="222" t="s">
        <v>784</v>
      </c>
      <c r="F620" s="223" t="s">
        <v>785</v>
      </c>
      <c r="G620" s="224" t="s">
        <v>228</v>
      </c>
      <c r="H620" s="225">
        <v>1</v>
      </c>
      <c r="I620" s="226"/>
      <c r="J620" s="227">
        <f>ROUND(I620*H620,2)</f>
        <v>0</v>
      </c>
      <c r="K620" s="223" t="s">
        <v>156</v>
      </c>
      <c r="L620" s="72"/>
      <c r="M620" s="228" t="s">
        <v>21</v>
      </c>
      <c r="N620" s="229" t="s">
        <v>43</v>
      </c>
      <c r="O620" s="47"/>
      <c r="P620" s="230">
        <f>O620*H620</f>
        <v>0</v>
      </c>
      <c r="Q620" s="230">
        <v>0</v>
      </c>
      <c r="R620" s="230">
        <f>Q620*H620</f>
        <v>0</v>
      </c>
      <c r="S620" s="230">
        <v>0</v>
      </c>
      <c r="T620" s="231">
        <f>S620*H620</f>
        <v>0</v>
      </c>
      <c r="AR620" s="24" t="s">
        <v>240</v>
      </c>
      <c r="AT620" s="24" t="s">
        <v>152</v>
      </c>
      <c r="AU620" s="24" t="s">
        <v>82</v>
      </c>
      <c r="AY620" s="24" t="s">
        <v>150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24" t="s">
        <v>80</v>
      </c>
      <c r="BK620" s="232">
        <f>ROUND(I620*H620,2)</f>
        <v>0</v>
      </c>
      <c r="BL620" s="24" t="s">
        <v>240</v>
      </c>
      <c r="BM620" s="24" t="s">
        <v>786</v>
      </c>
    </row>
    <row r="621" s="1" customFormat="1" ht="25.5" customHeight="1">
      <c r="B621" s="46"/>
      <c r="C621" s="221" t="s">
        <v>787</v>
      </c>
      <c r="D621" s="221" t="s">
        <v>152</v>
      </c>
      <c r="E621" s="222" t="s">
        <v>788</v>
      </c>
      <c r="F621" s="223" t="s">
        <v>789</v>
      </c>
      <c r="G621" s="224" t="s">
        <v>228</v>
      </c>
      <c r="H621" s="225">
        <v>2</v>
      </c>
      <c r="I621" s="226"/>
      <c r="J621" s="227">
        <f>ROUND(I621*H621,2)</f>
        <v>0</v>
      </c>
      <c r="K621" s="223" t="s">
        <v>156</v>
      </c>
      <c r="L621" s="72"/>
      <c r="M621" s="228" t="s">
        <v>21</v>
      </c>
      <c r="N621" s="229" t="s">
        <v>43</v>
      </c>
      <c r="O621" s="47"/>
      <c r="P621" s="230">
        <f>O621*H621</f>
        <v>0</v>
      </c>
      <c r="Q621" s="230">
        <v>0</v>
      </c>
      <c r="R621" s="230">
        <f>Q621*H621</f>
        <v>0</v>
      </c>
      <c r="S621" s="230">
        <v>0</v>
      </c>
      <c r="T621" s="231">
        <f>S621*H621</f>
        <v>0</v>
      </c>
      <c r="AR621" s="24" t="s">
        <v>240</v>
      </c>
      <c r="AT621" s="24" t="s">
        <v>152</v>
      </c>
      <c r="AU621" s="24" t="s">
        <v>82</v>
      </c>
      <c r="AY621" s="24" t="s">
        <v>150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4" t="s">
        <v>80</v>
      </c>
      <c r="BK621" s="232">
        <f>ROUND(I621*H621,2)</f>
        <v>0</v>
      </c>
      <c r="BL621" s="24" t="s">
        <v>240</v>
      </c>
      <c r="BM621" s="24" t="s">
        <v>790</v>
      </c>
    </row>
    <row r="622" s="1" customFormat="1" ht="16.5" customHeight="1">
      <c r="B622" s="46"/>
      <c r="C622" s="221" t="s">
        <v>791</v>
      </c>
      <c r="D622" s="221" t="s">
        <v>152</v>
      </c>
      <c r="E622" s="222" t="s">
        <v>792</v>
      </c>
      <c r="F622" s="223" t="s">
        <v>793</v>
      </c>
      <c r="G622" s="224" t="s">
        <v>248</v>
      </c>
      <c r="H622" s="225">
        <v>7.5</v>
      </c>
      <c r="I622" s="226"/>
      <c r="J622" s="227">
        <f>ROUND(I622*H622,2)</f>
        <v>0</v>
      </c>
      <c r="K622" s="223" t="s">
        <v>156</v>
      </c>
      <c r="L622" s="72"/>
      <c r="M622" s="228" t="s">
        <v>21</v>
      </c>
      <c r="N622" s="229" t="s">
        <v>43</v>
      </c>
      <c r="O622" s="47"/>
      <c r="P622" s="230">
        <f>O622*H622</f>
        <v>0</v>
      </c>
      <c r="Q622" s="230">
        <v>0</v>
      </c>
      <c r="R622" s="230">
        <f>Q622*H622</f>
        <v>0</v>
      </c>
      <c r="S622" s="230">
        <v>0</v>
      </c>
      <c r="T622" s="231">
        <f>S622*H622</f>
        <v>0</v>
      </c>
      <c r="AR622" s="24" t="s">
        <v>240</v>
      </c>
      <c r="AT622" s="24" t="s">
        <v>152</v>
      </c>
      <c r="AU622" s="24" t="s">
        <v>82</v>
      </c>
      <c r="AY622" s="24" t="s">
        <v>150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24" t="s">
        <v>80</v>
      </c>
      <c r="BK622" s="232">
        <f>ROUND(I622*H622,2)</f>
        <v>0</v>
      </c>
      <c r="BL622" s="24" t="s">
        <v>240</v>
      </c>
      <c r="BM622" s="24" t="s">
        <v>794</v>
      </c>
    </row>
    <row r="623" s="1" customFormat="1" ht="38.25" customHeight="1">
      <c r="B623" s="46"/>
      <c r="C623" s="221" t="s">
        <v>795</v>
      </c>
      <c r="D623" s="221" t="s">
        <v>152</v>
      </c>
      <c r="E623" s="222" t="s">
        <v>796</v>
      </c>
      <c r="F623" s="223" t="s">
        <v>797</v>
      </c>
      <c r="G623" s="224" t="s">
        <v>186</v>
      </c>
      <c r="H623" s="225">
        <v>0.052999999999999998</v>
      </c>
      <c r="I623" s="226"/>
      <c r="J623" s="227">
        <f>ROUND(I623*H623,2)</f>
        <v>0</v>
      </c>
      <c r="K623" s="223" t="s">
        <v>156</v>
      </c>
      <c r="L623" s="72"/>
      <c r="M623" s="228" t="s">
        <v>21</v>
      </c>
      <c r="N623" s="229" t="s">
        <v>43</v>
      </c>
      <c r="O623" s="47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AR623" s="24" t="s">
        <v>240</v>
      </c>
      <c r="AT623" s="24" t="s">
        <v>152</v>
      </c>
      <c r="AU623" s="24" t="s">
        <v>82</v>
      </c>
      <c r="AY623" s="24" t="s">
        <v>150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24" t="s">
        <v>80</v>
      </c>
      <c r="BK623" s="232">
        <f>ROUND(I623*H623,2)</f>
        <v>0</v>
      </c>
      <c r="BL623" s="24" t="s">
        <v>240</v>
      </c>
      <c r="BM623" s="24" t="s">
        <v>798</v>
      </c>
    </row>
    <row r="624" s="10" customFormat="1" ht="29.88" customHeight="1">
      <c r="B624" s="205"/>
      <c r="C624" s="206"/>
      <c r="D624" s="207" t="s">
        <v>71</v>
      </c>
      <c r="E624" s="219" t="s">
        <v>799</v>
      </c>
      <c r="F624" s="219" t="s">
        <v>800</v>
      </c>
      <c r="G624" s="206"/>
      <c r="H624" s="206"/>
      <c r="I624" s="209"/>
      <c r="J624" s="220">
        <f>BK624</f>
        <v>0</v>
      </c>
      <c r="K624" s="206"/>
      <c r="L624" s="211"/>
      <c r="M624" s="212"/>
      <c r="N624" s="213"/>
      <c r="O624" s="213"/>
      <c r="P624" s="214">
        <f>SUM(P625:P634)</f>
        <v>0</v>
      </c>
      <c r="Q624" s="213"/>
      <c r="R624" s="214">
        <f>SUM(R625:R634)</f>
        <v>0.013661375999999999</v>
      </c>
      <c r="S624" s="213"/>
      <c r="T624" s="215">
        <f>SUM(T625:T634)</f>
        <v>0.025559999999999999</v>
      </c>
      <c r="AR624" s="216" t="s">
        <v>82</v>
      </c>
      <c r="AT624" s="217" t="s">
        <v>71</v>
      </c>
      <c r="AU624" s="217" t="s">
        <v>80</v>
      </c>
      <c r="AY624" s="216" t="s">
        <v>150</v>
      </c>
      <c r="BK624" s="218">
        <f>SUM(BK625:BK634)</f>
        <v>0</v>
      </c>
    </row>
    <row r="625" s="1" customFormat="1" ht="16.5" customHeight="1">
      <c r="B625" s="46"/>
      <c r="C625" s="221" t="s">
        <v>801</v>
      </c>
      <c r="D625" s="221" t="s">
        <v>152</v>
      </c>
      <c r="E625" s="222" t="s">
        <v>802</v>
      </c>
      <c r="F625" s="223" t="s">
        <v>803</v>
      </c>
      <c r="G625" s="224" t="s">
        <v>248</v>
      </c>
      <c r="H625" s="225">
        <v>12</v>
      </c>
      <c r="I625" s="226"/>
      <c r="J625" s="227">
        <f>ROUND(I625*H625,2)</f>
        <v>0</v>
      </c>
      <c r="K625" s="223" t="s">
        <v>156</v>
      </c>
      <c r="L625" s="72"/>
      <c r="M625" s="228" t="s">
        <v>21</v>
      </c>
      <c r="N625" s="229" t="s">
        <v>43</v>
      </c>
      <c r="O625" s="47"/>
      <c r="P625" s="230">
        <f>O625*H625</f>
        <v>0</v>
      </c>
      <c r="Q625" s="230">
        <v>0</v>
      </c>
      <c r="R625" s="230">
        <f>Q625*H625</f>
        <v>0</v>
      </c>
      <c r="S625" s="230">
        <v>0.0021299999999999999</v>
      </c>
      <c r="T625" s="231">
        <f>S625*H625</f>
        <v>0.025559999999999999</v>
      </c>
      <c r="AR625" s="24" t="s">
        <v>240</v>
      </c>
      <c r="AT625" s="24" t="s">
        <v>152</v>
      </c>
      <c r="AU625" s="24" t="s">
        <v>82</v>
      </c>
      <c r="AY625" s="24" t="s">
        <v>150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24" t="s">
        <v>80</v>
      </c>
      <c r="BK625" s="232">
        <f>ROUND(I625*H625,2)</f>
        <v>0</v>
      </c>
      <c r="BL625" s="24" t="s">
        <v>240</v>
      </c>
      <c r="BM625" s="24" t="s">
        <v>804</v>
      </c>
    </row>
    <row r="626" s="1" customFormat="1" ht="25.5" customHeight="1">
      <c r="B626" s="46"/>
      <c r="C626" s="221" t="s">
        <v>805</v>
      </c>
      <c r="D626" s="221" t="s">
        <v>152</v>
      </c>
      <c r="E626" s="222" t="s">
        <v>806</v>
      </c>
      <c r="F626" s="223" t="s">
        <v>807</v>
      </c>
      <c r="G626" s="224" t="s">
        <v>228</v>
      </c>
      <c r="H626" s="225">
        <v>4</v>
      </c>
      <c r="I626" s="226"/>
      <c r="J626" s="227">
        <f>ROUND(I626*H626,2)</f>
        <v>0</v>
      </c>
      <c r="K626" s="223" t="s">
        <v>156</v>
      </c>
      <c r="L626" s="72"/>
      <c r="M626" s="228" t="s">
        <v>21</v>
      </c>
      <c r="N626" s="229" t="s">
        <v>43</v>
      </c>
      <c r="O626" s="47"/>
      <c r="P626" s="230">
        <f>O626*H626</f>
        <v>0</v>
      </c>
      <c r="Q626" s="230">
        <v>0.00043409999999999998</v>
      </c>
      <c r="R626" s="230">
        <f>Q626*H626</f>
        <v>0.0017363999999999999</v>
      </c>
      <c r="S626" s="230">
        <v>0</v>
      </c>
      <c r="T626" s="231">
        <f>S626*H626</f>
        <v>0</v>
      </c>
      <c r="AR626" s="24" t="s">
        <v>240</v>
      </c>
      <c r="AT626" s="24" t="s">
        <v>152</v>
      </c>
      <c r="AU626" s="24" t="s">
        <v>82</v>
      </c>
      <c r="AY626" s="24" t="s">
        <v>150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24" t="s">
        <v>80</v>
      </c>
      <c r="BK626" s="232">
        <f>ROUND(I626*H626,2)</f>
        <v>0</v>
      </c>
      <c r="BL626" s="24" t="s">
        <v>240</v>
      </c>
      <c r="BM626" s="24" t="s">
        <v>808</v>
      </c>
    </row>
    <row r="627" s="1" customFormat="1" ht="25.5" customHeight="1">
      <c r="B627" s="46"/>
      <c r="C627" s="221" t="s">
        <v>809</v>
      </c>
      <c r="D627" s="221" t="s">
        <v>152</v>
      </c>
      <c r="E627" s="222" t="s">
        <v>810</v>
      </c>
      <c r="F627" s="223" t="s">
        <v>811</v>
      </c>
      <c r="G627" s="224" t="s">
        <v>248</v>
      </c>
      <c r="H627" s="225">
        <v>6</v>
      </c>
      <c r="I627" s="226"/>
      <c r="J627" s="227">
        <f>ROUND(I627*H627,2)</f>
        <v>0</v>
      </c>
      <c r="K627" s="223" t="s">
        <v>156</v>
      </c>
      <c r="L627" s="72"/>
      <c r="M627" s="228" t="s">
        <v>21</v>
      </c>
      <c r="N627" s="229" t="s">
        <v>43</v>
      </c>
      <c r="O627" s="47"/>
      <c r="P627" s="230">
        <f>O627*H627</f>
        <v>0</v>
      </c>
      <c r="Q627" s="230">
        <v>0.00066330000000000002</v>
      </c>
      <c r="R627" s="230">
        <f>Q627*H627</f>
        <v>0.0039798000000000004</v>
      </c>
      <c r="S627" s="230">
        <v>0</v>
      </c>
      <c r="T627" s="231">
        <f>S627*H627</f>
        <v>0</v>
      </c>
      <c r="AR627" s="24" t="s">
        <v>240</v>
      </c>
      <c r="AT627" s="24" t="s">
        <v>152</v>
      </c>
      <c r="AU627" s="24" t="s">
        <v>82</v>
      </c>
      <c r="AY627" s="24" t="s">
        <v>150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24" t="s">
        <v>80</v>
      </c>
      <c r="BK627" s="232">
        <f>ROUND(I627*H627,2)</f>
        <v>0</v>
      </c>
      <c r="BL627" s="24" t="s">
        <v>240</v>
      </c>
      <c r="BM627" s="24" t="s">
        <v>812</v>
      </c>
    </row>
    <row r="628" s="1" customFormat="1" ht="25.5" customHeight="1">
      <c r="B628" s="46"/>
      <c r="C628" s="221" t="s">
        <v>813</v>
      </c>
      <c r="D628" s="221" t="s">
        <v>152</v>
      </c>
      <c r="E628" s="222" t="s">
        <v>814</v>
      </c>
      <c r="F628" s="223" t="s">
        <v>815</v>
      </c>
      <c r="G628" s="224" t="s">
        <v>248</v>
      </c>
      <c r="H628" s="225">
        <v>6</v>
      </c>
      <c r="I628" s="226"/>
      <c r="J628" s="227">
        <f>ROUND(I628*H628,2)</f>
        <v>0</v>
      </c>
      <c r="K628" s="223" t="s">
        <v>156</v>
      </c>
      <c r="L628" s="72"/>
      <c r="M628" s="228" t="s">
        <v>21</v>
      </c>
      <c r="N628" s="229" t="s">
        <v>43</v>
      </c>
      <c r="O628" s="47"/>
      <c r="P628" s="230">
        <f>O628*H628</f>
        <v>0</v>
      </c>
      <c r="Q628" s="230">
        <v>0.00077688400000000004</v>
      </c>
      <c r="R628" s="230">
        <f>Q628*H628</f>
        <v>0.0046613039999999998</v>
      </c>
      <c r="S628" s="230">
        <v>0</v>
      </c>
      <c r="T628" s="231">
        <f>S628*H628</f>
        <v>0</v>
      </c>
      <c r="AR628" s="24" t="s">
        <v>240</v>
      </c>
      <c r="AT628" s="24" t="s">
        <v>152</v>
      </c>
      <c r="AU628" s="24" t="s">
        <v>82</v>
      </c>
      <c r="AY628" s="24" t="s">
        <v>150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24" t="s">
        <v>80</v>
      </c>
      <c r="BK628" s="232">
        <f>ROUND(I628*H628,2)</f>
        <v>0</v>
      </c>
      <c r="BL628" s="24" t="s">
        <v>240</v>
      </c>
      <c r="BM628" s="24" t="s">
        <v>816</v>
      </c>
    </row>
    <row r="629" s="1" customFormat="1" ht="38.25" customHeight="1">
      <c r="B629" s="46"/>
      <c r="C629" s="221" t="s">
        <v>817</v>
      </c>
      <c r="D629" s="221" t="s">
        <v>152</v>
      </c>
      <c r="E629" s="222" t="s">
        <v>818</v>
      </c>
      <c r="F629" s="223" t="s">
        <v>819</v>
      </c>
      <c r="G629" s="224" t="s">
        <v>248</v>
      </c>
      <c r="H629" s="225">
        <v>12</v>
      </c>
      <c r="I629" s="226"/>
      <c r="J629" s="227">
        <f>ROUND(I629*H629,2)</f>
        <v>0</v>
      </c>
      <c r="K629" s="223" t="s">
        <v>156</v>
      </c>
      <c r="L629" s="72"/>
      <c r="M629" s="228" t="s">
        <v>21</v>
      </c>
      <c r="N629" s="229" t="s">
        <v>43</v>
      </c>
      <c r="O629" s="47"/>
      <c r="P629" s="230">
        <f>O629*H629</f>
        <v>0</v>
      </c>
      <c r="Q629" s="230">
        <v>7.3860000000000001E-05</v>
      </c>
      <c r="R629" s="230">
        <f>Q629*H629</f>
        <v>0.00088632000000000001</v>
      </c>
      <c r="S629" s="230">
        <v>0</v>
      </c>
      <c r="T629" s="231">
        <f>S629*H629</f>
        <v>0</v>
      </c>
      <c r="AR629" s="24" t="s">
        <v>240</v>
      </c>
      <c r="AT629" s="24" t="s">
        <v>152</v>
      </c>
      <c r="AU629" s="24" t="s">
        <v>82</v>
      </c>
      <c r="AY629" s="24" t="s">
        <v>150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24" t="s">
        <v>80</v>
      </c>
      <c r="BK629" s="232">
        <f>ROUND(I629*H629,2)</f>
        <v>0</v>
      </c>
      <c r="BL629" s="24" t="s">
        <v>240</v>
      </c>
      <c r="BM629" s="24" t="s">
        <v>820</v>
      </c>
    </row>
    <row r="630" s="1" customFormat="1" ht="16.5" customHeight="1">
      <c r="B630" s="46"/>
      <c r="C630" s="221" t="s">
        <v>821</v>
      </c>
      <c r="D630" s="221" t="s">
        <v>152</v>
      </c>
      <c r="E630" s="222" t="s">
        <v>822</v>
      </c>
      <c r="F630" s="223" t="s">
        <v>823</v>
      </c>
      <c r="G630" s="224" t="s">
        <v>228</v>
      </c>
      <c r="H630" s="225">
        <v>7</v>
      </c>
      <c r="I630" s="226"/>
      <c r="J630" s="227">
        <f>ROUND(I630*H630,2)</f>
        <v>0</v>
      </c>
      <c r="K630" s="223" t="s">
        <v>156</v>
      </c>
      <c r="L630" s="72"/>
      <c r="M630" s="228" t="s">
        <v>21</v>
      </c>
      <c r="N630" s="229" t="s">
        <v>43</v>
      </c>
      <c r="O630" s="47"/>
      <c r="P630" s="230">
        <f>O630*H630</f>
        <v>0</v>
      </c>
      <c r="Q630" s="230">
        <v>0</v>
      </c>
      <c r="R630" s="230">
        <f>Q630*H630</f>
        <v>0</v>
      </c>
      <c r="S630" s="230">
        <v>0</v>
      </c>
      <c r="T630" s="231">
        <f>S630*H630</f>
        <v>0</v>
      </c>
      <c r="AR630" s="24" t="s">
        <v>240</v>
      </c>
      <c r="AT630" s="24" t="s">
        <v>152</v>
      </c>
      <c r="AU630" s="24" t="s">
        <v>82</v>
      </c>
      <c r="AY630" s="24" t="s">
        <v>150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24" t="s">
        <v>80</v>
      </c>
      <c r="BK630" s="232">
        <f>ROUND(I630*H630,2)</f>
        <v>0</v>
      </c>
      <c r="BL630" s="24" t="s">
        <v>240</v>
      </c>
      <c r="BM630" s="24" t="s">
        <v>824</v>
      </c>
    </row>
    <row r="631" s="1" customFormat="1" ht="25.5" customHeight="1">
      <c r="B631" s="46"/>
      <c r="C631" s="221" t="s">
        <v>825</v>
      </c>
      <c r="D631" s="221" t="s">
        <v>152</v>
      </c>
      <c r="E631" s="222" t="s">
        <v>826</v>
      </c>
      <c r="F631" s="223" t="s">
        <v>827</v>
      </c>
      <c r="G631" s="224" t="s">
        <v>228</v>
      </c>
      <c r="H631" s="225">
        <v>1</v>
      </c>
      <c r="I631" s="226"/>
      <c r="J631" s="227">
        <f>ROUND(I631*H631,2)</f>
        <v>0</v>
      </c>
      <c r="K631" s="223" t="s">
        <v>156</v>
      </c>
      <c r="L631" s="72"/>
      <c r="M631" s="228" t="s">
        <v>21</v>
      </c>
      <c r="N631" s="229" t="s">
        <v>43</v>
      </c>
      <c r="O631" s="47"/>
      <c r="P631" s="230">
        <f>O631*H631</f>
        <v>0</v>
      </c>
      <c r="Q631" s="230">
        <v>0</v>
      </c>
      <c r="R631" s="230">
        <f>Q631*H631</f>
        <v>0</v>
      </c>
      <c r="S631" s="230">
        <v>0</v>
      </c>
      <c r="T631" s="231">
        <f>S631*H631</f>
        <v>0</v>
      </c>
      <c r="AR631" s="24" t="s">
        <v>240</v>
      </c>
      <c r="AT631" s="24" t="s">
        <v>152</v>
      </c>
      <c r="AU631" s="24" t="s">
        <v>82</v>
      </c>
      <c r="AY631" s="24" t="s">
        <v>150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24" t="s">
        <v>80</v>
      </c>
      <c r="BK631" s="232">
        <f>ROUND(I631*H631,2)</f>
        <v>0</v>
      </c>
      <c r="BL631" s="24" t="s">
        <v>240</v>
      </c>
      <c r="BM631" s="24" t="s">
        <v>828</v>
      </c>
    </row>
    <row r="632" s="1" customFormat="1" ht="25.5" customHeight="1">
      <c r="B632" s="46"/>
      <c r="C632" s="221" t="s">
        <v>829</v>
      </c>
      <c r="D632" s="221" t="s">
        <v>152</v>
      </c>
      <c r="E632" s="222" t="s">
        <v>830</v>
      </c>
      <c r="F632" s="223" t="s">
        <v>831</v>
      </c>
      <c r="G632" s="224" t="s">
        <v>248</v>
      </c>
      <c r="H632" s="225">
        <v>12</v>
      </c>
      <c r="I632" s="226"/>
      <c r="J632" s="227">
        <f>ROUND(I632*H632,2)</f>
        <v>0</v>
      </c>
      <c r="K632" s="223" t="s">
        <v>156</v>
      </c>
      <c r="L632" s="72"/>
      <c r="M632" s="228" t="s">
        <v>21</v>
      </c>
      <c r="N632" s="229" t="s">
        <v>43</v>
      </c>
      <c r="O632" s="47"/>
      <c r="P632" s="230">
        <f>O632*H632</f>
        <v>0</v>
      </c>
      <c r="Q632" s="230">
        <v>0.000189796</v>
      </c>
      <c r="R632" s="230">
        <f>Q632*H632</f>
        <v>0.002277552</v>
      </c>
      <c r="S632" s="230">
        <v>0</v>
      </c>
      <c r="T632" s="231">
        <f>S632*H632</f>
        <v>0</v>
      </c>
      <c r="AR632" s="24" t="s">
        <v>240</v>
      </c>
      <c r="AT632" s="24" t="s">
        <v>152</v>
      </c>
      <c r="AU632" s="24" t="s">
        <v>82</v>
      </c>
      <c r="AY632" s="24" t="s">
        <v>150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24" t="s">
        <v>80</v>
      </c>
      <c r="BK632" s="232">
        <f>ROUND(I632*H632,2)</f>
        <v>0</v>
      </c>
      <c r="BL632" s="24" t="s">
        <v>240</v>
      </c>
      <c r="BM632" s="24" t="s">
        <v>832</v>
      </c>
    </row>
    <row r="633" s="1" customFormat="1" ht="25.5" customHeight="1">
      <c r="B633" s="46"/>
      <c r="C633" s="221" t="s">
        <v>833</v>
      </c>
      <c r="D633" s="221" t="s">
        <v>152</v>
      </c>
      <c r="E633" s="222" t="s">
        <v>834</v>
      </c>
      <c r="F633" s="223" t="s">
        <v>835</v>
      </c>
      <c r="G633" s="224" t="s">
        <v>248</v>
      </c>
      <c r="H633" s="225">
        <v>12</v>
      </c>
      <c r="I633" s="226"/>
      <c r="J633" s="227">
        <f>ROUND(I633*H633,2)</f>
        <v>0</v>
      </c>
      <c r="K633" s="223" t="s">
        <v>156</v>
      </c>
      <c r="L633" s="72"/>
      <c r="M633" s="228" t="s">
        <v>21</v>
      </c>
      <c r="N633" s="229" t="s">
        <v>43</v>
      </c>
      <c r="O633" s="47"/>
      <c r="P633" s="230">
        <f>O633*H633</f>
        <v>0</v>
      </c>
      <c r="Q633" s="230">
        <v>1.0000000000000001E-05</v>
      </c>
      <c r="R633" s="230">
        <f>Q633*H633</f>
        <v>0.00012000000000000002</v>
      </c>
      <c r="S633" s="230">
        <v>0</v>
      </c>
      <c r="T633" s="231">
        <f>S633*H633</f>
        <v>0</v>
      </c>
      <c r="AR633" s="24" t="s">
        <v>240</v>
      </c>
      <c r="AT633" s="24" t="s">
        <v>152</v>
      </c>
      <c r="AU633" s="24" t="s">
        <v>82</v>
      </c>
      <c r="AY633" s="24" t="s">
        <v>150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24" t="s">
        <v>80</v>
      </c>
      <c r="BK633" s="232">
        <f>ROUND(I633*H633,2)</f>
        <v>0</v>
      </c>
      <c r="BL633" s="24" t="s">
        <v>240</v>
      </c>
      <c r="BM633" s="24" t="s">
        <v>836</v>
      </c>
    </row>
    <row r="634" s="1" customFormat="1" ht="38.25" customHeight="1">
      <c r="B634" s="46"/>
      <c r="C634" s="221" t="s">
        <v>837</v>
      </c>
      <c r="D634" s="221" t="s">
        <v>152</v>
      </c>
      <c r="E634" s="222" t="s">
        <v>838</v>
      </c>
      <c r="F634" s="223" t="s">
        <v>839</v>
      </c>
      <c r="G634" s="224" t="s">
        <v>186</v>
      </c>
      <c r="H634" s="225">
        <v>0.014</v>
      </c>
      <c r="I634" s="226"/>
      <c r="J634" s="227">
        <f>ROUND(I634*H634,2)</f>
        <v>0</v>
      </c>
      <c r="K634" s="223" t="s">
        <v>156</v>
      </c>
      <c r="L634" s="72"/>
      <c r="M634" s="228" t="s">
        <v>21</v>
      </c>
      <c r="N634" s="229" t="s">
        <v>43</v>
      </c>
      <c r="O634" s="47"/>
      <c r="P634" s="230">
        <f>O634*H634</f>
        <v>0</v>
      </c>
      <c r="Q634" s="230">
        <v>0</v>
      </c>
      <c r="R634" s="230">
        <f>Q634*H634</f>
        <v>0</v>
      </c>
      <c r="S634" s="230">
        <v>0</v>
      </c>
      <c r="T634" s="231">
        <f>S634*H634</f>
        <v>0</v>
      </c>
      <c r="AR634" s="24" t="s">
        <v>240</v>
      </c>
      <c r="AT634" s="24" t="s">
        <v>152</v>
      </c>
      <c r="AU634" s="24" t="s">
        <v>82</v>
      </c>
      <c r="AY634" s="24" t="s">
        <v>150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24" t="s">
        <v>80</v>
      </c>
      <c r="BK634" s="232">
        <f>ROUND(I634*H634,2)</f>
        <v>0</v>
      </c>
      <c r="BL634" s="24" t="s">
        <v>240</v>
      </c>
      <c r="BM634" s="24" t="s">
        <v>840</v>
      </c>
    </row>
    <row r="635" s="10" customFormat="1" ht="29.88" customHeight="1">
      <c r="B635" s="205"/>
      <c r="C635" s="206"/>
      <c r="D635" s="207" t="s">
        <v>71</v>
      </c>
      <c r="E635" s="219" t="s">
        <v>841</v>
      </c>
      <c r="F635" s="219" t="s">
        <v>842</v>
      </c>
      <c r="G635" s="206"/>
      <c r="H635" s="206"/>
      <c r="I635" s="209"/>
      <c r="J635" s="220">
        <f>BK635</f>
        <v>0</v>
      </c>
      <c r="K635" s="206"/>
      <c r="L635" s="211"/>
      <c r="M635" s="212"/>
      <c r="N635" s="213"/>
      <c r="O635" s="213"/>
      <c r="P635" s="214">
        <f>SUM(P636:P660)</f>
        <v>0</v>
      </c>
      <c r="Q635" s="213"/>
      <c r="R635" s="214">
        <f>SUM(R636:R660)</f>
        <v>0.1009507867</v>
      </c>
      <c r="S635" s="213"/>
      <c r="T635" s="215">
        <f>SUM(T636:T660)</f>
        <v>0.10803000000000002</v>
      </c>
      <c r="AR635" s="216" t="s">
        <v>82</v>
      </c>
      <c r="AT635" s="217" t="s">
        <v>71</v>
      </c>
      <c r="AU635" s="217" t="s">
        <v>80</v>
      </c>
      <c r="AY635" s="216" t="s">
        <v>150</v>
      </c>
      <c r="BK635" s="218">
        <f>SUM(BK636:BK660)</f>
        <v>0</v>
      </c>
    </row>
    <row r="636" s="1" customFormat="1" ht="38.25" customHeight="1">
      <c r="B636" s="46"/>
      <c r="C636" s="221" t="s">
        <v>843</v>
      </c>
      <c r="D636" s="221" t="s">
        <v>152</v>
      </c>
      <c r="E636" s="222" t="s">
        <v>844</v>
      </c>
      <c r="F636" s="223" t="s">
        <v>845</v>
      </c>
      <c r="G636" s="224" t="s">
        <v>228</v>
      </c>
      <c r="H636" s="225">
        <v>1</v>
      </c>
      <c r="I636" s="226"/>
      <c r="J636" s="227">
        <f>ROUND(I636*H636,2)</f>
        <v>0</v>
      </c>
      <c r="K636" s="223" t="s">
        <v>21</v>
      </c>
      <c r="L636" s="72"/>
      <c r="M636" s="228" t="s">
        <v>21</v>
      </c>
      <c r="N636" s="229" t="s">
        <v>43</v>
      </c>
      <c r="O636" s="47"/>
      <c r="P636" s="230">
        <f>O636*H636</f>
        <v>0</v>
      </c>
      <c r="Q636" s="230">
        <v>0.018419999999999999</v>
      </c>
      <c r="R636" s="230">
        <f>Q636*H636</f>
        <v>0.018419999999999999</v>
      </c>
      <c r="S636" s="230">
        <v>0</v>
      </c>
      <c r="T636" s="231">
        <f>S636*H636</f>
        <v>0</v>
      </c>
      <c r="AR636" s="24" t="s">
        <v>240</v>
      </c>
      <c r="AT636" s="24" t="s">
        <v>152</v>
      </c>
      <c r="AU636" s="24" t="s">
        <v>82</v>
      </c>
      <c r="AY636" s="24" t="s">
        <v>150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24" t="s">
        <v>80</v>
      </c>
      <c r="BK636" s="232">
        <f>ROUND(I636*H636,2)</f>
        <v>0</v>
      </c>
      <c r="BL636" s="24" t="s">
        <v>240</v>
      </c>
      <c r="BM636" s="24" t="s">
        <v>846</v>
      </c>
    </row>
    <row r="637" s="1" customFormat="1" ht="16.5" customHeight="1">
      <c r="B637" s="46"/>
      <c r="C637" s="221" t="s">
        <v>847</v>
      </c>
      <c r="D637" s="221" t="s">
        <v>152</v>
      </c>
      <c r="E637" s="222" t="s">
        <v>848</v>
      </c>
      <c r="F637" s="223" t="s">
        <v>849</v>
      </c>
      <c r="G637" s="224" t="s">
        <v>228</v>
      </c>
      <c r="H637" s="225">
        <v>3</v>
      </c>
      <c r="I637" s="226"/>
      <c r="J637" s="227">
        <f>ROUND(I637*H637,2)</f>
        <v>0</v>
      </c>
      <c r="K637" s="223" t="s">
        <v>156</v>
      </c>
      <c r="L637" s="72"/>
      <c r="M637" s="228" t="s">
        <v>21</v>
      </c>
      <c r="N637" s="229" t="s">
        <v>43</v>
      </c>
      <c r="O637" s="47"/>
      <c r="P637" s="230">
        <f>O637*H637</f>
        <v>0</v>
      </c>
      <c r="Q637" s="230">
        <v>0</v>
      </c>
      <c r="R637" s="230">
        <f>Q637*H637</f>
        <v>0</v>
      </c>
      <c r="S637" s="230">
        <v>0.019460000000000002</v>
      </c>
      <c r="T637" s="231">
        <f>S637*H637</f>
        <v>0.058380000000000001</v>
      </c>
      <c r="AR637" s="24" t="s">
        <v>240</v>
      </c>
      <c r="AT637" s="24" t="s">
        <v>152</v>
      </c>
      <c r="AU637" s="24" t="s">
        <v>82</v>
      </c>
      <c r="AY637" s="24" t="s">
        <v>150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24" t="s">
        <v>80</v>
      </c>
      <c r="BK637" s="232">
        <f>ROUND(I637*H637,2)</f>
        <v>0</v>
      </c>
      <c r="BL637" s="24" t="s">
        <v>240</v>
      </c>
      <c r="BM637" s="24" t="s">
        <v>850</v>
      </c>
    </row>
    <row r="638" s="1" customFormat="1" ht="25.5" customHeight="1">
      <c r="B638" s="46"/>
      <c r="C638" s="221" t="s">
        <v>851</v>
      </c>
      <c r="D638" s="221" t="s">
        <v>152</v>
      </c>
      <c r="E638" s="222" t="s">
        <v>852</v>
      </c>
      <c r="F638" s="223" t="s">
        <v>853</v>
      </c>
      <c r="G638" s="224" t="s">
        <v>228</v>
      </c>
      <c r="H638" s="225">
        <v>1</v>
      </c>
      <c r="I638" s="226"/>
      <c r="J638" s="227">
        <f>ROUND(I638*H638,2)</f>
        <v>0</v>
      </c>
      <c r="K638" s="223" t="s">
        <v>156</v>
      </c>
      <c r="L638" s="72"/>
      <c r="M638" s="228" t="s">
        <v>21</v>
      </c>
      <c r="N638" s="229" t="s">
        <v>43</v>
      </c>
      <c r="O638" s="47"/>
      <c r="P638" s="230">
        <f>O638*H638</f>
        <v>0</v>
      </c>
      <c r="Q638" s="230">
        <v>0.014748529999999999</v>
      </c>
      <c r="R638" s="230">
        <f>Q638*H638</f>
        <v>0.014748529999999999</v>
      </c>
      <c r="S638" s="230">
        <v>0</v>
      </c>
      <c r="T638" s="231">
        <f>S638*H638</f>
        <v>0</v>
      </c>
      <c r="AR638" s="24" t="s">
        <v>240</v>
      </c>
      <c r="AT638" s="24" t="s">
        <v>152</v>
      </c>
      <c r="AU638" s="24" t="s">
        <v>82</v>
      </c>
      <c r="AY638" s="24" t="s">
        <v>150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24" t="s">
        <v>80</v>
      </c>
      <c r="BK638" s="232">
        <f>ROUND(I638*H638,2)</f>
        <v>0</v>
      </c>
      <c r="BL638" s="24" t="s">
        <v>240</v>
      </c>
      <c r="BM638" s="24" t="s">
        <v>854</v>
      </c>
    </row>
    <row r="639" s="1" customFormat="1" ht="25.5" customHeight="1">
      <c r="B639" s="46"/>
      <c r="C639" s="221" t="s">
        <v>855</v>
      </c>
      <c r="D639" s="221" t="s">
        <v>152</v>
      </c>
      <c r="E639" s="222" t="s">
        <v>856</v>
      </c>
      <c r="F639" s="223" t="s">
        <v>857</v>
      </c>
      <c r="G639" s="224" t="s">
        <v>228</v>
      </c>
      <c r="H639" s="225">
        <v>1</v>
      </c>
      <c r="I639" s="226"/>
      <c r="J639" s="227">
        <f>ROUND(I639*H639,2)</f>
        <v>0</v>
      </c>
      <c r="K639" s="223" t="s">
        <v>156</v>
      </c>
      <c r="L639" s="72"/>
      <c r="M639" s="228" t="s">
        <v>21</v>
      </c>
      <c r="N639" s="229" t="s">
        <v>43</v>
      </c>
      <c r="O639" s="47"/>
      <c r="P639" s="230">
        <f>O639*H639</f>
        <v>0</v>
      </c>
      <c r="Q639" s="230">
        <v>0.018778530000000002</v>
      </c>
      <c r="R639" s="230">
        <f>Q639*H639</f>
        <v>0.018778530000000002</v>
      </c>
      <c r="S639" s="230">
        <v>0</v>
      </c>
      <c r="T639" s="231">
        <f>S639*H639</f>
        <v>0</v>
      </c>
      <c r="AR639" s="24" t="s">
        <v>240</v>
      </c>
      <c r="AT639" s="24" t="s">
        <v>152</v>
      </c>
      <c r="AU639" s="24" t="s">
        <v>82</v>
      </c>
      <c r="AY639" s="24" t="s">
        <v>150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24" t="s">
        <v>80</v>
      </c>
      <c r="BK639" s="232">
        <f>ROUND(I639*H639,2)</f>
        <v>0</v>
      </c>
      <c r="BL639" s="24" t="s">
        <v>240</v>
      </c>
      <c r="BM639" s="24" t="s">
        <v>858</v>
      </c>
    </row>
    <row r="640" s="1" customFormat="1" ht="25.5" customHeight="1">
      <c r="B640" s="46"/>
      <c r="C640" s="221" t="s">
        <v>859</v>
      </c>
      <c r="D640" s="221" t="s">
        <v>152</v>
      </c>
      <c r="E640" s="222" t="s">
        <v>860</v>
      </c>
      <c r="F640" s="223" t="s">
        <v>861</v>
      </c>
      <c r="G640" s="224" t="s">
        <v>228</v>
      </c>
      <c r="H640" s="225">
        <v>1</v>
      </c>
      <c r="I640" s="226"/>
      <c r="J640" s="227">
        <f>ROUND(I640*H640,2)</f>
        <v>0</v>
      </c>
      <c r="K640" s="223" t="s">
        <v>21</v>
      </c>
      <c r="L640" s="72"/>
      <c r="M640" s="228" t="s">
        <v>21</v>
      </c>
      <c r="N640" s="229" t="s">
        <v>43</v>
      </c>
      <c r="O640" s="47"/>
      <c r="P640" s="230">
        <f>O640*H640</f>
        <v>0</v>
      </c>
      <c r="Q640" s="230">
        <v>0.00052119999999999998</v>
      </c>
      <c r="R640" s="230">
        <f>Q640*H640</f>
        <v>0.00052119999999999998</v>
      </c>
      <c r="S640" s="230">
        <v>0</v>
      </c>
      <c r="T640" s="231">
        <f>S640*H640</f>
        <v>0</v>
      </c>
      <c r="AR640" s="24" t="s">
        <v>240</v>
      </c>
      <c r="AT640" s="24" t="s">
        <v>152</v>
      </c>
      <c r="AU640" s="24" t="s">
        <v>82</v>
      </c>
      <c r="AY640" s="24" t="s">
        <v>150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24" t="s">
        <v>80</v>
      </c>
      <c r="BK640" s="232">
        <f>ROUND(I640*H640,2)</f>
        <v>0</v>
      </c>
      <c r="BL640" s="24" t="s">
        <v>240</v>
      </c>
      <c r="BM640" s="24" t="s">
        <v>862</v>
      </c>
    </row>
    <row r="641" s="1" customFormat="1" ht="25.5" customHeight="1">
      <c r="B641" s="46"/>
      <c r="C641" s="221" t="s">
        <v>863</v>
      </c>
      <c r="D641" s="221" t="s">
        <v>152</v>
      </c>
      <c r="E641" s="222" t="s">
        <v>864</v>
      </c>
      <c r="F641" s="223" t="s">
        <v>865</v>
      </c>
      <c r="G641" s="224" t="s">
        <v>228</v>
      </c>
      <c r="H641" s="225">
        <v>3</v>
      </c>
      <c r="I641" s="226"/>
      <c r="J641" s="227">
        <f>ROUND(I641*H641,2)</f>
        <v>0</v>
      </c>
      <c r="K641" s="223" t="s">
        <v>21</v>
      </c>
      <c r="L641" s="72"/>
      <c r="M641" s="228" t="s">
        <v>21</v>
      </c>
      <c r="N641" s="229" t="s">
        <v>43</v>
      </c>
      <c r="O641" s="47"/>
      <c r="P641" s="230">
        <f>O641*H641</f>
        <v>0</v>
      </c>
      <c r="Q641" s="230">
        <v>0.00052119999999999998</v>
      </c>
      <c r="R641" s="230">
        <f>Q641*H641</f>
        <v>0.0015636000000000001</v>
      </c>
      <c r="S641" s="230">
        <v>0</v>
      </c>
      <c r="T641" s="231">
        <f>S641*H641</f>
        <v>0</v>
      </c>
      <c r="AR641" s="24" t="s">
        <v>240</v>
      </c>
      <c r="AT641" s="24" t="s">
        <v>152</v>
      </c>
      <c r="AU641" s="24" t="s">
        <v>82</v>
      </c>
      <c r="AY641" s="24" t="s">
        <v>150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24" t="s">
        <v>80</v>
      </c>
      <c r="BK641" s="232">
        <f>ROUND(I641*H641,2)</f>
        <v>0</v>
      </c>
      <c r="BL641" s="24" t="s">
        <v>240</v>
      </c>
      <c r="BM641" s="24" t="s">
        <v>866</v>
      </c>
    </row>
    <row r="642" s="1" customFormat="1" ht="25.5" customHeight="1">
      <c r="B642" s="46"/>
      <c r="C642" s="221" t="s">
        <v>867</v>
      </c>
      <c r="D642" s="221" t="s">
        <v>152</v>
      </c>
      <c r="E642" s="222" t="s">
        <v>868</v>
      </c>
      <c r="F642" s="223" t="s">
        <v>869</v>
      </c>
      <c r="G642" s="224" t="s">
        <v>228</v>
      </c>
      <c r="H642" s="225">
        <v>1</v>
      </c>
      <c r="I642" s="226"/>
      <c r="J642" s="227">
        <f>ROUND(I642*H642,2)</f>
        <v>0</v>
      </c>
      <c r="K642" s="223" t="s">
        <v>21</v>
      </c>
      <c r="L642" s="72"/>
      <c r="M642" s="228" t="s">
        <v>21</v>
      </c>
      <c r="N642" s="229" t="s">
        <v>43</v>
      </c>
      <c r="O642" s="47"/>
      <c r="P642" s="230">
        <f>O642*H642</f>
        <v>0</v>
      </c>
      <c r="Q642" s="230">
        <v>0.0011000000000000001</v>
      </c>
      <c r="R642" s="230">
        <f>Q642*H642</f>
        <v>0.0011000000000000001</v>
      </c>
      <c r="S642" s="230">
        <v>0</v>
      </c>
      <c r="T642" s="231">
        <f>S642*H642</f>
        <v>0</v>
      </c>
      <c r="AR642" s="24" t="s">
        <v>240</v>
      </c>
      <c r="AT642" s="24" t="s">
        <v>152</v>
      </c>
      <c r="AU642" s="24" t="s">
        <v>82</v>
      </c>
      <c r="AY642" s="24" t="s">
        <v>150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24" t="s">
        <v>80</v>
      </c>
      <c r="BK642" s="232">
        <f>ROUND(I642*H642,2)</f>
        <v>0</v>
      </c>
      <c r="BL642" s="24" t="s">
        <v>240</v>
      </c>
      <c r="BM642" s="24" t="s">
        <v>870</v>
      </c>
    </row>
    <row r="643" s="1" customFormat="1" ht="25.5" customHeight="1">
      <c r="B643" s="46"/>
      <c r="C643" s="221" t="s">
        <v>871</v>
      </c>
      <c r="D643" s="221" t="s">
        <v>152</v>
      </c>
      <c r="E643" s="222" t="s">
        <v>872</v>
      </c>
      <c r="F643" s="223" t="s">
        <v>873</v>
      </c>
      <c r="G643" s="224" t="s">
        <v>228</v>
      </c>
      <c r="H643" s="225">
        <v>1</v>
      </c>
      <c r="I643" s="226"/>
      <c r="J643" s="227">
        <f>ROUND(I643*H643,2)</f>
        <v>0</v>
      </c>
      <c r="K643" s="223" t="s">
        <v>21</v>
      </c>
      <c r="L643" s="72"/>
      <c r="M643" s="228" t="s">
        <v>21</v>
      </c>
      <c r="N643" s="229" t="s">
        <v>43</v>
      </c>
      <c r="O643" s="47"/>
      <c r="P643" s="230">
        <f>O643*H643</f>
        <v>0</v>
      </c>
      <c r="Q643" s="230">
        <v>0.0030000000000000001</v>
      </c>
      <c r="R643" s="230">
        <f>Q643*H643</f>
        <v>0.0030000000000000001</v>
      </c>
      <c r="S643" s="230">
        <v>0</v>
      </c>
      <c r="T643" s="231">
        <f>S643*H643</f>
        <v>0</v>
      </c>
      <c r="AR643" s="24" t="s">
        <v>240</v>
      </c>
      <c r="AT643" s="24" t="s">
        <v>152</v>
      </c>
      <c r="AU643" s="24" t="s">
        <v>82</v>
      </c>
      <c r="AY643" s="24" t="s">
        <v>150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24" t="s">
        <v>80</v>
      </c>
      <c r="BK643" s="232">
        <f>ROUND(I643*H643,2)</f>
        <v>0</v>
      </c>
      <c r="BL643" s="24" t="s">
        <v>240</v>
      </c>
      <c r="BM643" s="24" t="s">
        <v>874</v>
      </c>
    </row>
    <row r="644" s="1" customFormat="1" ht="16.5" customHeight="1">
      <c r="B644" s="46"/>
      <c r="C644" s="221" t="s">
        <v>875</v>
      </c>
      <c r="D644" s="221" t="s">
        <v>152</v>
      </c>
      <c r="E644" s="222" t="s">
        <v>876</v>
      </c>
      <c r="F644" s="223" t="s">
        <v>877</v>
      </c>
      <c r="G644" s="224" t="s">
        <v>228</v>
      </c>
      <c r="H644" s="225">
        <v>6</v>
      </c>
      <c r="I644" s="226"/>
      <c r="J644" s="227">
        <f>ROUND(I644*H644,2)</f>
        <v>0</v>
      </c>
      <c r="K644" s="223" t="s">
        <v>21</v>
      </c>
      <c r="L644" s="72"/>
      <c r="M644" s="228" t="s">
        <v>21</v>
      </c>
      <c r="N644" s="229" t="s">
        <v>43</v>
      </c>
      <c r="O644" s="47"/>
      <c r="P644" s="230">
        <f>O644*H644</f>
        <v>0</v>
      </c>
      <c r="Q644" s="230">
        <v>0.00052119999999999998</v>
      </c>
      <c r="R644" s="230">
        <f>Q644*H644</f>
        <v>0.0031272000000000001</v>
      </c>
      <c r="S644" s="230">
        <v>0</v>
      </c>
      <c r="T644" s="231">
        <f>S644*H644</f>
        <v>0</v>
      </c>
      <c r="AR644" s="24" t="s">
        <v>240</v>
      </c>
      <c r="AT644" s="24" t="s">
        <v>152</v>
      </c>
      <c r="AU644" s="24" t="s">
        <v>82</v>
      </c>
      <c r="AY644" s="24" t="s">
        <v>150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24" t="s">
        <v>80</v>
      </c>
      <c r="BK644" s="232">
        <f>ROUND(I644*H644,2)</f>
        <v>0</v>
      </c>
      <c r="BL644" s="24" t="s">
        <v>240</v>
      </c>
      <c r="BM644" s="24" t="s">
        <v>878</v>
      </c>
    </row>
    <row r="645" s="1" customFormat="1" ht="25.5" customHeight="1">
      <c r="B645" s="46"/>
      <c r="C645" s="221" t="s">
        <v>879</v>
      </c>
      <c r="D645" s="221" t="s">
        <v>152</v>
      </c>
      <c r="E645" s="222" t="s">
        <v>880</v>
      </c>
      <c r="F645" s="223" t="s">
        <v>881</v>
      </c>
      <c r="G645" s="224" t="s">
        <v>228</v>
      </c>
      <c r="H645" s="225">
        <v>1</v>
      </c>
      <c r="I645" s="226"/>
      <c r="J645" s="227">
        <f>ROUND(I645*H645,2)</f>
        <v>0</v>
      </c>
      <c r="K645" s="223" t="s">
        <v>21</v>
      </c>
      <c r="L645" s="72"/>
      <c r="M645" s="228" t="s">
        <v>21</v>
      </c>
      <c r="N645" s="229" t="s">
        <v>43</v>
      </c>
      <c r="O645" s="47"/>
      <c r="P645" s="230">
        <f>O645*H645</f>
        <v>0</v>
      </c>
      <c r="Q645" s="230">
        <v>0.00052119999999999998</v>
      </c>
      <c r="R645" s="230">
        <f>Q645*H645</f>
        <v>0.00052119999999999998</v>
      </c>
      <c r="S645" s="230">
        <v>0</v>
      </c>
      <c r="T645" s="231">
        <f>S645*H645</f>
        <v>0</v>
      </c>
      <c r="AR645" s="24" t="s">
        <v>240</v>
      </c>
      <c r="AT645" s="24" t="s">
        <v>152</v>
      </c>
      <c r="AU645" s="24" t="s">
        <v>82</v>
      </c>
      <c r="AY645" s="24" t="s">
        <v>150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24" t="s">
        <v>80</v>
      </c>
      <c r="BK645" s="232">
        <f>ROUND(I645*H645,2)</f>
        <v>0</v>
      </c>
      <c r="BL645" s="24" t="s">
        <v>240</v>
      </c>
      <c r="BM645" s="24" t="s">
        <v>882</v>
      </c>
    </row>
    <row r="646" s="1" customFormat="1" ht="16.5" customHeight="1">
      <c r="B646" s="46"/>
      <c r="C646" s="221" t="s">
        <v>883</v>
      </c>
      <c r="D646" s="221" t="s">
        <v>152</v>
      </c>
      <c r="E646" s="222" t="s">
        <v>884</v>
      </c>
      <c r="F646" s="223" t="s">
        <v>885</v>
      </c>
      <c r="G646" s="224" t="s">
        <v>228</v>
      </c>
      <c r="H646" s="225">
        <v>1</v>
      </c>
      <c r="I646" s="226"/>
      <c r="J646" s="227">
        <f>ROUND(I646*H646,2)</f>
        <v>0</v>
      </c>
      <c r="K646" s="223" t="s">
        <v>21</v>
      </c>
      <c r="L646" s="72"/>
      <c r="M646" s="228" t="s">
        <v>21</v>
      </c>
      <c r="N646" s="229" t="s">
        <v>43</v>
      </c>
      <c r="O646" s="47"/>
      <c r="P646" s="230">
        <f>O646*H646</f>
        <v>0</v>
      </c>
      <c r="Q646" s="230">
        <v>0.00080000000000000004</v>
      </c>
      <c r="R646" s="230">
        <f>Q646*H646</f>
        <v>0.00080000000000000004</v>
      </c>
      <c r="S646" s="230">
        <v>0</v>
      </c>
      <c r="T646" s="231">
        <f>S646*H646</f>
        <v>0</v>
      </c>
      <c r="AR646" s="24" t="s">
        <v>240</v>
      </c>
      <c r="AT646" s="24" t="s">
        <v>152</v>
      </c>
      <c r="AU646" s="24" t="s">
        <v>82</v>
      </c>
      <c r="AY646" s="24" t="s">
        <v>150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24" t="s">
        <v>80</v>
      </c>
      <c r="BK646" s="232">
        <f>ROUND(I646*H646,2)</f>
        <v>0</v>
      </c>
      <c r="BL646" s="24" t="s">
        <v>240</v>
      </c>
      <c r="BM646" s="24" t="s">
        <v>886</v>
      </c>
    </row>
    <row r="647" s="1" customFormat="1" ht="25.5" customHeight="1">
      <c r="B647" s="46"/>
      <c r="C647" s="221" t="s">
        <v>887</v>
      </c>
      <c r="D647" s="221" t="s">
        <v>152</v>
      </c>
      <c r="E647" s="222" t="s">
        <v>888</v>
      </c>
      <c r="F647" s="223" t="s">
        <v>889</v>
      </c>
      <c r="G647" s="224" t="s">
        <v>228</v>
      </c>
      <c r="H647" s="225">
        <v>1</v>
      </c>
      <c r="I647" s="226"/>
      <c r="J647" s="227">
        <f>ROUND(I647*H647,2)</f>
        <v>0</v>
      </c>
      <c r="K647" s="223" t="s">
        <v>21</v>
      </c>
      <c r="L647" s="72"/>
      <c r="M647" s="228" t="s">
        <v>21</v>
      </c>
      <c r="N647" s="229" t="s">
        <v>43</v>
      </c>
      <c r="O647" s="47"/>
      <c r="P647" s="230">
        <f>O647*H647</f>
        <v>0</v>
      </c>
      <c r="Q647" s="230">
        <v>0.0016000000000000001</v>
      </c>
      <c r="R647" s="230">
        <f>Q647*H647</f>
        <v>0.0016000000000000001</v>
      </c>
      <c r="S647" s="230">
        <v>0</v>
      </c>
      <c r="T647" s="231">
        <f>S647*H647</f>
        <v>0</v>
      </c>
      <c r="AR647" s="24" t="s">
        <v>240</v>
      </c>
      <c r="AT647" s="24" t="s">
        <v>152</v>
      </c>
      <c r="AU647" s="24" t="s">
        <v>82</v>
      </c>
      <c r="AY647" s="24" t="s">
        <v>150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24" t="s">
        <v>80</v>
      </c>
      <c r="BK647" s="232">
        <f>ROUND(I647*H647,2)</f>
        <v>0</v>
      </c>
      <c r="BL647" s="24" t="s">
        <v>240</v>
      </c>
      <c r="BM647" s="24" t="s">
        <v>890</v>
      </c>
    </row>
    <row r="648" s="1" customFormat="1" ht="25.5" customHeight="1">
      <c r="B648" s="46"/>
      <c r="C648" s="221" t="s">
        <v>891</v>
      </c>
      <c r="D648" s="221" t="s">
        <v>152</v>
      </c>
      <c r="E648" s="222" t="s">
        <v>892</v>
      </c>
      <c r="F648" s="223" t="s">
        <v>893</v>
      </c>
      <c r="G648" s="224" t="s">
        <v>228</v>
      </c>
      <c r="H648" s="225">
        <v>1</v>
      </c>
      <c r="I648" s="226"/>
      <c r="J648" s="227">
        <f>ROUND(I648*H648,2)</f>
        <v>0</v>
      </c>
      <c r="K648" s="223" t="s">
        <v>21</v>
      </c>
      <c r="L648" s="72"/>
      <c r="M648" s="228" t="s">
        <v>21</v>
      </c>
      <c r="N648" s="229" t="s">
        <v>43</v>
      </c>
      <c r="O648" s="47"/>
      <c r="P648" s="230">
        <f>O648*H648</f>
        <v>0</v>
      </c>
      <c r="Q648" s="230">
        <v>0.00084999999999999995</v>
      </c>
      <c r="R648" s="230">
        <f>Q648*H648</f>
        <v>0.00084999999999999995</v>
      </c>
      <c r="S648" s="230">
        <v>0</v>
      </c>
      <c r="T648" s="231">
        <f>S648*H648</f>
        <v>0</v>
      </c>
      <c r="AR648" s="24" t="s">
        <v>240</v>
      </c>
      <c r="AT648" s="24" t="s">
        <v>152</v>
      </c>
      <c r="AU648" s="24" t="s">
        <v>82</v>
      </c>
      <c r="AY648" s="24" t="s">
        <v>150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24" t="s">
        <v>80</v>
      </c>
      <c r="BK648" s="232">
        <f>ROUND(I648*H648,2)</f>
        <v>0</v>
      </c>
      <c r="BL648" s="24" t="s">
        <v>240</v>
      </c>
      <c r="BM648" s="24" t="s">
        <v>894</v>
      </c>
    </row>
    <row r="649" s="1" customFormat="1" ht="25.5" customHeight="1">
      <c r="B649" s="46"/>
      <c r="C649" s="221" t="s">
        <v>895</v>
      </c>
      <c r="D649" s="221" t="s">
        <v>152</v>
      </c>
      <c r="E649" s="222" t="s">
        <v>896</v>
      </c>
      <c r="F649" s="223" t="s">
        <v>897</v>
      </c>
      <c r="G649" s="224" t="s">
        <v>228</v>
      </c>
      <c r="H649" s="225">
        <v>2</v>
      </c>
      <c r="I649" s="226"/>
      <c r="J649" s="227">
        <f>ROUND(I649*H649,2)</f>
        <v>0</v>
      </c>
      <c r="K649" s="223" t="s">
        <v>156</v>
      </c>
      <c r="L649" s="72"/>
      <c r="M649" s="228" t="s">
        <v>21</v>
      </c>
      <c r="N649" s="229" t="s">
        <v>43</v>
      </c>
      <c r="O649" s="47"/>
      <c r="P649" s="230">
        <f>O649*H649</f>
        <v>0</v>
      </c>
      <c r="Q649" s="230">
        <v>0</v>
      </c>
      <c r="R649" s="230">
        <f>Q649*H649</f>
        <v>0</v>
      </c>
      <c r="S649" s="230">
        <v>0.018800000000000001</v>
      </c>
      <c r="T649" s="231">
        <f>S649*H649</f>
        <v>0.037600000000000001</v>
      </c>
      <c r="AR649" s="24" t="s">
        <v>240</v>
      </c>
      <c r="AT649" s="24" t="s">
        <v>152</v>
      </c>
      <c r="AU649" s="24" t="s">
        <v>82</v>
      </c>
      <c r="AY649" s="24" t="s">
        <v>150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24" t="s">
        <v>80</v>
      </c>
      <c r="BK649" s="232">
        <f>ROUND(I649*H649,2)</f>
        <v>0</v>
      </c>
      <c r="BL649" s="24" t="s">
        <v>240</v>
      </c>
      <c r="BM649" s="24" t="s">
        <v>898</v>
      </c>
    </row>
    <row r="650" s="1" customFormat="1" ht="25.5" customHeight="1">
      <c r="B650" s="46"/>
      <c r="C650" s="221" t="s">
        <v>899</v>
      </c>
      <c r="D650" s="221" t="s">
        <v>152</v>
      </c>
      <c r="E650" s="222" t="s">
        <v>900</v>
      </c>
      <c r="F650" s="223" t="s">
        <v>901</v>
      </c>
      <c r="G650" s="224" t="s">
        <v>228</v>
      </c>
      <c r="H650" s="225">
        <v>1</v>
      </c>
      <c r="I650" s="226"/>
      <c r="J650" s="227">
        <f>ROUND(I650*H650,2)</f>
        <v>0</v>
      </c>
      <c r="K650" s="223" t="s">
        <v>21</v>
      </c>
      <c r="L650" s="72"/>
      <c r="M650" s="228" t="s">
        <v>21</v>
      </c>
      <c r="N650" s="229" t="s">
        <v>43</v>
      </c>
      <c r="O650" s="47"/>
      <c r="P650" s="230">
        <f>O650*H650</f>
        <v>0</v>
      </c>
      <c r="Q650" s="230">
        <v>0.0147</v>
      </c>
      <c r="R650" s="230">
        <f>Q650*H650</f>
        <v>0.0147</v>
      </c>
      <c r="S650" s="230">
        <v>0</v>
      </c>
      <c r="T650" s="231">
        <f>S650*H650</f>
        <v>0</v>
      </c>
      <c r="AR650" s="24" t="s">
        <v>240</v>
      </c>
      <c r="AT650" s="24" t="s">
        <v>152</v>
      </c>
      <c r="AU650" s="24" t="s">
        <v>82</v>
      </c>
      <c r="AY650" s="24" t="s">
        <v>150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24" t="s">
        <v>80</v>
      </c>
      <c r="BK650" s="232">
        <f>ROUND(I650*H650,2)</f>
        <v>0</v>
      </c>
      <c r="BL650" s="24" t="s">
        <v>240</v>
      </c>
      <c r="BM650" s="24" t="s">
        <v>902</v>
      </c>
    </row>
    <row r="651" s="1" customFormat="1" ht="16.5" customHeight="1">
      <c r="B651" s="46"/>
      <c r="C651" s="221" t="s">
        <v>903</v>
      </c>
      <c r="D651" s="221" t="s">
        <v>152</v>
      </c>
      <c r="E651" s="222" t="s">
        <v>904</v>
      </c>
      <c r="F651" s="223" t="s">
        <v>905</v>
      </c>
      <c r="G651" s="224" t="s">
        <v>228</v>
      </c>
      <c r="H651" s="225">
        <v>1</v>
      </c>
      <c r="I651" s="226"/>
      <c r="J651" s="227">
        <f>ROUND(I651*H651,2)</f>
        <v>0</v>
      </c>
      <c r="K651" s="223" t="s">
        <v>21</v>
      </c>
      <c r="L651" s="72"/>
      <c r="M651" s="228" t="s">
        <v>21</v>
      </c>
      <c r="N651" s="229" t="s">
        <v>43</v>
      </c>
      <c r="O651" s="47"/>
      <c r="P651" s="230">
        <f>O651*H651</f>
        <v>0</v>
      </c>
      <c r="Q651" s="230">
        <v>0.01066025</v>
      </c>
      <c r="R651" s="230">
        <f>Q651*H651</f>
        <v>0.01066025</v>
      </c>
      <c r="S651" s="230">
        <v>0</v>
      </c>
      <c r="T651" s="231">
        <f>S651*H651</f>
        <v>0</v>
      </c>
      <c r="AR651" s="24" t="s">
        <v>240</v>
      </c>
      <c r="AT651" s="24" t="s">
        <v>152</v>
      </c>
      <c r="AU651" s="24" t="s">
        <v>82</v>
      </c>
      <c r="AY651" s="24" t="s">
        <v>150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24" t="s">
        <v>80</v>
      </c>
      <c r="BK651" s="232">
        <f>ROUND(I651*H651,2)</f>
        <v>0</v>
      </c>
      <c r="BL651" s="24" t="s">
        <v>240</v>
      </c>
      <c r="BM651" s="24" t="s">
        <v>906</v>
      </c>
    </row>
    <row r="652" s="1" customFormat="1" ht="16.5" customHeight="1">
      <c r="B652" s="46"/>
      <c r="C652" s="221" t="s">
        <v>907</v>
      </c>
      <c r="D652" s="221" t="s">
        <v>152</v>
      </c>
      <c r="E652" s="222" t="s">
        <v>908</v>
      </c>
      <c r="F652" s="223" t="s">
        <v>909</v>
      </c>
      <c r="G652" s="224" t="s">
        <v>228</v>
      </c>
      <c r="H652" s="225">
        <v>1</v>
      </c>
      <c r="I652" s="226"/>
      <c r="J652" s="227">
        <f>ROUND(I652*H652,2)</f>
        <v>0</v>
      </c>
      <c r="K652" s="223" t="s">
        <v>21</v>
      </c>
      <c r="L652" s="72"/>
      <c r="M652" s="228" t="s">
        <v>21</v>
      </c>
      <c r="N652" s="229" t="s">
        <v>43</v>
      </c>
      <c r="O652" s="47"/>
      <c r="P652" s="230">
        <f>O652*H652</f>
        <v>0</v>
      </c>
      <c r="Q652" s="230">
        <v>0.001</v>
      </c>
      <c r="R652" s="230">
        <f>Q652*H652</f>
        <v>0.001</v>
      </c>
      <c r="S652" s="230">
        <v>0</v>
      </c>
      <c r="T652" s="231">
        <f>S652*H652</f>
        <v>0</v>
      </c>
      <c r="AR652" s="24" t="s">
        <v>240</v>
      </c>
      <c r="AT652" s="24" t="s">
        <v>152</v>
      </c>
      <c r="AU652" s="24" t="s">
        <v>82</v>
      </c>
      <c r="AY652" s="24" t="s">
        <v>150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24" t="s">
        <v>80</v>
      </c>
      <c r="BK652" s="232">
        <f>ROUND(I652*H652,2)</f>
        <v>0</v>
      </c>
      <c r="BL652" s="24" t="s">
        <v>240</v>
      </c>
      <c r="BM652" s="24" t="s">
        <v>910</v>
      </c>
    </row>
    <row r="653" s="1" customFormat="1" ht="16.5" customHeight="1">
      <c r="B653" s="46"/>
      <c r="C653" s="221" t="s">
        <v>911</v>
      </c>
      <c r="D653" s="221" t="s">
        <v>152</v>
      </c>
      <c r="E653" s="222" t="s">
        <v>912</v>
      </c>
      <c r="F653" s="223" t="s">
        <v>913</v>
      </c>
      <c r="G653" s="224" t="s">
        <v>228</v>
      </c>
      <c r="H653" s="225">
        <v>7</v>
      </c>
      <c r="I653" s="226"/>
      <c r="J653" s="227">
        <f>ROUND(I653*H653,2)</f>
        <v>0</v>
      </c>
      <c r="K653" s="223" t="s">
        <v>21</v>
      </c>
      <c r="L653" s="72"/>
      <c r="M653" s="228" t="s">
        <v>21</v>
      </c>
      <c r="N653" s="229" t="s">
        <v>43</v>
      </c>
      <c r="O653" s="47"/>
      <c r="P653" s="230">
        <f>O653*H653</f>
        <v>0</v>
      </c>
      <c r="Q653" s="230">
        <v>0.00030009999999999998</v>
      </c>
      <c r="R653" s="230">
        <f>Q653*H653</f>
        <v>0.0021006999999999996</v>
      </c>
      <c r="S653" s="230">
        <v>0</v>
      </c>
      <c r="T653" s="231">
        <f>S653*H653</f>
        <v>0</v>
      </c>
      <c r="AR653" s="24" t="s">
        <v>240</v>
      </c>
      <c r="AT653" s="24" t="s">
        <v>152</v>
      </c>
      <c r="AU653" s="24" t="s">
        <v>82</v>
      </c>
      <c r="AY653" s="24" t="s">
        <v>150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24" t="s">
        <v>80</v>
      </c>
      <c r="BK653" s="232">
        <f>ROUND(I653*H653,2)</f>
        <v>0</v>
      </c>
      <c r="BL653" s="24" t="s">
        <v>240</v>
      </c>
      <c r="BM653" s="24" t="s">
        <v>914</v>
      </c>
    </row>
    <row r="654" s="1" customFormat="1" ht="16.5" customHeight="1">
      <c r="B654" s="46"/>
      <c r="C654" s="221" t="s">
        <v>915</v>
      </c>
      <c r="D654" s="221" t="s">
        <v>152</v>
      </c>
      <c r="E654" s="222" t="s">
        <v>916</v>
      </c>
      <c r="F654" s="223" t="s">
        <v>917</v>
      </c>
      <c r="G654" s="224" t="s">
        <v>228</v>
      </c>
      <c r="H654" s="225">
        <v>5</v>
      </c>
      <c r="I654" s="226"/>
      <c r="J654" s="227">
        <f>ROUND(I654*H654,2)</f>
        <v>0</v>
      </c>
      <c r="K654" s="223" t="s">
        <v>156</v>
      </c>
      <c r="L654" s="72"/>
      <c r="M654" s="228" t="s">
        <v>21</v>
      </c>
      <c r="N654" s="229" t="s">
        <v>43</v>
      </c>
      <c r="O654" s="47"/>
      <c r="P654" s="230">
        <f>O654*H654</f>
        <v>0</v>
      </c>
      <c r="Q654" s="230">
        <v>0</v>
      </c>
      <c r="R654" s="230">
        <f>Q654*H654</f>
        <v>0</v>
      </c>
      <c r="S654" s="230">
        <v>0.00156</v>
      </c>
      <c r="T654" s="231">
        <f>S654*H654</f>
        <v>0.0077999999999999996</v>
      </c>
      <c r="AR654" s="24" t="s">
        <v>240</v>
      </c>
      <c r="AT654" s="24" t="s">
        <v>152</v>
      </c>
      <c r="AU654" s="24" t="s">
        <v>82</v>
      </c>
      <c r="AY654" s="24" t="s">
        <v>150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24" t="s">
        <v>80</v>
      </c>
      <c r="BK654" s="232">
        <f>ROUND(I654*H654,2)</f>
        <v>0</v>
      </c>
      <c r="BL654" s="24" t="s">
        <v>240</v>
      </c>
      <c r="BM654" s="24" t="s">
        <v>918</v>
      </c>
    </row>
    <row r="655" s="1" customFormat="1" ht="25.5" customHeight="1">
      <c r="B655" s="46"/>
      <c r="C655" s="221" t="s">
        <v>919</v>
      </c>
      <c r="D655" s="221" t="s">
        <v>152</v>
      </c>
      <c r="E655" s="222" t="s">
        <v>920</v>
      </c>
      <c r="F655" s="223" t="s">
        <v>921</v>
      </c>
      <c r="G655" s="224" t="s">
        <v>228</v>
      </c>
      <c r="H655" s="225">
        <v>1</v>
      </c>
      <c r="I655" s="226"/>
      <c r="J655" s="227">
        <f>ROUND(I655*H655,2)</f>
        <v>0</v>
      </c>
      <c r="K655" s="223" t="s">
        <v>21</v>
      </c>
      <c r="L655" s="72"/>
      <c r="M655" s="228" t="s">
        <v>21</v>
      </c>
      <c r="N655" s="229" t="s">
        <v>43</v>
      </c>
      <c r="O655" s="47"/>
      <c r="P655" s="230">
        <f>O655*H655</f>
        <v>0</v>
      </c>
      <c r="Q655" s="230">
        <v>0.0019601000000000002</v>
      </c>
      <c r="R655" s="230">
        <f>Q655*H655</f>
        <v>0.0019601000000000002</v>
      </c>
      <c r="S655" s="230">
        <v>0</v>
      </c>
      <c r="T655" s="231">
        <f>S655*H655</f>
        <v>0</v>
      </c>
      <c r="AR655" s="24" t="s">
        <v>240</v>
      </c>
      <c r="AT655" s="24" t="s">
        <v>152</v>
      </c>
      <c r="AU655" s="24" t="s">
        <v>82</v>
      </c>
      <c r="AY655" s="24" t="s">
        <v>150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24" t="s">
        <v>80</v>
      </c>
      <c r="BK655" s="232">
        <f>ROUND(I655*H655,2)</f>
        <v>0</v>
      </c>
      <c r="BL655" s="24" t="s">
        <v>240</v>
      </c>
      <c r="BM655" s="24" t="s">
        <v>922</v>
      </c>
    </row>
    <row r="656" s="1" customFormat="1" ht="25.5" customHeight="1">
      <c r="B656" s="46"/>
      <c r="C656" s="221" t="s">
        <v>923</v>
      </c>
      <c r="D656" s="221" t="s">
        <v>152</v>
      </c>
      <c r="E656" s="222" t="s">
        <v>924</v>
      </c>
      <c r="F656" s="223" t="s">
        <v>925</v>
      </c>
      <c r="G656" s="224" t="s">
        <v>228</v>
      </c>
      <c r="H656" s="225">
        <v>1</v>
      </c>
      <c r="I656" s="226"/>
      <c r="J656" s="227">
        <f>ROUND(I656*H656,2)</f>
        <v>0</v>
      </c>
      <c r="K656" s="223" t="s">
        <v>21</v>
      </c>
      <c r="L656" s="72"/>
      <c r="M656" s="228" t="s">
        <v>21</v>
      </c>
      <c r="N656" s="229" t="s">
        <v>43</v>
      </c>
      <c r="O656" s="47"/>
      <c r="P656" s="230">
        <f>O656*H656</f>
        <v>0</v>
      </c>
      <c r="Q656" s="230">
        <v>0.0018</v>
      </c>
      <c r="R656" s="230">
        <f>Q656*H656</f>
        <v>0.0018</v>
      </c>
      <c r="S656" s="230">
        <v>0</v>
      </c>
      <c r="T656" s="231">
        <f>S656*H656</f>
        <v>0</v>
      </c>
      <c r="AR656" s="24" t="s">
        <v>240</v>
      </c>
      <c r="AT656" s="24" t="s">
        <v>152</v>
      </c>
      <c r="AU656" s="24" t="s">
        <v>82</v>
      </c>
      <c r="AY656" s="24" t="s">
        <v>150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24" t="s">
        <v>80</v>
      </c>
      <c r="BK656" s="232">
        <f>ROUND(I656*H656,2)</f>
        <v>0</v>
      </c>
      <c r="BL656" s="24" t="s">
        <v>240</v>
      </c>
      <c r="BM656" s="24" t="s">
        <v>926</v>
      </c>
    </row>
    <row r="657" s="1" customFormat="1" ht="16.5" customHeight="1">
      <c r="B657" s="46"/>
      <c r="C657" s="221" t="s">
        <v>927</v>
      </c>
      <c r="D657" s="221" t="s">
        <v>152</v>
      </c>
      <c r="E657" s="222" t="s">
        <v>928</v>
      </c>
      <c r="F657" s="223" t="s">
        <v>929</v>
      </c>
      <c r="G657" s="224" t="s">
        <v>228</v>
      </c>
      <c r="H657" s="225">
        <v>5</v>
      </c>
      <c r="I657" s="226"/>
      <c r="J657" s="227">
        <f>ROUND(I657*H657,2)</f>
        <v>0</v>
      </c>
      <c r="K657" s="223" t="s">
        <v>156</v>
      </c>
      <c r="L657" s="72"/>
      <c r="M657" s="228" t="s">
        <v>21</v>
      </c>
      <c r="N657" s="229" t="s">
        <v>43</v>
      </c>
      <c r="O657" s="47"/>
      <c r="P657" s="230">
        <f>O657*H657</f>
        <v>0</v>
      </c>
      <c r="Q657" s="230">
        <v>0</v>
      </c>
      <c r="R657" s="230">
        <f>Q657*H657</f>
        <v>0</v>
      </c>
      <c r="S657" s="230">
        <v>0.00084999999999999995</v>
      </c>
      <c r="T657" s="231">
        <f>S657*H657</f>
        <v>0.0042499999999999994</v>
      </c>
      <c r="AR657" s="24" t="s">
        <v>240</v>
      </c>
      <c r="AT657" s="24" t="s">
        <v>152</v>
      </c>
      <c r="AU657" s="24" t="s">
        <v>82</v>
      </c>
      <c r="AY657" s="24" t="s">
        <v>150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24" t="s">
        <v>80</v>
      </c>
      <c r="BK657" s="232">
        <f>ROUND(I657*H657,2)</f>
        <v>0</v>
      </c>
      <c r="BL657" s="24" t="s">
        <v>240</v>
      </c>
      <c r="BM657" s="24" t="s">
        <v>930</v>
      </c>
    </row>
    <row r="658" s="1" customFormat="1" ht="16.5" customHeight="1">
      <c r="B658" s="46"/>
      <c r="C658" s="221" t="s">
        <v>931</v>
      </c>
      <c r="D658" s="221" t="s">
        <v>152</v>
      </c>
      <c r="E658" s="222" t="s">
        <v>932</v>
      </c>
      <c r="F658" s="223" t="s">
        <v>933</v>
      </c>
      <c r="G658" s="224" t="s">
        <v>228</v>
      </c>
      <c r="H658" s="225">
        <v>1</v>
      </c>
      <c r="I658" s="226"/>
      <c r="J658" s="227">
        <f>ROUND(I658*H658,2)</f>
        <v>0</v>
      </c>
      <c r="K658" s="223" t="s">
        <v>21</v>
      </c>
      <c r="L658" s="72"/>
      <c r="M658" s="228" t="s">
        <v>21</v>
      </c>
      <c r="N658" s="229" t="s">
        <v>43</v>
      </c>
      <c r="O658" s="47"/>
      <c r="P658" s="230">
        <f>O658*H658</f>
        <v>0</v>
      </c>
      <c r="Q658" s="230">
        <v>0.0030374999999999998</v>
      </c>
      <c r="R658" s="230">
        <f>Q658*H658</f>
        <v>0.0030374999999999998</v>
      </c>
      <c r="S658" s="230">
        <v>0</v>
      </c>
      <c r="T658" s="231">
        <f>S658*H658</f>
        <v>0</v>
      </c>
      <c r="AR658" s="24" t="s">
        <v>240</v>
      </c>
      <c r="AT658" s="24" t="s">
        <v>152</v>
      </c>
      <c r="AU658" s="24" t="s">
        <v>82</v>
      </c>
      <c r="AY658" s="24" t="s">
        <v>150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24" t="s">
        <v>80</v>
      </c>
      <c r="BK658" s="232">
        <f>ROUND(I658*H658,2)</f>
        <v>0</v>
      </c>
      <c r="BL658" s="24" t="s">
        <v>240</v>
      </c>
      <c r="BM658" s="24" t="s">
        <v>934</v>
      </c>
    </row>
    <row r="659" s="1" customFormat="1" ht="25.5" customHeight="1">
      <c r="B659" s="46"/>
      <c r="C659" s="221" t="s">
        <v>935</v>
      </c>
      <c r="D659" s="221" t="s">
        <v>152</v>
      </c>
      <c r="E659" s="222" t="s">
        <v>936</v>
      </c>
      <c r="F659" s="223" t="s">
        <v>937</v>
      </c>
      <c r="G659" s="224" t="s">
        <v>228</v>
      </c>
      <c r="H659" s="225">
        <v>1</v>
      </c>
      <c r="I659" s="226"/>
      <c r="J659" s="227">
        <f>ROUND(I659*H659,2)</f>
        <v>0</v>
      </c>
      <c r="K659" s="223" t="s">
        <v>21</v>
      </c>
      <c r="L659" s="72"/>
      <c r="M659" s="228" t="s">
        <v>21</v>
      </c>
      <c r="N659" s="229" t="s">
        <v>43</v>
      </c>
      <c r="O659" s="47"/>
      <c r="P659" s="230">
        <f>O659*H659</f>
        <v>0</v>
      </c>
      <c r="Q659" s="230">
        <v>0.00066197670000000001</v>
      </c>
      <c r="R659" s="230">
        <f>Q659*H659</f>
        <v>0.00066197670000000001</v>
      </c>
      <c r="S659" s="230">
        <v>0</v>
      </c>
      <c r="T659" s="231">
        <f>S659*H659</f>
        <v>0</v>
      </c>
      <c r="AR659" s="24" t="s">
        <v>240</v>
      </c>
      <c r="AT659" s="24" t="s">
        <v>152</v>
      </c>
      <c r="AU659" s="24" t="s">
        <v>82</v>
      </c>
      <c r="AY659" s="24" t="s">
        <v>150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24" t="s">
        <v>80</v>
      </c>
      <c r="BK659" s="232">
        <f>ROUND(I659*H659,2)</f>
        <v>0</v>
      </c>
      <c r="BL659" s="24" t="s">
        <v>240</v>
      </c>
      <c r="BM659" s="24" t="s">
        <v>938</v>
      </c>
    </row>
    <row r="660" s="1" customFormat="1" ht="38.25" customHeight="1">
      <c r="B660" s="46"/>
      <c r="C660" s="221" t="s">
        <v>939</v>
      </c>
      <c r="D660" s="221" t="s">
        <v>152</v>
      </c>
      <c r="E660" s="222" t="s">
        <v>940</v>
      </c>
      <c r="F660" s="223" t="s">
        <v>941</v>
      </c>
      <c r="G660" s="224" t="s">
        <v>186</v>
      </c>
      <c r="H660" s="225">
        <v>0.10100000000000001</v>
      </c>
      <c r="I660" s="226"/>
      <c r="J660" s="227">
        <f>ROUND(I660*H660,2)</f>
        <v>0</v>
      </c>
      <c r="K660" s="223" t="s">
        <v>156</v>
      </c>
      <c r="L660" s="72"/>
      <c r="M660" s="228" t="s">
        <v>21</v>
      </c>
      <c r="N660" s="229" t="s">
        <v>43</v>
      </c>
      <c r="O660" s="47"/>
      <c r="P660" s="230">
        <f>O660*H660</f>
        <v>0</v>
      </c>
      <c r="Q660" s="230">
        <v>0</v>
      </c>
      <c r="R660" s="230">
        <f>Q660*H660</f>
        <v>0</v>
      </c>
      <c r="S660" s="230">
        <v>0</v>
      </c>
      <c r="T660" s="231">
        <f>S660*H660</f>
        <v>0</v>
      </c>
      <c r="AR660" s="24" t="s">
        <v>240</v>
      </c>
      <c r="AT660" s="24" t="s">
        <v>152</v>
      </c>
      <c r="AU660" s="24" t="s">
        <v>82</v>
      </c>
      <c r="AY660" s="24" t="s">
        <v>150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24" t="s">
        <v>80</v>
      </c>
      <c r="BK660" s="232">
        <f>ROUND(I660*H660,2)</f>
        <v>0</v>
      </c>
      <c r="BL660" s="24" t="s">
        <v>240</v>
      </c>
      <c r="BM660" s="24" t="s">
        <v>942</v>
      </c>
    </row>
    <row r="661" s="10" customFormat="1" ht="29.88" customHeight="1">
      <c r="B661" s="205"/>
      <c r="C661" s="206"/>
      <c r="D661" s="207" t="s">
        <v>71</v>
      </c>
      <c r="E661" s="219" t="s">
        <v>943</v>
      </c>
      <c r="F661" s="219" t="s">
        <v>944</v>
      </c>
      <c r="G661" s="206"/>
      <c r="H661" s="206"/>
      <c r="I661" s="209"/>
      <c r="J661" s="220">
        <f>BK661</f>
        <v>0</v>
      </c>
      <c r="K661" s="206"/>
      <c r="L661" s="211"/>
      <c r="M661" s="212"/>
      <c r="N661" s="213"/>
      <c r="O661" s="213"/>
      <c r="P661" s="214">
        <f>SUM(P662:P665)</f>
        <v>0</v>
      </c>
      <c r="Q661" s="213"/>
      <c r="R661" s="214">
        <f>SUM(R662:R665)</f>
        <v>0.04335</v>
      </c>
      <c r="S661" s="213"/>
      <c r="T661" s="215">
        <f>SUM(T662:T665)</f>
        <v>0</v>
      </c>
      <c r="AR661" s="216" t="s">
        <v>82</v>
      </c>
      <c r="AT661" s="217" t="s">
        <v>71</v>
      </c>
      <c r="AU661" s="217" t="s">
        <v>80</v>
      </c>
      <c r="AY661" s="216" t="s">
        <v>150</v>
      </c>
      <c r="BK661" s="218">
        <f>SUM(BK662:BK665)</f>
        <v>0</v>
      </c>
    </row>
    <row r="662" s="1" customFormat="1" ht="25.5" customHeight="1">
      <c r="B662" s="46"/>
      <c r="C662" s="221" t="s">
        <v>945</v>
      </c>
      <c r="D662" s="221" t="s">
        <v>152</v>
      </c>
      <c r="E662" s="222" t="s">
        <v>946</v>
      </c>
      <c r="F662" s="223" t="s">
        <v>947</v>
      </c>
      <c r="G662" s="224" t="s">
        <v>228</v>
      </c>
      <c r="H662" s="225">
        <v>1</v>
      </c>
      <c r="I662" s="226"/>
      <c r="J662" s="227">
        <f>ROUND(I662*H662,2)</f>
        <v>0</v>
      </c>
      <c r="K662" s="223" t="s">
        <v>21</v>
      </c>
      <c r="L662" s="72"/>
      <c r="M662" s="228" t="s">
        <v>21</v>
      </c>
      <c r="N662" s="229" t="s">
        <v>43</v>
      </c>
      <c r="O662" s="47"/>
      <c r="P662" s="230">
        <f>O662*H662</f>
        <v>0</v>
      </c>
      <c r="Q662" s="230">
        <v>0.014</v>
      </c>
      <c r="R662" s="230">
        <f>Q662*H662</f>
        <v>0.014</v>
      </c>
      <c r="S662" s="230">
        <v>0</v>
      </c>
      <c r="T662" s="231">
        <f>S662*H662</f>
        <v>0</v>
      </c>
      <c r="AR662" s="24" t="s">
        <v>240</v>
      </c>
      <c r="AT662" s="24" t="s">
        <v>152</v>
      </c>
      <c r="AU662" s="24" t="s">
        <v>82</v>
      </c>
      <c r="AY662" s="24" t="s">
        <v>150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24" t="s">
        <v>80</v>
      </c>
      <c r="BK662" s="232">
        <f>ROUND(I662*H662,2)</f>
        <v>0</v>
      </c>
      <c r="BL662" s="24" t="s">
        <v>240</v>
      </c>
      <c r="BM662" s="24" t="s">
        <v>948</v>
      </c>
    </row>
    <row r="663" s="1" customFormat="1" ht="25.5" customHeight="1">
      <c r="B663" s="46"/>
      <c r="C663" s="221" t="s">
        <v>949</v>
      </c>
      <c r="D663" s="221" t="s">
        <v>152</v>
      </c>
      <c r="E663" s="222" t="s">
        <v>950</v>
      </c>
      <c r="F663" s="223" t="s">
        <v>951</v>
      </c>
      <c r="G663" s="224" t="s">
        <v>228</v>
      </c>
      <c r="H663" s="225">
        <v>1</v>
      </c>
      <c r="I663" s="226"/>
      <c r="J663" s="227">
        <f>ROUND(I663*H663,2)</f>
        <v>0</v>
      </c>
      <c r="K663" s="223" t="s">
        <v>21</v>
      </c>
      <c r="L663" s="72"/>
      <c r="M663" s="228" t="s">
        <v>21</v>
      </c>
      <c r="N663" s="229" t="s">
        <v>43</v>
      </c>
      <c r="O663" s="47"/>
      <c r="P663" s="230">
        <f>O663*H663</f>
        <v>0</v>
      </c>
      <c r="Q663" s="230">
        <v>0.0117</v>
      </c>
      <c r="R663" s="230">
        <f>Q663*H663</f>
        <v>0.0117</v>
      </c>
      <c r="S663" s="230">
        <v>0</v>
      </c>
      <c r="T663" s="231">
        <f>S663*H663</f>
        <v>0</v>
      </c>
      <c r="AR663" s="24" t="s">
        <v>240</v>
      </c>
      <c r="AT663" s="24" t="s">
        <v>152</v>
      </c>
      <c r="AU663" s="24" t="s">
        <v>82</v>
      </c>
      <c r="AY663" s="24" t="s">
        <v>150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24" t="s">
        <v>80</v>
      </c>
      <c r="BK663" s="232">
        <f>ROUND(I663*H663,2)</f>
        <v>0</v>
      </c>
      <c r="BL663" s="24" t="s">
        <v>240</v>
      </c>
      <c r="BM663" s="24" t="s">
        <v>952</v>
      </c>
    </row>
    <row r="664" s="1" customFormat="1" ht="38.25" customHeight="1">
      <c r="B664" s="46"/>
      <c r="C664" s="221" t="s">
        <v>953</v>
      </c>
      <c r="D664" s="221" t="s">
        <v>152</v>
      </c>
      <c r="E664" s="222" t="s">
        <v>954</v>
      </c>
      <c r="F664" s="223" t="s">
        <v>955</v>
      </c>
      <c r="G664" s="224" t="s">
        <v>228</v>
      </c>
      <c r="H664" s="225">
        <v>1</v>
      </c>
      <c r="I664" s="226"/>
      <c r="J664" s="227">
        <f>ROUND(I664*H664,2)</f>
        <v>0</v>
      </c>
      <c r="K664" s="223" t="s">
        <v>21</v>
      </c>
      <c r="L664" s="72"/>
      <c r="M664" s="228" t="s">
        <v>21</v>
      </c>
      <c r="N664" s="229" t="s">
        <v>43</v>
      </c>
      <c r="O664" s="47"/>
      <c r="P664" s="230">
        <f>O664*H664</f>
        <v>0</v>
      </c>
      <c r="Q664" s="230">
        <v>0.017649999999999999</v>
      </c>
      <c r="R664" s="230">
        <f>Q664*H664</f>
        <v>0.017649999999999999</v>
      </c>
      <c r="S664" s="230">
        <v>0</v>
      </c>
      <c r="T664" s="231">
        <f>S664*H664</f>
        <v>0</v>
      </c>
      <c r="AR664" s="24" t="s">
        <v>240</v>
      </c>
      <c r="AT664" s="24" t="s">
        <v>152</v>
      </c>
      <c r="AU664" s="24" t="s">
        <v>82</v>
      </c>
      <c r="AY664" s="24" t="s">
        <v>150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24" t="s">
        <v>80</v>
      </c>
      <c r="BK664" s="232">
        <f>ROUND(I664*H664,2)</f>
        <v>0</v>
      </c>
      <c r="BL664" s="24" t="s">
        <v>240</v>
      </c>
      <c r="BM664" s="24" t="s">
        <v>956</v>
      </c>
    </row>
    <row r="665" s="1" customFormat="1" ht="38.25" customHeight="1">
      <c r="B665" s="46"/>
      <c r="C665" s="221" t="s">
        <v>957</v>
      </c>
      <c r="D665" s="221" t="s">
        <v>152</v>
      </c>
      <c r="E665" s="222" t="s">
        <v>958</v>
      </c>
      <c r="F665" s="223" t="s">
        <v>959</v>
      </c>
      <c r="G665" s="224" t="s">
        <v>186</v>
      </c>
      <c r="H665" s="225">
        <v>0.042999999999999997</v>
      </c>
      <c r="I665" s="226"/>
      <c r="J665" s="227">
        <f>ROUND(I665*H665,2)</f>
        <v>0</v>
      </c>
      <c r="K665" s="223" t="s">
        <v>156</v>
      </c>
      <c r="L665" s="72"/>
      <c r="M665" s="228" t="s">
        <v>21</v>
      </c>
      <c r="N665" s="229" t="s">
        <v>43</v>
      </c>
      <c r="O665" s="47"/>
      <c r="P665" s="230">
        <f>O665*H665</f>
        <v>0</v>
      </c>
      <c r="Q665" s="230">
        <v>0</v>
      </c>
      <c r="R665" s="230">
        <f>Q665*H665</f>
        <v>0</v>
      </c>
      <c r="S665" s="230">
        <v>0</v>
      </c>
      <c r="T665" s="231">
        <f>S665*H665</f>
        <v>0</v>
      </c>
      <c r="AR665" s="24" t="s">
        <v>240</v>
      </c>
      <c r="AT665" s="24" t="s">
        <v>152</v>
      </c>
      <c r="AU665" s="24" t="s">
        <v>82</v>
      </c>
      <c r="AY665" s="24" t="s">
        <v>150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24" t="s">
        <v>80</v>
      </c>
      <c r="BK665" s="232">
        <f>ROUND(I665*H665,2)</f>
        <v>0</v>
      </c>
      <c r="BL665" s="24" t="s">
        <v>240</v>
      </c>
      <c r="BM665" s="24" t="s">
        <v>960</v>
      </c>
    </row>
    <row r="666" s="10" customFormat="1" ht="29.88" customHeight="1">
      <c r="B666" s="205"/>
      <c r="C666" s="206"/>
      <c r="D666" s="207" t="s">
        <v>71</v>
      </c>
      <c r="E666" s="219" t="s">
        <v>961</v>
      </c>
      <c r="F666" s="219" t="s">
        <v>962</v>
      </c>
      <c r="G666" s="206"/>
      <c r="H666" s="206"/>
      <c r="I666" s="209"/>
      <c r="J666" s="220">
        <f>BK666</f>
        <v>0</v>
      </c>
      <c r="K666" s="206"/>
      <c r="L666" s="211"/>
      <c r="M666" s="212"/>
      <c r="N666" s="213"/>
      <c r="O666" s="213"/>
      <c r="P666" s="214">
        <f>SUM(P667:P750)</f>
        <v>0</v>
      </c>
      <c r="Q666" s="213"/>
      <c r="R666" s="214">
        <f>SUM(R667:R750)</f>
        <v>0.35209999999999991</v>
      </c>
      <c r="S666" s="213"/>
      <c r="T666" s="215">
        <f>SUM(T667:T750)</f>
        <v>0</v>
      </c>
      <c r="AR666" s="216" t="s">
        <v>82</v>
      </c>
      <c r="AT666" s="217" t="s">
        <v>71</v>
      </c>
      <c r="AU666" s="217" t="s">
        <v>80</v>
      </c>
      <c r="AY666" s="216" t="s">
        <v>150</v>
      </c>
      <c r="BK666" s="218">
        <f>SUM(BK667:BK750)</f>
        <v>0</v>
      </c>
    </row>
    <row r="667" s="1" customFormat="1" ht="25.5" customHeight="1">
      <c r="B667" s="46"/>
      <c r="C667" s="221" t="s">
        <v>963</v>
      </c>
      <c r="D667" s="221" t="s">
        <v>152</v>
      </c>
      <c r="E667" s="222" t="s">
        <v>964</v>
      </c>
      <c r="F667" s="223" t="s">
        <v>965</v>
      </c>
      <c r="G667" s="224" t="s">
        <v>248</v>
      </c>
      <c r="H667" s="225">
        <v>40</v>
      </c>
      <c r="I667" s="226"/>
      <c r="J667" s="227">
        <f>ROUND(I667*H667,2)</f>
        <v>0</v>
      </c>
      <c r="K667" s="223" t="s">
        <v>156</v>
      </c>
      <c r="L667" s="72"/>
      <c r="M667" s="228" t="s">
        <v>21</v>
      </c>
      <c r="N667" s="229" t="s">
        <v>43</v>
      </c>
      <c r="O667" s="47"/>
      <c r="P667" s="230">
        <f>O667*H667</f>
        <v>0</v>
      </c>
      <c r="Q667" s="230">
        <v>0</v>
      </c>
      <c r="R667" s="230">
        <f>Q667*H667</f>
        <v>0</v>
      </c>
      <c r="S667" s="230">
        <v>0</v>
      </c>
      <c r="T667" s="231">
        <f>S667*H667</f>
        <v>0</v>
      </c>
      <c r="AR667" s="24" t="s">
        <v>240</v>
      </c>
      <c r="AT667" s="24" t="s">
        <v>152</v>
      </c>
      <c r="AU667" s="24" t="s">
        <v>82</v>
      </c>
      <c r="AY667" s="24" t="s">
        <v>150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24" t="s">
        <v>80</v>
      </c>
      <c r="BK667" s="232">
        <f>ROUND(I667*H667,2)</f>
        <v>0</v>
      </c>
      <c r="BL667" s="24" t="s">
        <v>240</v>
      </c>
      <c r="BM667" s="24" t="s">
        <v>966</v>
      </c>
    </row>
    <row r="668" s="1" customFormat="1" ht="16.5" customHeight="1">
      <c r="B668" s="46"/>
      <c r="C668" s="277" t="s">
        <v>967</v>
      </c>
      <c r="D668" s="277" t="s">
        <v>235</v>
      </c>
      <c r="E668" s="278" t="s">
        <v>968</v>
      </c>
      <c r="F668" s="279" t="s">
        <v>969</v>
      </c>
      <c r="G668" s="280" t="s">
        <v>248</v>
      </c>
      <c r="H668" s="281">
        <v>40</v>
      </c>
      <c r="I668" s="282"/>
      <c r="J668" s="283">
        <f>ROUND(I668*H668,2)</f>
        <v>0</v>
      </c>
      <c r="K668" s="279" t="s">
        <v>156</v>
      </c>
      <c r="L668" s="284"/>
      <c r="M668" s="285" t="s">
        <v>21</v>
      </c>
      <c r="N668" s="286" t="s">
        <v>43</v>
      </c>
      <c r="O668" s="47"/>
      <c r="P668" s="230">
        <f>O668*H668</f>
        <v>0</v>
      </c>
      <c r="Q668" s="230">
        <v>0.00031</v>
      </c>
      <c r="R668" s="230">
        <f>Q668*H668</f>
        <v>0.0124</v>
      </c>
      <c r="S668" s="230">
        <v>0</v>
      </c>
      <c r="T668" s="231">
        <f>S668*H668</f>
        <v>0</v>
      </c>
      <c r="AR668" s="24" t="s">
        <v>383</v>
      </c>
      <c r="AT668" s="24" t="s">
        <v>235</v>
      </c>
      <c r="AU668" s="24" t="s">
        <v>82</v>
      </c>
      <c r="AY668" s="24" t="s">
        <v>150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24" t="s">
        <v>80</v>
      </c>
      <c r="BK668" s="232">
        <f>ROUND(I668*H668,2)</f>
        <v>0</v>
      </c>
      <c r="BL668" s="24" t="s">
        <v>240</v>
      </c>
      <c r="BM668" s="24" t="s">
        <v>970</v>
      </c>
    </row>
    <row r="669" s="1" customFormat="1" ht="25.5" customHeight="1">
      <c r="B669" s="46"/>
      <c r="C669" s="221" t="s">
        <v>971</v>
      </c>
      <c r="D669" s="221" t="s">
        <v>152</v>
      </c>
      <c r="E669" s="222" t="s">
        <v>972</v>
      </c>
      <c r="F669" s="223" t="s">
        <v>973</v>
      </c>
      <c r="G669" s="224" t="s">
        <v>248</v>
      </c>
      <c r="H669" s="225">
        <v>150</v>
      </c>
      <c r="I669" s="226"/>
      <c r="J669" s="227">
        <f>ROUND(I669*H669,2)</f>
        <v>0</v>
      </c>
      <c r="K669" s="223" t="s">
        <v>156</v>
      </c>
      <c r="L669" s="72"/>
      <c r="M669" s="228" t="s">
        <v>21</v>
      </c>
      <c r="N669" s="229" t="s">
        <v>43</v>
      </c>
      <c r="O669" s="47"/>
      <c r="P669" s="230">
        <f>O669*H669</f>
        <v>0</v>
      </c>
      <c r="Q669" s="230">
        <v>0</v>
      </c>
      <c r="R669" s="230">
        <f>Q669*H669</f>
        <v>0</v>
      </c>
      <c r="S669" s="230">
        <v>0</v>
      </c>
      <c r="T669" s="231">
        <f>S669*H669</f>
        <v>0</v>
      </c>
      <c r="AR669" s="24" t="s">
        <v>240</v>
      </c>
      <c r="AT669" s="24" t="s">
        <v>152</v>
      </c>
      <c r="AU669" s="24" t="s">
        <v>82</v>
      </c>
      <c r="AY669" s="24" t="s">
        <v>150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24" t="s">
        <v>80</v>
      </c>
      <c r="BK669" s="232">
        <f>ROUND(I669*H669,2)</f>
        <v>0</v>
      </c>
      <c r="BL669" s="24" t="s">
        <v>240</v>
      </c>
      <c r="BM669" s="24" t="s">
        <v>974</v>
      </c>
    </row>
    <row r="670" s="1" customFormat="1" ht="16.5" customHeight="1">
      <c r="B670" s="46"/>
      <c r="C670" s="277" t="s">
        <v>975</v>
      </c>
      <c r="D670" s="277" t="s">
        <v>235</v>
      </c>
      <c r="E670" s="278" t="s">
        <v>976</v>
      </c>
      <c r="F670" s="279" t="s">
        <v>977</v>
      </c>
      <c r="G670" s="280" t="s">
        <v>248</v>
      </c>
      <c r="H670" s="281">
        <v>150</v>
      </c>
      <c r="I670" s="282"/>
      <c r="J670" s="283">
        <f>ROUND(I670*H670,2)</f>
        <v>0</v>
      </c>
      <c r="K670" s="279" t="s">
        <v>156</v>
      </c>
      <c r="L670" s="284"/>
      <c r="M670" s="285" t="s">
        <v>21</v>
      </c>
      <c r="N670" s="286" t="s">
        <v>43</v>
      </c>
      <c r="O670" s="47"/>
      <c r="P670" s="230">
        <f>O670*H670</f>
        <v>0</v>
      </c>
      <c r="Q670" s="230">
        <v>6.9999999999999994E-05</v>
      </c>
      <c r="R670" s="230">
        <f>Q670*H670</f>
        <v>0.010499999999999999</v>
      </c>
      <c r="S670" s="230">
        <v>0</v>
      </c>
      <c r="T670" s="231">
        <f>S670*H670</f>
        <v>0</v>
      </c>
      <c r="AR670" s="24" t="s">
        <v>383</v>
      </c>
      <c r="AT670" s="24" t="s">
        <v>235</v>
      </c>
      <c r="AU670" s="24" t="s">
        <v>82</v>
      </c>
      <c r="AY670" s="24" t="s">
        <v>150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24" t="s">
        <v>80</v>
      </c>
      <c r="BK670" s="232">
        <f>ROUND(I670*H670,2)</f>
        <v>0</v>
      </c>
      <c r="BL670" s="24" t="s">
        <v>240</v>
      </c>
      <c r="BM670" s="24" t="s">
        <v>978</v>
      </c>
    </row>
    <row r="671" s="1" customFormat="1" ht="25.5" customHeight="1">
      <c r="B671" s="46"/>
      <c r="C671" s="221" t="s">
        <v>979</v>
      </c>
      <c r="D671" s="221" t="s">
        <v>152</v>
      </c>
      <c r="E671" s="222" t="s">
        <v>980</v>
      </c>
      <c r="F671" s="223" t="s">
        <v>981</v>
      </c>
      <c r="G671" s="224" t="s">
        <v>248</v>
      </c>
      <c r="H671" s="225">
        <v>100</v>
      </c>
      <c r="I671" s="226"/>
      <c r="J671" s="227">
        <f>ROUND(I671*H671,2)</f>
        <v>0</v>
      </c>
      <c r="K671" s="223" t="s">
        <v>156</v>
      </c>
      <c r="L671" s="72"/>
      <c r="M671" s="228" t="s">
        <v>21</v>
      </c>
      <c r="N671" s="229" t="s">
        <v>43</v>
      </c>
      <c r="O671" s="47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AR671" s="24" t="s">
        <v>240</v>
      </c>
      <c r="AT671" s="24" t="s">
        <v>152</v>
      </c>
      <c r="AU671" s="24" t="s">
        <v>82</v>
      </c>
      <c r="AY671" s="24" t="s">
        <v>150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24" t="s">
        <v>80</v>
      </c>
      <c r="BK671" s="232">
        <f>ROUND(I671*H671,2)</f>
        <v>0</v>
      </c>
      <c r="BL671" s="24" t="s">
        <v>240</v>
      </c>
      <c r="BM671" s="24" t="s">
        <v>982</v>
      </c>
    </row>
    <row r="672" s="1" customFormat="1" ht="16.5" customHeight="1">
      <c r="B672" s="46"/>
      <c r="C672" s="277" t="s">
        <v>983</v>
      </c>
      <c r="D672" s="277" t="s">
        <v>235</v>
      </c>
      <c r="E672" s="278" t="s">
        <v>984</v>
      </c>
      <c r="F672" s="279" t="s">
        <v>985</v>
      </c>
      <c r="G672" s="280" t="s">
        <v>228</v>
      </c>
      <c r="H672" s="281">
        <v>40</v>
      </c>
      <c r="I672" s="282"/>
      <c r="J672" s="283">
        <f>ROUND(I672*H672,2)</f>
        <v>0</v>
      </c>
      <c r="K672" s="279" t="s">
        <v>156</v>
      </c>
      <c r="L672" s="284"/>
      <c r="M672" s="285" t="s">
        <v>21</v>
      </c>
      <c r="N672" s="286" t="s">
        <v>43</v>
      </c>
      <c r="O672" s="47"/>
      <c r="P672" s="230">
        <f>O672*H672</f>
        <v>0</v>
      </c>
      <c r="Q672" s="230">
        <v>0.00012999999999999999</v>
      </c>
      <c r="R672" s="230">
        <f>Q672*H672</f>
        <v>0.0051999999999999998</v>
      </c>
      <c r="S672" s="230">
        <v>0</v>
      </c>
      <c r="T672" s="231">
        <f>S672*H672</f>
        <v>0</v>
      </c>
      <c r="AR672" s="24" t="s">
        <v>383</v>
      </c>
      <c r="AT672" s="24" t="s">
        <v>235</v>
      </c>
      <c r="AU672" s="24" t="s">
        <v>82</v>
      </c>
      <c r="AY672" s="24" t="s">
        <v>150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24" t="s">
        <v>80</v>
      </c>
      <c r="BK672" s="232">
        <f>ROUND(I672*H672,2)</f>
        <v>0</v>
      </c>
      <c r="BL672" s="24" t="s">
        <v>240</v>
      </c>
      <c r="BM672" s="24" t="s">
        <v>986</v>
      </c>
    </row>
    <row r="673" s="1" customFormat="1" ht="16.5" customHeight="1">
      <c r="B673" s="46"/>
      <c r="C673" s="277" t="s">
        <v>987</v>
      </c>
      <c r="D673" s="277" t="s">
        <v>235</v>
      </c>
      <c r="E673" s="278" t="s">
        <v>988</v>
      </c>
      <c r="F673" s="279" t="s">
        <v>989</v>
      </c>
      <c r="G673" s="280" t="s">
        <v>228</v>
      </c>
      <c r="H673" s="281">
        <v>10</v>
      </c>
      <c r="I673" s="282"/>
      <c r="J673" s="283">
        <f>ROUND(I673*H673,2)</f>
        <v>0</v>
      </c>
      <c r="K673" s="279" t="s">
        <v>156</v>
      </c>
      <c r="L673" s="284"/>
      <c r="M673" s="285" t="s">
        <v>21</v>
      </c>
      <c r="N673" s="286" t="s">
        <v>43</v>
      </c>
      <c r="O673" s="47"/>
      <c r="P673" s="230">
        <f>O673*H673</f>
        <v>0</v>
      </c>
      <c r="Q673" s="230">
        <v>0.00021000000000000001</v>
      </c>
      <c r="R673" s="230">
        <f>Q673*H673</f>
        <v>0.0021000000000000003</v>
      </c>
      <c r="S673" s="230">
        <v>0</v>
      </c>
      <c r="T673" s="231">
        <f>S673*H673</f>
        <v>0</v>
      </c>
      <c r="AR673" s="24" t="s">
        <v>383</v>
      </c>
      <c r="AT673" s="24" t="s">
        <v>235</v>
      </c>
      <c r="AU673" s="24" t="s">
        <v>82</v>
      </c>
      <c r="AY673" s="24" t="s">
        <v>150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24" t="s">
        <v>80</v>
      </c>
      <c r="BK673" s="232">
        <f>ROUND(I673*H673,2)</f>
        <v>0</v>
      </c>
      <c r="BL673" s="24" t="s">
        <v>240</v>
      </c>
      <c r="BM673" s="24" t="s">
        <v>990</v>
      </c>
    </row>
    <row r="674" s="1" customFormat="1" ht="16.5" customHeight="1">
      <c r="B674" s="46"/>
      <c r="C674" s="221" t="s">
        <v>991</v>
      </c>
      <c r="D674" s="221" t="s">
        <v>152</v>
      </c>
      <c r="E674" s="222" t="s">
        <v>992</v>
      </c>
      <c r="F674" s="223" t="s">
        <v>993</v>
      </c>
      <c r="G674" s="224" t="s">
        <v>228</v>
      </c>
      <c r="H674" s="225">
        <v>1</v>
      </c>
      <c r="I674" s="226"/>
      <c r="J674" s="227">
        <f>ROUND(I674*H674,2)</f>
        <v>0</v>
      </c>
      <c r="K674" s="223" t="s">
        <v>21</v>
      </c>
      <c r="L674" s="72"/>
      <c r="M674" s="228" t="s">
        <v>21</v>
      </c>
      <c r="N674" s="229" t="s">
        <v>43</v>
      </c>
      <c r="O674" s="47"/>
      <c r="P674" s="230">
        <f>O674*H674</f>
        <v>0</v>
      </c>
      <c r="Q674" s="230">
        <v>0</v>
      </c>
      <c r="R674" s="230">
        <f>Q674*H674</f>
        <v>0</v>
      </c>
      <c r="S674" s="230">
        <v>0</v>
      </c>
      <c r="T674" s="231">
        <f>S674*H674</f>
        <v>0</v>
      </c>
      <c r="AR674" s="24" t="s">
        <v>240</v>
      </c>
      <c r="AT674" s="24" t="s">
        <v>152</v>
      </c>
      <c r="AU674" s="24" t="s">
        <v>82</v>
      </c>
      <c r="AY674" s="24" t="s">
        <v>150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24" t="s">
        <v>80</v>
      </c>
      <c r="BK674" s="232">
        <f>ROUND(I674*H674,2)</f>
        <v>0</v>
      </c>
      <c r="BL674" s="24" t="s">
        <v>240</v>
      </c>
      <c r="BM674" s="24" t="s">
        <v>994</v>
      </c>
    </row>
    <row r="675" s="1" customFormat="1" ht="16.5" customHeight="1">
      <c r="B675" s="46"/>
      <c r="C675" s="277" t="s">
        <v>995</v>
      </c>
      <c r="D675" s="277" t="s">
        <v>235</v>
      </c>
      <c r="E675" s="278" t="s">
        <v>996</v>
      </c>
      <c r="F675" s="279" t="s">
        <v>997</v>
      </c>
      <c r="G675" s="280" t="s">
        <v>228</v>
      </c>
      <c r="H675" s="281">
        <v>1</v>
      </c>
      <c r="I675" s="282"/>
      <c r="J675" s="283">
        <f>ROUND(I675*H675,2)</f>
        <v>0</v>
      </c>
      <c r="K675" s="279" t="s">
        <v>21</v>
      </c>
      <c r="L675" s="284"/>
      <c r="M675" s="285" t="s">
        <v>21</v>
      </c>
      <c r="N675" s="286" t="s">
        <v>43</v>
      </c>
      <c r="O675" s="47"/>
      <c r="P675" s="230">
        <f>O675*H675</f>
        <v>0</v>
      </c>
      <c r="Q675" s="230">
        <v>1.0000000000000001E-05</v>
      </c>
      <c r="R675" s="230">
        <f>Q675*H675</f>
        <v>1.0000000000000001E-05</v>
      </c>
      <c r="S675" s="230">
        <v>0</v>
      </c>
      <c r="T675" s="231">
        <f>S675*H675</f>
        <v>0</v>
      </c>
      <c r="AR675" s="24" t="s">
        <v>383</v>
      </c>
      <c r="AT675" s="24" t="s">
        <v>235</v>
      </c>
      <c r="AU675" s="24" t="s">
        <v>82</v>
      </c>
      <c r="AY675" s="24" t="s">
        <v>150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24" t="s">
        <v>80</v>
      </c>
      <c r="BK675" s="232">
        <f>ROUND(I675*H675,2)</f>
        <v>0</v>
      </c>
      <c r="BL675" s="24" t="s">
        <v>240</v>
      </c>
      <c r="BM675" s="24" t="s">
        <v>998</v>
      </c>
    </row>
    <row r="676" s="1" customFormat="1" ht="38.25" customHeight="1">
      <c r="B676" s="46"/>
      <c r="C676" s="221" t="s">
        <v>999</v>
      </c>
      <c r="D676" s="221" t="s">
        <v>152</v>
      </c>
      <c r="E676" s="222" t="s">
        <v>1000</v>
      </c>
      <c r="F676" s="223" t="s">
        <v>1001</v>
      </c>
      <c r="G676" s="224" t="s">
        <v>228</v>
      </c>
      <c r="H676" s="225">
        <v>10</v>
      </c>
      <c r="I676" s="226"/>
      <c r="J676" s="227">
        <f>ROUND(I676*H676,2)</f>
        <v>0</v>
      </c>
      <c r="K676" s="223" t="s">
        <v>156</v>
      </c>
      <c r="L676" s="72"/>
      <c r="M676" s="228" t="s">
        <v>21</v>
      </c>
      <c r="N676" s="229" t="s">
        <v>43</v>
      </c>
      <c r="O676" s="47"/>
      <c r="P676" s="230">
        <f>O676*H676</f>
        <v>0</v>
      </c>
      <c r="Q676" s="230">
        <v>0</v>
      </c>
      <c r="R676" s="230">
        <f>Q676*H676</f>
        <v>0</v>
      </c>
      <c r="S676" s="230">
        <v>0</v>
      </c>
      <c r="T676" s="231">
        <f>S676*H676</f>
        <v>0</v>
      </c>
      <c r="AR676" s="24" t="s">
        <v>240</v>
      </c>
      <c r="AT676" s="24" t="s">
        <v>152</v>
      </c>
      <c r="AU676" s="24" t="s">
        <v>82</v>
      </c>
      <c r="AY676" s="24" t="s">
        <v>150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24" t="s">
        <v>80</v>
      </c>
      <c r="BK676" s="232">
        <f>ROUND(I676*H676,2)</f>
        <v>0</v>
      </c>
      <c r="BL676" s="24" t="s">
        <v>240</v>
      </c>
      <c r="BM676" s="24" t="s">
        <v>1002</v>
      </c>
    </row>
    <row r="677" s="1" customFormat="1" ht="25.5" customHeight="1">
      <c r="B677" s="46"/>
      <c r="C677" s="277" t="s">
        <v>1003</v>
      </c>
      <c r="D677" s="277" t="s">
        <v>235</v>
      </c>
      <c r="E677" s="278" t="s">
        <v>1004</v>
      </c>
      <c r="F677" s="279" t="s">
        <v>1005</v>
      </c>
      <c r="G677" s="280" t="s">
        <v>228</v>
      </c>
      <c r="H677" s="281">
        <v>10</v>
      </c>
      <c r="I677" s="282"/>
      <c r="J677" s="283">
        <f>ROUND(I677*H677,2)</f>
        <v>0</v>
      </c>
      <c r="K677" s="279" t="s">
        <v>156</v>
      </c>
      <c r="L677" s="284"/>
      <c r="M677" s="285" t="s">
        <v>21</v>
      </c>
      <c r="N677" s="286" t="s">
        <v>43</v>
      </c>
      <c r="O677" s="47"/>
      <c r="P677" s="230">
        <f>O677*H677</f>
        <v>0</v>
      </c>
      <c r="Q677" s="230">
        <v>9.0000000000000006E-05</v>
      </c>
      <c r="R677" s="230">
        <f>Q677*H677</f>
        <v>0.00090000000000000008</v>
      </c>
      <c r="S677" s="230">
        <v>0</v>
      </c>
      <c r="T677" s="231">
        <f>S677*H677</f>
        <v>0</v>
      </c>
      <c r="AR677" s="24" t="s">
        <v>383</v>
      </c>
      <c r="AT677" s="24" t="s">
        <v>235</v>
      </c>
      <c r="AU677" s="24" t="s">
        <v>82</v>
      </c>
      <c r="AY677" s="24" t="s">
        <v>150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24" t="s">
        <v>80</v>
      </c>
      <c r="BK677" s="232">
        <f>ROUND(I677*H677,2)</f>
        <v>0</v>
      </c>
      <c r="BL677" s="24" t="s">
        <v>240</v>
      </c>
      <c r="BM677" s="24" t="s">
        <v>1006</v>
      </c>
    </row>
    <row r="678" s="1" customFormat="1" ht="25.5" customHeight="1">
      <c r="B678" s="46"/>
      <c r="C678" s="221" t="s">
        <v>1007</v>
      </c>
      <c r="D678" s="221" t="s">
        <v>152</v>
      </c>
      <c r="E678" s="222" t="s">
        <v>1008</v>
      </c>
      <c r="F678" s="223" t="s">
        <v>1009</v>
      </c>
      <c r="G678" s="224" t="s">
        <v>228</v>
      </c>
      <c r="H678" s="225">
        <v>48</v>
      </c>
      <c r="I678" s="226"/>
      <c r="J678" s="227">
        <f>ROUND(I678*H678,2)</f>
        <v>0</v>
      </c>
      <c r="K678" s="223" t="s">
        <v>156</v>
      </c>
      <c r="L678" s="72"/>
      <c r="M678" s="228" t="s">
        <v>21</v>
      </c>
      <c r="N678" s="229" t="s">
        <v>43</v>
      </c>
      <c r="O678" s="47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AR678" s="24" t="s">
        <v>240</v>
      </c>
      <c r="AT678" s="24" t="s">
        <v>152</v>
      </c>
      <c r="AU678" s="24" t="s">
        <v>82</v>
      </c>
      <c r="AY678" s="24" t="s">
        <v>150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4" t="s">
        <v>80</v>
      </c>
      <c r="BK678" s="232">
        <f>ROUND(I678*H678,2)</f>
        <v>0</v>
      </c>
      <c r="BL678" s="24" t="s">
        <v>240</v>
      </c>
      <c r="BM678" s="24" t="s">
        <v>1010</v>
      </c>
    </row>
    <row r="679" s="1" customFormat="1" ht="25.5" customHeight="1">
      <c r="B679" s="46"/>
      <c r="C679" s="277" t="s">
        <v>1011</v>
      </c>
      <c r="D679" s="277" t="s">
        <v>235</v>
      </c>
      <c r="E679" s="278" t="s">
        <v>1012</v>
      </c>
      <c r="F679" s="279" t="s">
        <v>1013</v>
      </c>
      <c r="G679" s="280" t="s">
        <v>228</v>
      </c>
      <c r="H679" s="281">
        <v>48</v>
      </c>
      <c r="I679" s="282"/>
      <c r="J679" s="283">
        <f>ROUND(I679*H679,2)</f>
        <v>0</v>
      </c>
      <c r="K679" s="279" t="s">
        <v>21</v>
      </c>
      <c r="L679" s="284"/>
      <c r="M679" s="285" t="s">
        <v>21</v>
      </c>
      <c r="N679" s="286" t="s">
        <v>43</v>
      </c>
      <c r="O679" s="47"/>
      <c r="P679" s="230">
        <f>O679*H679</f>
        <v>0</v>
      </c>
      <c r="Q679" s="230">
        <v>3.0000000000000001E-05</v>
      </c>
      <c r="R679" s="230">
        <f>Q679*H679</f>
        <v>0.0014400000000000001</v>
      </c>
      <c r="S679" s="230">
        <v>0</v>
      </c>
      <c r="T679" s="231">
        <f>S679*H679</f>
        <v>0</v>
      </c>
      <c r="AR679" s="24" t="s">
        <v>383</v>
      </c>
      <c r="AT679" s="24" t="s">
        <v>235</v>
      </c>
      <c r="AU679" s="24" t="s">
        <v>82</v>
      </c>
      <c r="AY679" s="24" t="s">
        <v>150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24" t="s">
        <v>80</v>
      </c>
      <c r="BK679" s="232">
        <f>ROUND(I679*H679,2)</f>
        <v>0</v>
      </c>
      <c r="BL679" s="24" t="s">
        <v>240</v>
      </c>
      <c r="BM679" s="24" t="s">
        <v>1014</v>
      </c>
    </row>
    <row r="680" s="1" customFormat="1" ht="25.5" customHeight="1">
      <c r="B680" s="46"/>
      <c r="C680" s="221" t="s">
        <v>1015</v>
      </c>
      <c r="D680" s="221" t="s">
        <v>152</v>
      </c>
      <c r="E680" s="222" t="s">
        <v>1016</v>
      </c>
      <c r="F680" s="223" t="s">
        <v>1017</v>
      </c>
      <c r="G680" s="224" t="s">
        <v>248</v>
      </c>
      <c r="H680" s="225">
        <v>20</v>
      </c>
      <c r="I680" s="226"/>
      <c r="J680" s="227">
        <f>ROUND(I680*H680,2)</f>
        <v>0</v>
      </c>
      <c r="K680" s="223" t="s">
        <v>156</v>
      </c>
      <c r="L680" s="72"/>
      <c r="M680" s="228" t="s">
        <v>21</v>
      </c>
      <c r="N680" s="229" t="s">
        <v>43</v>
      </c>
      <c r="O680" s="47"/>
      <c r="P680" s="230">
        <f>O680*H680</f>
        <v>0</v>
      </c>
      <c r="Q680" s="230">
        <v>0</v>
      </c>
      <c r="R680" s="230">
        <f>Q680*H680</f>
        <v>0</v>
      </c>
      <c r="S680" s="230">
        <v>0</v>
      </c>
      <c r="T680" s="231">
        <f>S680*H680</f>
        <v>0</v>
      </c>
      <c r="AR680" s="24" t="s">
        <v>240</v>
      </c>
      <c r="AT680" s="24" t="s">
        <v>152</v>
      </c>
      <c r="AU680" s="24" t="s">
        <v>82</v>
      </c>
      <c r="AY680" s="24" t="s">
        <v>150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24" t="s">
        <v>80</v>
      </c>
      <c r="BK680" s="232">
        <f>ROUND(I680*H680,2)</f>
        <v>0</v>
      </c>
      <c r="BL680" s="24" t="s">
        <v>240</v>
      </c>
      <c r="BM680" s="24" t="s">
        <v>1018</v>
      </c>
    </row>
    <row r="681" s="1" customFormat="1" ht="16.5" customHeight="1">
      <c r="B681" s="46"/>
      <c r="C681" s="277" t="s">
        <v>1019</v>
      </c>
      <c r="D681" s="277" t="s">
        <v>235</v>
      </c>
      <c r="E681" s="278" t="s">
        <v>1020</v>
      </c>
      <c r="F681" s="279" t="s">
        <v>1021</v>
      </c>
      <c r="G681" s="280" t="s">
        <v>248</v>
      </c>
      <c r="H681" s="281">
        <v>20</v>
      </c>
      <c r="I681" s="282"/>
      <c r="J681" s="283">
        <f>ROUND(I681*H681,2)</f>
        <v>0</v>
      </c>
      <c r="K681" s="279" t="s">
        <v>156</v>
      </c>
      <c r="L681" s="284"/>
      <c r="M681" s="285" t="s">
        <v>21</v>
      </c>
      <c r="N681" s="286" t="s">
        <v>43</v>
      </c>
      <c r="O681" s="47"/>
      <c r="P681" s="230">
        <f>O681*H681</f>
        <v>0</v>
      </c>
      <c r="Q681" s="230">
        <v>6.9999999999999994E-05</v>
      </c>
      <c r="R681" s="230">
        <f>Q681*H681</f>
        <v>0.0013999999999999998</v>
      </c>
      <c r="S681" s="230">
        <v>0</v>
      </c>
      <c r="T681" s="231">
        <f>S681*H681</f>
        <v>0</v>
      </c>
      <c r="AR681" s="24" t="s">
        <v>383</v>
      </c>
      <c r="AT681" s="24" t="s">
        <v>235</v>
      </c>
      <c r="AU681" s="24" t="s">
        <v>82</v>
      </c>
      <c r="AY681" s="24" t="s">
        <v>150</v>
      </c>
      <c r="BE681" s="232">
        <f>IF(N681="základní",J681,0)</f>
        <v>0</v>
      </c>
      <c r="BF681" s="232">
        <f>IF(N681="snížená",J681,0)</f>
        <v>0</v>
      </c>
      <c r="BG681" s="232">
        <f>IF(N681="zákl. přenesená",J681,0)</f>
        <v>0</v>
      </c>
      <c r="BH681" s="232">
        <f>IF(N681="sníž. přenesená",J681,0)</f>
        <v>0</v>
      </c>
      <c r="BI681" s="232">
        <f>IF(N681="nulová",J681,0)</f>
        <v>0</v>
      </c>
      <c r="BJ681" s="24" t="s">
        <v>80</v>
      </c>
      <c r="BK681" s="232">
        <f>ROUND(I681*H681,2)</f>
        <v>0</v>
      </c>
      <c r="BL681" s="24" t="s">
        <v>240</v>
      </c>
      <c r="BM681" s="24" t="s">
        <v>1022</v>
      </c>
    </row>
    <row r="682" s="1" customFormat="1" ht="25.5" customHeight="1">
      <c r="B682" s="46"/>
      <c r="C682" s="221" t="s">
        <v>1023</v>
      </c>
      <c r="D682" s="221" t="s">
        <v>152</v>
      </c>
      <c r="E682" s="222" t="s">
        <v>1024</v>
      </c>
      <c r="F682" s="223" t="s">
        <v>1025</v>
      </c>
      <c r="G682" s="224" t="s">
        <v>248</v>
      </c>
      <c r="H682" s="225">
        <v>20</v>
      </c>
      <c r="I682" s="226"/>
      <c r="J682" s="227">
        <f>ROUND(I682*H682,2)</f>
        <v>0</v>
      </c>
      <c r="K682" s="223" t="s">
        <v>156</v>
      </c>
      <c r="L682" s="72"/>
      <c r="M682" s="228" t="s">
        <v>21</v>
      </c>
      <c r="N682" s="229" t="s">
        <v>43</v>
      </c>
      <c r="O682" s="47"/>
      <c r="P682" s="230">
        <f>O682*H682</f>
        <v>0</v>
      </c>
      <c r="Q682" s="230">
        <v>0</v>
      </c>
      <c r="R682" s="230">
        <f>Q682*H682</f>
        <v>0</v>
      </c>
      <c r="S682" s="230">
        <v>0</v>
      </c>
      <c r="T682" s="231">
        <f>S682*H682</f>
        <v>0</v>
      </c>
      <c r="AR682" s="24" t="s">
        <v>240</v>
      </c>
      <c r="AT682" s="24" t="s">
        <v>152</v>
      </c>
      <c r="AU682" s="24" t="s">
        <v>82</v>
      </c>
      <c r="AY682" s="24" t="s">
        <v>150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24" t="s">
        <v>80</v>
      </c>
      <c r="BK682" s="232">
        <f>ROUND(I682*H682,2)</f>
        <v>0</v>
      </c>
      <c r="BL682" s="24" t="s">
        <v>240</v>
      </c>
      <c r="BM682" s="24" t="s">
        <v>1026</v>
      </c>
    </row>
    <row r="683" s="1" customFormat="1" ht="16.5" customHeight="1">
      <c r="B683" s="46"/>
      <c r="C683" s="277" t="s">
        <v>1027</v>
      </c>
      <c r="D683" s="277" t="s">
        <v>235</v>
      </c>
      <c r="E683" s="278" t="s">
        <v>1028</v>
      </c>
      <c r="F683" s="279" t="s">
        <v>1029</v>
      </c>
      <c r="G683" s="280" t="s">
        <v>248</v>
      </c>
      <c r="H683" s="281">
        <v>20</v>
      </c>
      <c r="I683" s="282"/>
      <c r="J683" s="283">
        <f>ROUND(I683*H683,2)</f>
        <v>0</v>
      </c>
      <c r="K683" s="279" t="s">
        <v>156</v>
      </c>
      <c r="L683" s="284"/>
      <c r="M683" s="285" t="s">
        <v>21</v>
      </c>
      <c r="N683" s="286" t="s">
        <v>43</v>
      </c>
      <c r="O683" s="47"/>
      <c r="P683" s="230">
        <f>O683*H683</f>
        <v>0</v>
      </c>
      <c r="Q683" s="230">
        <v>0.00019000000000000001</v>
      </c>
      <c r="R683" s="230">
        <f>Q683*H683</f>
        <v>0.0038000000000000004</v>
      </c>
      <c r="S683" s="230">
        <v>0</v>
      </c>
      <c r="T683" s="231">
        <f>S683*H683</f>
        <v>0</v>
      </c>
      <c r="AR683" s="24" t="s">
        <v>383</v>
      </c>
      <c r="AT683" s="24" t="s">
        <v>235</v>
      </c>
      <c r="AU683" s="24" t="s">
        <v>82</v>
      </c>
      <c r="AY683" s="24" t="s">
        <v>150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24" t="s">
        <v>80</v>
      </c>
      <c r="BK683" s="232">
        <f>ROUND(I683*H683,2)</f>
        <v>0</v>
      </c>
      <c r="BL683" s="24" t="s">
        <v>240</v>
      </c>
      <c r="BM683" s="24" t="s">
        <v>1030</v>
      </c>
    </row>
    <row r="684" s="1" customFormat="1" ht="25.5" customHeight="1">
      <c r="B684" s="46"/>
      <c r="C684" s="221" t="s">
        <v>1031</v>
      </c>
      <c r="D684" s="221" t="s">
        <v>152</v>
      </c>
      <c r="E684" s="222" t="s">
        <v>1032</v>
      </c>
      <c r="F684" s="223" t="s">
        <v>1033</v>
      </c>
      <c r="G684" s="224" t="s">
        <v>248</v>
      </c>
      <c r="H684" s="225">
        <v>100</v>
      </c>
      <c r="I684" s="226"/>
      <c r="J684" s="227">
        <f>ROUND(I684*H684,2)</f>
        <v>0</v>
      </c>
      <c r="K684" s="223" t="s">
        <v>156</v>
      </c>
      <c r="L684" s="72"/>
      <c r="M684" s="228" t="s">
        <v>21</v>
      </c>
      <c r="N684" s="229" t="s">
        <v>43</v>
      </c>
      <c r="O684" s="47"/>
      <c r="P684" s="230">
        <f>O684*H684</f>
        <v>0</v>
      </c>
      <c r="Q684" s="230">
        <v>0</v>
      </c>
      <c r="R684" s="230">
        <f>Q684*H684</f>
        <v>0</v>
      </c>
      <c r="S684" s="230">
        <v>0</v>
      </c>
      <c r="T684" s="231">
        <f>S684*H684</f>
        <v>0</v>
      </c>
      <c r="AR684" s="24" t="s">
        <v>240</v>
      </c>
      <c r="AT684" s="24" t="s">
        <v>152</v>
      </c>
      <c r="AU684" s="24" t="s">
        <v>82</v>
      </c>
      <c r="AY684" s="24" t="s">
        <v>150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24" t="s">
        <v>80</v>
      </c>
      <c r="BK684" s="232">
        <f>ROUND(I684*H684,2)</f>
        <v>0</v>
      </c>
      <c r="BL684" s="24" t="s">
        <v>240</v>
      </c>
      <c r="BM684" s="24" t="s">
        <v>1034</v>
      </c>
    </row>
    <row r="685" s="1" customFormat="1" ht="16.5" customHeight="1">
      <c r="B685" s="46"/>
      <c r="C685" s="277" t="s">
        <v>1035</v>
      </c>
      <c r="D685" s="277" t="s">
        <v>235</v>
      </c>
      <c r="E685" s="278" t="s">
        <v>1036</v>
      </c>
      <c r="F685" s="279" t="s">
        <v>1037</v>
      </c>
      <c r="G685" s="280" t="s">
        <v>248</v>
      </c>
      <c r="H685" s="281">
        <v>100</v>
      </c>
      <c r="I685" s="282"/>
      <c r="J685" s="283">
        <f>ROUND(I685*H685,2)</f>
        <v>0</v>
      </c>
      <c r="K685" s="279" t="s">
        <v>156</v>
      </c>
      <c r="L685" s="284"/>
      <c r="M685" s="285" t="s">
        <v>21</v>
      </c>
      <c r="N685" s="286" t="s">
        <v>43</v>
      </c>
      <c r="O685" s="47"/>
      <c r="P685" s="230">
        <f>O685*H685</f>
        <v>0</v>
      </c>
      <c r="Q685" s="230">
        <v>0.00012</v>
      </c>
      <c r="R685" s="230">
        <f>Q685*H685</f>
        <v>0.012</v>
      </c>
      <c r="S685" s="230">
        <v>0</v>
      </c>
      <c r="T685" s="231">
        <f>S685*H685</f>
        <v>0</v>
      </c>
      <c r="AR685" s="24" t="s">
        <v>383</v>
      </c>
      <c r="AT685" s="24" t="s">
        <v>235</v>
      </c>
      <c r="AU685" s="24" t="s">
        <v>82</v>
      </c>
      <c r="AY685" s="24" t="s">
        <v>150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24" t="s">
        <v>80</v>
      </c>
      <c r="BK685" s="232">
        <f>ROUND(I685*H685,2)</f>
        <v>0</v>
      </c>
      <c r="BL685" s="24" t="s">
        <v>240</v>
      </c>
      <c r="BM685" s="24" t="s">
        <v>1038</v>
      </c>
    </row>
    <row r="686" s="1" customFormat="1" ht="25.5" customHeight="1">
      <c r="B686" s="46"/>
      <c r="C686" s="221" t="s">
        <v>1039</v>
      </c>
      <c r="D686" s="221" t="s">
        <v>152</v>
      </c>
      <c r="E686" s="222" t="s">
        <v>1040</v>
      </c>
      <c r="F686" s="223" t="s">
        <v>1041</v>
      </c>
      <c r="G686" s="224" t="s">
        <v>248</v>
      </c>
      <c r="H686" s="225">
        <v>100</v>
      </c>
      <c r="I686" s="226"/>
      <c r="J686" s="227">
        <f>ROUND(I686*H686,2)</f>
        <v>0</v>
      </c>
      <c r="K686" s="223" t="s">
        <v>156</v>
      </c>
      <c r="L686" s="72"/>
      <c r="M686" s="228" t="s">
        <v>21</v>
      </c>
      <c r="N686" s="229" t="s">
        <v>43</v>
      </c>
      <c r="O686" s="47"/>
      <c r="P686" s="230">
        <f>O686*H686</f>
        <v>0</v>
      </c>
      <c r="Q686" s="230">
        <v>0</v>
      </c>
      <c r="R686" s="230">
        <f>Q686*H686</f>
        <v>0</v>
      </c>
      <c r="S686" s="230">
        <v>0</v>
      </c>
      <c r="T686" s="231">
        <f>S686*H686</f>
        <v>0</v>
      </c>
      <c r="AR686" s="24" t="s">
        <v>240</v>
      </c>
      <c r="AT686" s="24" t="s">
        <v>152</v>
      </c>
      <c r="AU686" s="24" t="s">
        <v>82</v>
      </c>
      <c r="AY686" s="24" t="s">
        <v>150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24" t="s">
        <v>80</v>
      </c>
      <c r="BK686" s="232">
        <f>ROUND(I686*H686,2)</f>
        <v>0</v>
      </c>
      <c r="BL686" s="24" t="s">
        <v>240</v>
      </c>
      <c r="BM686" s="24" t="s">
        <v>1042</v>
      </c>
    </row>
    <row r="687" s="1" customFormat="1" ht="16.5" customHeight="1">
      <c r="B687" s="46"/>
      <c r="C687" s="277" t="s">
        <v>1043</v>
      </c>
      <c r="D687" s="277" t="s">
        <v>235</v>
      </c>
      <c r="E687" s="278" t="s">
        <v>1044</v>
      </c>
      <c r="F687" s="279" t="s">
        <v>1045</v>
      </c>
      <c r="G687" s="280" t="s">
        <v>248</v>
      </c>
      <c r="H687" s="281">
        <v>100</v>
      </c>
      <c r="I687" s="282"/>
      <c r="J687" s="283">
        <f>ROUND(I687*H687,2)</f>
        <v>0</v>
      </c>
      <c r="K687" s="279" t="s">
        <v>156</v>
      </c>
      <c r="L687" s="284"/>
      <c r="M687" s="285" t="s">
        <v>21</v>
      </c>
      <c r="N687" s="286" t="s">
        <v>43</v>
      </c>
      <c r="O687" s="47"/>
      <c r="P687" s="230">
        <f>O687*H687</f>
        <v>0</v>
      </c>
      <c r="Q687" s="230">
        <v>0.00017000000000000001</v>
      </c>
      <c r="R687" s="230">
        <f>Q687*H687</f>
        <v>0.017000000000000001</v>
      </c>
      <c r="S687" s="230">
        <v>0</v>
      </c>
      <c r="T687" s="231">
        <f>S687*H687</f>
        <v>0</v>
      </c>
      <c r="AR687" s="24" t="s">
        <v>383</v>
      </c>
      <c r="AT687" s="24" t="s">
        <v>235</v>
      </c>
      <c r="AU687" s="24" t="s">
        <v>82</v>
      </c>
      <c r="AY687" s="24" t="s">
        <v>150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24" t="s">
        <v>80</v>
      </c>
      <c r="BK687" s="232">
        <f>ROUND(I687*H687,2)</f>
        <v>0</v>
      </c>
      <c r="BL687" s="24" t="s">
        <v>240</v>
      </c>
      <c r="BM687" s="24" t="s">
        <v>1046</v>
      </c>
    </row>
    <row r="688" s="1" customFormat="1" ht="25.5" customHeight="1">
      <c r="B688" s="46"/>
      <c r="C688" s="221" t="s">
        <v>1047</v>
      </c>
      <c r="D688" s="221" t="s">
        <v>152</v>
      </c>
      <c r="E688" s="222" t="s">
        <v>1048</v>
      </c>
      <c r="F688" s="223" t="s">
        <v>1049</v>
      </c>
      <c r="G688" s="224" t="s">
        <v>248</v>
      </c>
      <c r="H688" s="225">
        <v>75</v>
      </c>
      <c r="I688" s="226"/>
      <c r="J688" s="227">
        <f>ROUND(I688*H688,2)</f>
        <v>0</v>
      </c>
      <c r="K688" s="223" t="s">
        <v>156</v>
      </c>
      <c r="L688" s="72"/>
      <c r="M688" s="228" t="s">
        <v>21</v>
      </c>
      <c r="N688" s="229" t="s">
        <v>43</v>
      </c>
      <c r="O688" s="47"/>
      <c r="P688" s="230">
        <f>O688*H688</f>
        <v>0</v>
      </c>
      <c r="Q688" s="230">
        <v>0</v>
      </c>
      <c r="R688" s="230">
        <f>Q688*H688</f>
        <v>0</v>
      </c>
      <c r="S688" s="230">
        <v>0</v>
      </c>
      <c r="T688" s="231">
        <f>S688*H688</f>
        <v>0</v>
      </c>
      <c r="AR688" s="24" t="s">
        <v>240</v>
      </c>
      <c r="AT688" s="24" t="s">
        <v>152</v>
      </c>
      <c r="AU688" s="24" t="s">
        <v>82</v>
      </c>
      <c r="AY688" s="24" t="s">
        <v>150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24" t="s">
        <v>80</v>
      </c>
      <c r="BK688" s="232">
        <f>ROUND(I688*H688,2)</f>
        <v>0</v>
      </c>
      <c r="BL688" s="24" t="s">
        <v>240</v>
      </c>
      <c r="BM688" s="24" t="s">
        <v>1050</v>
      </c>
    </row>
    <row r="689" s="1" customFormat="1" ht="16.5" customHeight="1">
      <c r="B689" s="46"/>
      <c r="C689" s="277" t="s">
        <v>1051</v>
      </c>
      <c r="D689" s="277" t="s">
        <v>235</v>
      </c>
      <c r="E689" s="278" t="s">
        <v>1052</v>
      </c>
      <c r="F689" s="279" t="s">
        <v>1053</v>
      </c>
      <c r="G689" s="280" t="s">
        <v>248</v>
      </c>
      <c r="H689" s="281">
        <v>75</v>
      </c>
      <c r="I689" s="282"/>
      <c r="J689" s="283">
        <f>ROUND(I689*H689,2)</f>
        <v>0</v>
      </c>
      <c r="K689" s="279" t="s">
        <v>156</v>
      </c>
      <c r="L689" s="284"/>
      <c r="M689" s="285" t="s">
        <v>21</v>
      </c>
      <c r="N689" s="286" t="s">
        <v>43</v>
      </c>
      <c r="O689" s="47"/>
      <c r="P689" s="230">
        <f>O689*H689</f>
        <v>0</v>
      </c>
      <c r="Q689" s="230">
        <v>0.00016000000000000001</v>
      </c>
      <c r="R689" s="230">
        <f>Q689*H689</f>
        <v>0.012</v>
      </c>
      <c r="S689" s="230">
        <v>0</v>
      </c>
      <c r="T689" s="231">
        <f>S689*H689</f>
        <v>0</v>
      </c>
      <c r="AR689" s="24" t="s">
        <v>383</v>
      </c>
      <c r="AT689" s="24" t="s">
        <v>235</v>
      </c>
      <c r="AU689" s="24" t="s">
        <v>82</v>
      </c>
      <c r="AY689" s="24" t="s">
        <v>150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24" t="s">
        <v>80</v>
      </c>
      <c r="BK689" s="232">
        <f>ROUND(I689*H689,2)</f>
        <v>0</v>
      </c>
      <c r="BL689" s="24" t="s">
        <v>240</v>
      </c>
      <c r="BM689" s="24" t="s">
        <v>1054</v>
      </c>
    </row>
    <row r="690" s="1" customFormat="1" ht="38.25" customHeight="1">
      <c r="B690" s="46"/>
      <c r="C690" s="221" t="s">
        <v>1055</v>
      </c>
      <c r="D690" s="221" t="s">
        <v>152</v>
      </c>
      <c r="E690" s="222" t="s">
        <v>1056</v>
      </c>
      <c r="F690" s="223" t="s">
        <v>1057</v>
      </c>
      <c r="G690" s="224" t="s">
        <v>248</v>
      </c>
      <c r="H690" s="225">
        <v>20</v>
      </c>
      <c r="I690" s="226"/>
      <c r="J690" s="227">
        <f>ROUND(I690*H690,2)</f>
        <v>0</v>
      </c>
      <c r="K690" s="223" t="s">
        <v>156</v>
      </c>
      <c r="L690" s="72"/>
      <c r="M690" s="228" t="s">
        <v>21</v>
      </c>
      <c r="N690" s="229" t="s">
        <v>43</v>
      </c>
      <c r="O690" s="47"/>
      <c r="P690" s="230">
        <f>O690*H690</f>
        <v>0</v>
      </c>
      <c r="Q690" s="230">
        <v>0</v>
      </c>
      <c r="R690" s="230">
        <f>Q690*H690</f>
        <v>0</v>
      </c>
      <c r="S690" s="230">
        <v>0</v>
      </c>
      <c r="T690" s="231">
        <f>S690*H690</f>
        <v>0</v>
      </c>
      <c r="AR690" s="24" t="s">
        <v>240</v>
      </c>
      <c r="AT690" s="24" t="s">
        <v>152</v>
      </c>
      <c r="AU690" s="24" t="s">
        <v>82</v>
      </c>
      <c r="AY690" s="24" t="s">
        <v>150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24" t="s">
        <v>80</v>
      </c>
      <c r="BK690" s="232">
        <f>ROUND(I690*H690,2)</f>
        <v>0</v>
      </c>
      <c r="BL690" s="24" t="s">
        <v>240</v>
      </c>
      <c r="BM690" s="24" t="s">
        <v>1058</v>
      </c>
    </row>
    <row r="691" s="1" customFormat="1" ht="16.5" customHeight="1">
      <c r="B691" s="46"/>
      <c r="C691" s="277" t="s">
        <v>1059</v>
      </c>
      <c r="D691" s="277" t="s">
        <v>235</v>
      </c>
      <c r="E691" s="278" t="s">
        <v>1060</v>
      </c>
      <c r="F691" s="279" t="s">
        <v>1061</v>
      </c>
      <c r="G691" s="280" t="s">
        <v>248</v>
      </c>
      <c r="H691" s="281">
        <v>20</v>
      </c>
      <c r="I691" s="282"/>
      <c r="J691" s="283">
        <f>ROUND(I691*H691,2)</f>
        <v>0</v>
      </c>
      <c r="K691" s="279" t="s">
        <v>156</v>
      </c>
      <c r="L691" s="284"/>
      <c r="M691" s="285" t="s">
        <v>21</v>
      </c>
      <c r="N691" s="286" t="s">
        <v>43</v>
      </c>
      <c r="O691" s="47"/>
      <c r="P691" s="230">
        <f>O691*H691</f>
        <v>0</v>
      </c>
      <c r="Q691" s="230">
        <v>0.00013999999999999999</v>
      </c>
      <c r="R691" s="230">
        <f>Q691*H691</f>
        <v>0.0027999999999999995</v>
      </c>
      <c r="S691" s="230">
        <v>0</v>
      </c>
      <c r="T691" s="231">
        <f>S691*H691</f>
        <v>0</v>
      </c>
      <c r="AR691" s="24" t="s">
        <v>383</v>
      </c>
      <c r="AT691" s="24" t="s">
        <v>235</v>
      </c>
      <c r="AU691" s="24" t="s">
        <v>82</v>
      </c>
      <c r="AY691" s="24" t="s">
        <v>150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24" t="s">
        <v>80</v>
      </c>
      <c r="BK691" s="232">
        <f>ROUND(I691*H691,2)</f>
        <v>0</v>
      </c>
      <c r="BL691" s="24" t="s">
        <v>240</v>
      </c>
      <c r="BM691" s="24" t="s">
        <v>1062</v>
      </c>
    </row>
    <row r="692" s="1" customFormat="1" ht="38.25" customHeight="1">
      <c r="B692" s="46"/>
      <c r="C692" s="221" t="s">
        <v>1063</v>
      </c>
      <c r="D692" s="221" t="s">
        <v>152</v>
      </c>
      <c r="E692" s="222" t="s">
        <v>1064</v>
      </c>
      <c r="F692" s="223" t="s">
        <v>1065</v>
      </c>
      <c r="G692" s="224" t="s">
        <v>248</v>
      </c>
      <c r="H692" s="225">
        <v>200</v>
      </c>
      <c r="I692" s="226"/>
      <c r="J692" s="227">
        <f>ROUND(I692*H692,2)</f>
        <v>0</v>
      </c>
      <c r="K692" s="223" t="s">
        <v>156</v>
      </c>
      <c r="L692" s="72"/>
      <c r="M692" s="228" t="s">
        <v>21</v>
      </c>
      <c r="N692" s="229" t="s">
        <v>43</v>
      </c>
      <c r="O692" s="47"/>
      <c r="P692" s="230">
        <f>O692*H692</f>
        <v>0</v>
      </c>
      <c r="Q692" s="230">
        <v>0</v>
      </c>
      <c r="R692" s="230">
        <f>Q692*H692</f>
        <v>0</v>
      </c>
      <c r="S692" s="230">
        <v>0</v>
      </c>
      <c r="T692" s="231">
        <f>S692*H692</f>
        <v>0</v>
      </c>
      <c r="AR692" s="24" t="s">
        <v>240</v>
      </c>
      <c r="AT692" s="24" t="s">
        <v>152</v>
      </c>
      <c r="AU692" s="24" t="s">
        <v>82</v>
      </c>
      <c r="AY692" s="24" t="s">
        <v>150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24" t="s">
        <v>80</v>
      </c>
      <c r="BK692" s="232">
        <f>ROUND(I692*H692,2)</f>
        <v>0</v>
      </c>
      <c r="BL692" s="24" t="s">
        <v>240</v>
      </c>
      <c r="BM692" s="24" t="s">
        <v>1066</v>
      </c>
    </row>
    <row r="693" s="1" customFormat="1" ht="16.5" customHeight="1">
      <c r="B693" s="46"/>
      <c r="C693" s="277" t="s">
        <v>1067</v>
      </c>
      <c r="D693" s="277" t="s">
        <v>235</v>
      </c>
      <c r="E693" s="278" t="s">
        <v>1036</v>
      </c>
      <c r="F693" s="279" t="s">
        <v>1037</v>
      </c>
      <c r="G693" s="280" t="s">
        <v>248</v>
      </c>
      <c r="H693" s="281">
        <v>100</v>
      </c>
      <c r="I693" s="282"/>
      <c r="J693" s="283">
        <f>ROUND(I693*H693,2)</f>
        <v>0</v>
      </c>
      <c r="K693" s="279" t="s">
        <v>156</v>
      </c>
      <c r="L693" s="284"/>
      <c r="M693" s="285" t="s">
        <v>21</v>
      </c>
      <c r="N693" s="286" t="s">
        <v>43</v>
      </c>
      <c r="O693" s="47"/>
      <c r="P693" s="230">
        <f>O693*H693</f>
        <v>0</v>
      </c>
      <c r="Q693" s="230">
        <v>0.00012</v>
      </c>
      <c r="R693" s="230">
        <f>Q693*H693</f>
        <v>0.012</v>
      </c>
      <c r="S693" s="230">
        <v>0</v>
      </c>
      <c r="T693" s="231">
        <f>S693*H693</f>
        <v>0</v>
      </c>
      <c r="AR693" s="24" t="s">
        <v>383</v>
      </c>
      <c r="AT693" s="24" t="s">
        <v>235</v>
      </c>
      <c r="AU693" s="24" t="s">
        <v>82</v>
      </c>
      <c r="AY693" s="24" t="s">
        <v>150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24" t="s">
        <v>80</v>
      </c>
      <c r="BK693" s="232">
        <f>ROUND(I693*H693,2)</f>
        <v>0</v>
      </c>
      <c r="BL693" s="24" t="s">
        <v>240</v>
      </c>
      <c r="BM693" s="24" t="s">
        <v>1068</v>
      </c>
    </row>
    <row r="694" s="1" customFormat="1" ht="16.5" customHeight="1">
      <c r="B694" s="46"/>
      <c r="C694" s="277" t="s">
        <v>1069</v>
      </c>
      <c r="D694" s="277" t="s">
        <v>235</v>
      </c>
      <c r="E694" s="278" t="s">
        <v>1044</v>
      </c>
      <c r="F694" s="279" t="s">
        <v>1045</v>
      </c>
      <c r="G694" s="280" t="s">
        <v>248</v>
      </c>
      <c r="H694" s="281">
        <v>100</v>
      </c>
      <c r="I694" s="282"/>
      <c r="J694" s="283">
        <f>ROUND(I694*H694,2)</f>
        <v>0</v>
      </c>
      <c r="K694" s="279" t="s">
        <v>156</v>
      </c>
      <c r="L694" s="284"/>
      <c r="M694" s="285" t="s">
        <v>21</v>
      </c>
      <c r="N694" s="286" t="s">
        <v>43</v>
      </c>
      <c r="O694" s="47"/>
      <c r="P694" s="230">
        <f>O694*H694</f>
        <v>0</v>
      </c>
      <c r="Q694" s="230">
        <v>0.00017000000000000001</v>
      </c>
      <c r="R694" s="230">
        <f>Q694*H694</f>
        <v>0.017000000000000001</v>
      </c>
      <c r="S694" s="230">
        <v>0</v>
      </c>
      <c r="T694" s="231">
        <f>S694*H694</f>
        <v>0</v>
      </c>
      <c r="AR694" s="24" t="s">
        <v>383</v>
      </c>
      <c r="AT694" s="24" t="s">
        <v>235</v>
      </c>
      <c r="AU694" s="24" t="s">
        <v>82</v>
      </c>
      <c r="AY694" s="24" t="s">
        <v>150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24" t="s">
        <v>80</v>
      </c>
      <c r="BK694" s="232">
        <f>ROUND(I694*H694,2)</f>
        <v>0</v>
      </c>
      <c r="BL694" s="24" t="s">
        <v>240</v>
      </c>
      <c r="BM694" s="24" t="s">
        <v>1070</v>
      </c>
    </row>
    <row r="695" s="1" customFormat="1" ht="38.25" customHeight="1">
      <c r="B695" s="46"/>
      <c r="C695" s="221" t="s">
        <v>1071</v>
      </c>
      <c r="D695" s="221" t="s">
        <v>152</v>
      </c>
      <c r="E695" s="222" t="s">
        <v>1072</v>
      </c>
      <c r="F695" s="223" t="s">
        <v>1073</v>
      </c>
      <c r="G695" s="224" t="s">
        <v>248</v>
      </c>
      <c r="H695" s="225">
        <v>75</v>
      </c>
      <c r="I695" s="226"/>
      <c r="J695" s="227">
        <f>ROUND(I695*H695,2)</f>
        <v>0</v>
      </c>
      <c r="K695" s="223" t="s">
        <v>156</v>
      </c>
      <c r="L695" s="72"/>
      <c r="M695" s="228" t="s">
        <v>21</v>
      </c>
      <c r="N695" s="229" t="s">
        <v>43</v>
      </c>
      <c r="O695" s="47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AR695" s="24" t="s">
        <v>240</v>
      </c>
      <c r="AT695" s="24" t="s">
        <v>152</v>
      </c>
      <c r="AU695" s="24" t="s">
        <v>82</v>
      </c>
      <c r="AY695" s="24" t="s">
        <v>150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24" t="s">
        <v>80</v>
      </c>
      <c r="BK695" s="232">
        <f>ROUND(I695*H695,2)</f>
        <v>0</v>
      </c>
      <c r="BL695" s="24" t="s">
        <v>240</v>
      </c>
      <c r="BM695" s="24" t="s">
        <v>1074</v>
      </c>
    </row>
    <row r="696" s="1" customFormat="1" ht="16.5" customHeight="1">
      <c r="B696" s="46"/>
      <c r="C696" s="277" t="s">
        <v>1075</v>
      </c>
      <c r="D696" s="277" t="s">
        <v>235</v>
      </c>
      <c r="E696" s="278" t="s">
        <v>1052</v>
      </c>
      <c r="F696" s="279" t="s">
        <v>1053</v>
      </c>
      <c r="G696" s="280" t="s">
        <v>248</v>
      </c>
      <c r="H696" s="281">
        <v>75</v>
      </c>
      <c r="I696" s="282"/>
      <c r="J696" s="283">
        <f>ROUND(I696*H696,2)</f>
        <v>0</v>
      </c>
      <c r="K696" s="279" t="s">
        <v>156</v>
      </c>
      <c r="L696" s="284"/>
      <c r="M696" s="285" t="s">
        <v>21</v>
      </c>
      <c r="N696" s="286" t="s">
        <v>43</v>
      </c>
      <c r="O696" s="47"/>
      <c r="P696" s="230">
        <f>O696*H696</f>
        <v>0</v>
      </c>
      <c r="Q696" s="230">
        <v>0.00016000000000000001</v>
      </c>
      <c r="R696" s="230">
        <f>Q696*H696</f>
        <v>0.012</v>
      </c>
      <c r="S696" s="230">
        <v>0</v>
      </c>
      <c r="T696" s="231">
        <f>S696*H696</f>
        <v>0</v>
      </c>
      <c r="AR696" s="24" t="s">
        <v>383</v>
      </c>
      <c r="AT696" s="24" t="s">
        <v>235</v>
      </c>
      <c r="AU696" s="24" t="s">
        <v>82</v>
      </c>
      <c r="AY696" s="24" t="s">
        <v>150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24" t="s">
        <v>80</v>
      </c>
      <c r="BK696" s="232">
        <f>ROUND(I696*H696,2)</f>
        <v>0</v>
      </c>
      <c r="BL696" s="24" t="s">
        <v>240</v>
      </c>
      <c r="BM696" s="24" t="s">
        <v>1076</v>
      </c>
    </row>
    <row r="697" s="1" customFormat="1" ht="38.25" customHeight="1">
      <c r="B697" s="46"/>
      <c r="C697" s="221" t="s">
        <v>1077</v>
      </c>
      <c r="D697" s="221" t="s">
        <v>152</v>
      </c>
      <c r="E697" s="222" t="s">
        <v>1078</v>
      </c>
      <c r="F697" s="223" t="s">
        <v>1079</v>
      </c>
      <c r="G697" s="224" t="s">
        <v>248</v>
      </c>
      <c r="H697" s="225">
        <v>20</v>
      </c>
      <c r="I697" s="226"/>
      <c r="J697" s="227">
        <f>ROUND(I697*H697,2)</f>
        <v>0</v>
      </c>
      <c r="K697" s="223" t="s">
        <v>156</v>
      </c>
      <c r="L697" s="72"/>
      <c r="M697" s="228" t="s">
        <v>21</v>
      </c>
      <c r="N697" s="229" t="s">
        <v>43</v>
      </c>
      <c r="O697" s="47"/>
      <c r="P697" s="230">
        <f>O697*H697</f>
        <v>0</v>
      </c>
      <c r="Q697" s="230">
        <v>0</v>
      </c>
      <c r="R697" s="230">
        <f>Q697*H697</f>
        <v>0</v>
      </c>
      <c r="S697" s="230">
        <v>0</v>
      </c>
      <c r="T697" s="231">
        <f>S697*H697</f>
        <v>0</v>
      </c>
      <c r="AR697" s="24" t="s">
        <v>240</v>
      </c>
      <c r="AT697" s="24" t="s">
        <v>152</v>
      </c>
      <c r="AU697" s="24" t="s">
        <v>82</v>
      </c>
      <c r="AY697" s="24" t="s">
        <v>150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24" t="s">
        <v>80</v>
      </c>
      <c r="BK697" s="232">
        <f>ROUND(I697*H697,2)</f>
        <v>0</v>
      </c>
      <c r="BL697" s="24" t="s">
        <v>240</v>
      </c>
      <c r="BM697" s="24" t="s">
        <v>1080</v>
      </c>
    </row>
    <row r="698" s="1" customFormat="1" ht="16.5" customHeight="1">
      <c r="B698" s="46"/>
      <c r="C698" s="277" t="s">
        <v>1081</v>
      </c>
      <c r="D698" s="277" t="s">
        <v>235</v>
      </c>
      <c r="E698" s="278" t="s">
        <v>1082</v>
      </c>
      <c r="F698" s="279" t="s">
        <v>1083</v>
      </c>
      <c r="G698" s="280" t="s">
        <v>248</v>
      </c>
      <c r="H698" s="281">
        <v>20</v>
      </c>
      <c r="I698" s="282"/>
      <c r="J698" s="283">
        <f>ROUND(I698*H698,2)</f>
        <v>0</v>
      </c>
      <c r="K698" s="279" t="s">
        <v>156</v>
      </c>
      <c r="L698" s="284"/>
      <c r="M698" s="285" t="s">
        <v>21</v>
      </c>
      <c r="N698" s="286" t="s">
        <v>43</v>
      </c>
      <c r="O698" s="47"/>
      <c r="P698" s="230">
        <f>O698*H698</f>
        <v>0</v>
      </c>
      <c r="Q698" s="230">
        <v>0.00034000000000000002</v>
      </c>
      <c r="R698" s="230">
        <f>Q698*H698</f>
        <v>0.0068000000000000005</v>
      </c>
      <c r="S698" s="230">
        <v>0</v>
      </c>
      <c r="T698" s="231">
        <f>S698*H698</f>
        <v>0</v>
      </c>
      <c r="AR698" s="24" t="s">
        <v>383</v>
      </c>
      <c r="AT698" s="24" t="s">
        <v>235</v>
      </c>
      <c r="AU698" s="24" t="s">
        <v>82</v>
      </c>
      <c r="AY698" s="24" t="s">
        <v>150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24" t="s">
        <v>80</v>
      </c>
      <c r="BK698" s="232">
        <f>ROUND(I698*H698,2)</f>
        <v>0</v>
      </c>
      <c r="BL698" s="24" t="s">
        <v>240</v>
      </c>
      <c r="BM698" s="24" t="s">
        <v>1084</v>
      </c>
    </row>
    <row r="699" s="1" customFormat="1" ht="25.5" customHeight="1">
      <c r="B699" s="46"/>
      <c r="C699" s="221" t="s">
        <v>1085</v>
      </c>
      <c r="D699" s="221" t="s">
        <v>152</v>
      </c>
      <c r="E699" s="222" t="s">
        <v>1086</v>
      </c>
      <c r="F699" s="223" t="s">
        <v>1087</v>
      </c>
      <c r="G699" s="224" t="s">
        <v>228</v>
      </c>
      <c r="H699" s="225">
        <v>34</v>
      </c>
      <c r="I699" s="226"/>
      <c r="J699" s="227">
        <f>ROUND(I699*H699,2)</f>
        <v>0</v>
      </c>
      <c r="K699" s="223" t="s">
        <v>156</v>
      </c>
      <c r="L699" s="72"/>
      <c r="M699" s="228" t="s">
        <v>21</v>
      </c>
      <c r="N699" s="229" t="s">
        <v>43</v>
      </c>
      <c r="O699" s="47"/>
      <c r="P699" s="230">
        <f>O699*H699</f>
        <v>0</v>
      </c>
      <c r="Q699" s="230">
        <v>0</v>
      </c>
      <c r="R699" s="230">
        <f>Q699*H699</f>
        <v>0</v>
      </c>
      <c r="S699" s="230">
        <v>0</v>
      </c>
      <c r="T699" s="231">
        <f>S699*H699</f>
        <v>0</v>
      </c>
      <c r="AR699" s="24" t="s">
        <v>240</v>
      </c>
      <c r="AT699" s="24" t="s">
        <v>152</v>
      </c>
      <c r="AU699" s="24" t="s">
        <v>82</v>
      </c>
      <c r="AY699" s="24" t="s">
        <v>150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24" t="s">
        <v>80</v>
      </c>
      <c r="BK699" s="232">
        <f>ROUND(I699*H699,2)</f>
        <v>0</v>
      </c>
      <c r="BL699" s="24" t="s">
        <v>240</v>
      </c>
      <c r="BM699" s="24" t="s">
        <v>1088</v>
      </c>
    </row>
    <row r="700" s="1" customFormat="1" ht="25.5" customHeight="1">
      <c r="B700" s="46"/>
      <c r="C700" s="221" t="s">
        <v>1089</v>
      </c>
      <c r="D700" s="221" t="s">
        <v>152</v>
      </c>
      <c r="E700" s="222" t="s">
        <v>1090</v>
      </c>
      <c r="F700" s="223" t="s">
        <v>1091</v>
      </c>
      <c r="G700" s="224" t="s">
        <v>228</v>
      </c>
      <c r="H700" s="225">
        <v>10</v>
      </c>
      <c r="I700" s="226"/>
      <c r="J700" s="227">
        <f>ROUND(I700*H700,2)</f>
        <v>0</v>
      </c>
      <c r="K700" s="223" t="s">
        <v>156</v>
      </c>
      <c r="L700" s="72"/>
      <c r="M700" s="228" t="s">
        <v>21</v>
      </c>
      <c r="N700" s="229" t="s">
        <v>43</v>
      </c>
      <c r="O700" s="47"/>
      <c r="P700" s="230">
        <f>O700*H700</f>
        <v>0</v>
      </c>
      <c r="Q700" s="230">
        <v>0</v>
      </c>
      <c r="R700" s="230">
        <f>Q700*H700</f>
        <v>0</v>
      </c>
      <c r="S700" s="230">
        <v>0</v>
      </c>
      <c r="T700" s="231">
        <f>S700*H700</f>
        <v>0</v>
      </c>
      <c r="AR700" s="24" t="s">
        <v>240</v>
      </c>
      <c r="AT700" s="24" t="s">
        <v>152</v>
      </c>
      <c r="AU700" s="24" t="s">
        <v>82</v>
      </c>
      <c r="AY700" s="24" t="s">
        <v>150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24" t="s">
        <v>80</v>
      </c>
      <c r="BK700" s="232">
        <f>ROUND(I700*H700,2)</f>
        <v>0</v>
      </c>
      <c r="BL700" s="24" t="s">
        <v>240</v>
      </c>
      <c r="BM700" s="24" t="s">
        <v>1092</v>
      </c>
    </row>
    <row r="701" s="1" customFormat="1" ht="25.5" customHeight="1">
      <c r="B701" s="46"/>
      <c r="C701" s="221" t="s">
        <v>1093</v>
      </c>
      <c r="D701" s="221" t="s">
        <v>152</v>
      </c>
      <c r="E701" s="222" t="s">
        <v>1094</v>
      </c>
      <c r="F701" s="223" t="s">
        <v>1095</v>
      </c>
      <c r="G701" s="224" t="s">
        <v>228</v>
      </c>
      <c r="H701" s="225">
        <v>4</v>
      </c>
      <c r="I701" s="226"/>
      <c r="J701" s="227">
        <f>ROUND(I701*H701,2)</f>
        <v>0</v>
      </c>
      <c r="K701" s="223" t="s">
        <v>156</v>
      </c>
      <c r="L701" s="72"/>
      <c r="M701" s="228" t="s">
        <v>21</v>
      </c>
      <c r="N701" s="229" t="s">
        <v>43</v>
      </c>
      <c r="O701" s="47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AR701" s="24" t="s">
        <v>240</v>
      </c>
      <c r="AT701" s="24" t="s">
        <v>152</v>
      </c>
      <c r="AU701" s="24" t="s">
        <v>82</v>
      </c>
      <c r="AY701" s="24" t="s">
        <v>150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24" t="s">
        <v>80</v>
      </c>
      <c r="BK701" s="232">
        <f>ROUND(I701*H701,2)</f>
        <v>0</v>
      </c>
      <c r="BL701" s="24" t="s">
        <v>240</v>
      </c>
      <c r="BM701" s="24" t="s">
        <v>1096</v>
      </c>
    </row>
    <row r="702" s="1" customFormat="1" ht="25.5" customHeight="1">
      <c r="B702" s="46"/>
      <c r="C702" s="221" t="s">
        <v>1097</v>
      </c>
      <c r="D702" s="221" t="s">
        <v>152</v>
      </c>
      <c r="E702" s="222" t="s">
        <v>1098</v>
      </c>
      <c r="F702" s="223" t="s">
        <v>1099</v>
      </c>
      <c r="G702" s="224" t="s">
        <v>228</v>
      </c>
      <c r="H702" s="225">
        <v>1</v>
      </c>
      <c r="I702" s="226"/>
      <c r="J702" s="227">
        <f>ROUND(I702*H702,2)</f>
        <v>0</v>
      </c>
      <c r="K702" s="223" t="s">
        <v>156</v>
      </c>
      <c r="L702" s="72"/>
      <c r="M702" s="228" t="s">
        <v>21</v>
      </c>
      <c r="N702" s="229" t="s">
        <v>43</v>
      </c>
      <c r="O702" s="47"/>
      <c r="P702" s="230">
        <f>O702*H702</f>
        <v>0</v>
      </c>
      <c r="Q702" s="230">
        <v>0</v>
      </c>
      <c r="R702" s="230">
        <f>Q702*H702</f>
        <v>0</v>
      </c>
      <c r="S702" s="230">
        <v>0</v>
      </c>
      <c r="T702" s="231">
        <f>S702*H702</f>
        <v>0</v>
      </c>
      <c r="AR702" s="24" t="s">
        <v>240</v>
      </c>
      <c r="AT702" s="24" t="s">
        <v>152</v>
      </c>
      <c r="AU702" s="24" t="s">
        <v>82</v>
      </c>
      <c r="AY702" s="24" t="s">
        <v>150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24" t="s">
        <v>80</v>
      </c>
      <c r="BK702" s="232">
        <f>ROUND(I702*H702,2)</f>
        <v>0</v>
      </c>
      <c r="BL702" s="24" t="s">
        <v>240</v>
      </c>
      <c r="BM702" s="24" t="s">
        <v>1100</v>
      </c>
    </row>
    <row r="703" s="1" customFormat="1" ht="25.5" customHeight="1">
      <c r="B703" s="46"/>
      <c r="C703" s="221" t="s">
        <v>1101</v>
      </c>
      <c r="D703" s="221" t="s">
        <v>152</v>
      </c>
      <c r="E703" s="222" t="s">
        <v>1102</v>
      </c>
      <c r="F703" s="223" t="s">
        <v>1103</v>
      </c>
      <c r="G703" s="224" t="s">
        <v>228</v>
      </c>
      <c r="H703" s="225">
        <v>8</v>
      </c>
      <c r="I703" s="226"/>
      <c r="J703" s="227">
        <f>ROUND(I703*H703,2)</f>
        <v>0</v>
      </c>
      <c r="K703" s="223" t="s">
        <v>156</v>
      </c>
      <c r="L703" s="72"/>
      <c r="M703" s="228" t="s">
        <v>21</v>
      </c>
      <c r="N703" s="229" t="s">
        <v>43</v>
      </c>
      <c r="O703" s="47"/>
      <c r="P703" s="230">
        <f>O703*H703</f>
        <v>0</v>
      </c>
      <c r="Q703" s="230">
        <v>0</v>
      </c>
      <c r="R703" s="230">
        <f>Q703*H703</f>
        <v>0</v>
      </c>
      <c r="S703" s="230">
        <v>0</v>
      </c>
      <c r="T703" s="231">
        <f>S703*H703</f>
        <v>0</v>
      </c>
      <c r="AR703" s="24" t="s">
        <v>240</v>
      </c>
      <c r="AT703" s="24" t="s">
        <v>152</v>
      </c>
      <c r="AU703" s="24" t="s">
        <v>82</v>
      </c>
      <c r="AY703" s="24" t="s">
        <v>150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24" t="s">
        <v>80</v>
      </c>
      <c r="BK703" s="232">
        <f>ROUND(I703*H703,2)</f>
        <v>0</v>
      </c>
      <c r="BL703" s="24" t="s">
        <v>240</v>
      </c>
      <c r="BM703" s="24" t="s">
        <v>1104</v>
      </c>
    </row>
    <row r="704" s="1" customFormat="1" ht="25.5" customHeight="1">
      <c r="B704" s="46"/>
      <c r="C704" s="221" t="s">
        <v>1105</v>
      </c>
      <c r="D704" s="221" t="s">
        <v>152</v>
      </c>
      <c r="E704" s="222" t="s">
        <v>1106</v>
      </c>
      <c r="F704" s="223" t="s">
        <v>1107</v>
      </c>
      <c r="G704" s="224" t="s">
        <v>228</v>
      </c>
      <c r="H704" s="225">
        <v>4</v>
      </c>
      <c r="I704" s="226"/>
      <c r="J704" s="227">
        <f>ROUND(I704*H704,2)</f>
        <v>0</v>
      </c>
      <c r="K704" s="223" t="s">
        <v>156</v>
      </c>
      <c r="L704" s="72"/>
      <c r="M704" s="228" t="s">
        <v>21</v>
      </c>
      <c r="N704" s="229" t="s">
        <v>43</v>
      </c>
      <c r="O704" s="47"/>
      <c r="P704" s="230">
        <f>O704*H704</f>
        <v>0</v>
      </c>
      <c r="Q704" s="230">
        <v>0</v>
      </c>
      <c r="R704" s="230">
        <f>Q704*H704</f>
        <v>0</v>
      </c>
      <c r="S704" s="230">
        <v>0</v>
      </c>
      <c r="T704" s="231">
        <f>S704*H704</f>
        <v>0</v>
      </c>
      <c r="AR704" s="24" t="s">
        <v>240</v>
      </c>
      <c r="AT704" s="24" t="s">
        <v>152</v>
      </c>
      <c r="AU704" s="24" t="s">
        <v>82</v>
      </c>
      <c r="AY704" s="24" t="s">
        <v>150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24" t="s">
        <v>80</v>
      </c>
      <c r="BK704" s="232">
        <f>ROUND(I704*H704,2)</f>
        <v>0</v>
      </c>
      <c r="BL704" s="24" t="s">
        <v>240</v>
      </c>
      <c r="BM704" s="24" t="s">
        <v>1108</v>
      </c>
    </row>
    <row r="705" s="1" customFormat="1" ht="25.5" customHeight="1">
      <c r="B705" s="46"/>
      <c r="C705" s="221" t="s">
        <v>1109</v>
      </c>
      <c r="D705" s="221" t="s">
        <v>152</v>
      </c>
      <c r="E705" s="222" t="s">
        <v>1110</v>
      </c>
      <c r="F705" s="223" t="s">
        <v>1111</v>
      </c>
      <c r="G705" s="224" t="s">
        <v>228</v>
      </c>
      <c r="H705" s="225">
        <v>1</v>
      </c>
      <c r="I705" s="226"/>
      <c r="J705" s="227">
        <f>ROUND(I705*H705,2)</f>
        <v>0</v>
      </c>
      <c r="K705" s="223" t="s">
        <v>156</v>
      </c>
      <c r="L705" s="72"/>
      <c r="M705" s="228" t="s">
        <v>21</v>
      </c>
      <c r="N705" s="229" t="s">
        <v>43</v>
      </c>
      <c r="O705" s="47"/>
      <c r="P705" s="230">
        <f>O705*H705</f>
        <v>0</v>
      </c>
      <c r="Q705" s="230">
        <v>0</v>
      </c>
      <c r="R705" s="230">
        <f>Q705*H705</f>
        <v>0</v>
      </c>
      <c r="S705" s="230">
        <v>0</v>
      </c>
      <c r="T705" s="231">
        <f>S705*H705</f>
        <v>0</v>
      </c>
      <c r="AR705" s="24" t="s">
        <v>240</v>
      </c>
      <c r="AT705" s="24" t="s">
        <v>152</v>
      </c>
      <c r="AU705" s="24" t="s">
        <v>82</v>
      </c>
      <c r="AY705" s="24" t="s">
        <v>150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24" t="s">
        <v>80</v>
      </c>
      <c r="BK705" s="232">
        <f>ROUND(I705*H705,2)</f>
        <v>0</v>
      </c>
      <c r="BL705" s="24" t="s">
        <v>240</v>
      </c>
      <c r="BM705" s="24" t="s">
        <v>1112</v>
      </c>
    </row>
    <row r="706" s="1" customFormat="1" ht="16.5" customHeight="1">
      <c r="B706" s="46"/>
      <c r="C706" s="277" t="s">
        <v>1113</v>
      </c>
      <c r="D706" s="277" t="s">
        <v>235</v>
      </c>
      <c r="E706" s="278" t="s">
        <v>1114</v>
      </c>
      <c r="F706" s="279" t="s">
        <v>1115</v>
      </c>
      <c r="G706" s="280" t="s">
        <v>228</v>
      </c>
      <c r="H706" s="281">
        <v>1</v>
      </c>
      <c r="I706" s="282"/>
      <c r="J706" s="283">
        <f>ROUND(I706*H706,2)</f>
        <v>0</v>
      </c>
      <c r="K706" s="279" t="s">
        <v>21</v>
      </c>
      <c r="L706" s="284"/>
      <c r="M706" s="285" t="s">
        <v>21</v>
      </c>
      <c r="N706" s="286" t="s">
        <v>43</v>
      </c>
      <c r="O706" s="47"/>
      <c r="P706" s="230">
        <f>O706*H706</f>
        <v>0</v>
      </c>
      <c r="Q706" s="230">
        <v>0.0025200000000000001</v>
      </c>
      <c r="R706" s="230">
        <f>Q706*H706</f>
        <v>0.0025200000000000001</v>
      </c>
      <c r="S706" s="230">
        <v>0</v>
      </c>
      <c r="T706" s="231">
        <f>S706*H706</f>
        <v>0</v>
      </c>
      <c r="AR706" s="24" t="s">
        <v>383</v>
      </c>
      <c r="AT706" s="24" t="s">
        <v>235</v>
      </c>
      <c r="AU706" s="24" t="s">
        <v>82</v>
      </c>
      <c r="AY706" s="24" t="s">
        <v>150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24" t="s">
        <v>80</v>
      </c>
      <c r="BK706" s="232">
        <f>ROUND(I706*H706,2)</f>
        <v>0</v>
      </c>
      <c r="BL706" s="24" t="s">
        <v>240</v>
      </c>
      <c r="BM706" s="24" t="s">
        <v>1116</v>
      </c>
    </row>
    <row r="707" s="1" customFormat="1" ht="16.5" customHeight="1">
      <c r="B707" s="46"/>
      <c r="C707" s="221" t="s">
        <v>1117</v>
      </c>
      <c r="D707" s="221" t="s">
        <v>152</v>
      </c>
      <c r="E707" s="222" t="s">
        <v>1118</v>
      </c>
      <c r="F707" s="223" t="s">
        <v>1119</v>
      </c>
      <c r="G707" s="224" t="s">
        <v>228</v>
      </c>
      <c r="H707" s="225">
        <v>1</v>
      </c>
      <c r="I707" s="226"/>
      <c r="J707" s="227">
        <f>ROUND(I707*H707,2)</f>
        <v>0</v>
      </c>
      <c r="K707" s="223" t="s">
        <v>21</v>
      </c>
      <c r="L707" s="72"/>
      <c r="M707" s="228" t="s">
        <v>21</v>
      </c>
      <c r="N707" s="229" t="s">
        <v>43</v>
      </c>
      <c r="O707" s="47"/>
      <c r="P707" s="230">
        <f>O707*H707</f>
        <v>0</v>
      </c>
      <c r="Q707" s="230">
        <v>0</v>
      </c>
      <c r="R707" s="230">
        <f>Q707*H707</f>
        <v>0</v>
      </c>
      <c r="S707" s="230">
        <v>0</v>
      </c>
      <c r="T707" s="231">
        <f>S707*H707</f>
        <v>0</v>
      </c>
      <c r="AR707" s="24" t="s">
        <v>240</v>
      </c>
      <c r="AT707" s="24" t="s">
        <v>152</v>
      </c>
      <c r="AU707" s="24" t="s">
        <v>82</v>
      </c>
      <c r="AY707" s="24" t="s">
        <v>150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24" t="s">
        <v>80</v>
      </c>
      <c r="BK707" s="232">
        <f>ROUND(I707*H707,2)</f>
        <v>0</v>
      </c>
      <c r="BL707" s="24" t="s">
        <v>240</v>
      </c>
      <c r="BM707" s="24" t="s">
        <v>1120</v>
      </c>
    </row>
    <row r="708" s="1" customFormat="1" ht="16.5" customHeight="1">
      <c r="B708" s="46"/>
      <c r="C708" s="221" t="s">
        <v>1121</v>
      </c>
      <c r="D708" s="221" t="s">
        <v>152</v>
      </c>
      <c r="E708" s="222" t="s">
        <v>1122</v>
      </c>
      <c r="F708" s="223" t="s">
        <v>1123</v>
      </c>
      <c r="G708" s="224" t="s">
        <v>228</v>
      </c>
      <c r="H708" s="225">
        <v>1</v>
      </c>
      <c r="I708" s="226"/>
      <c r="J708" s="227">
        <f>ROUND(I708*H708,2)</f>
        <v>0</v>
      </c>
      <c r="K708" s="223" t="s">
        <v>21</v>
      </c>
      <c r="L708" s="72"/>
      <c r="M708" s="228" t="s">
        <v>21</v>
      </c>
      <c r="N708" s="229" t="s">
        <v>43</v>
      </c>
      <c r="O708" s="47"/>
      <c r="P708" s="230">
        <f>O708*H708</f>
        <v>0</v>
      </c>
      <c r="Q708" s="230">
        <v>0</v>
      </c>
      <c r="R708" s="230">
        <f>Q708*H708</f>
        <v>0</v>
      </c>
      <c r="S708" s="230">
        <v>0</v>
      </c>
      <c r="T708" s="231">
        <f>S708*H708</f>
        <v>0</v>
      </c>
      <c r="AR708" s="24" t="s">
        <v>240</v>
      </c>
      <c r="AT708" s="24" t="s">
        <v>152</v>
      </c>
      <c r="AU708" s="24" t="s">
        <v>82</v>
      </c>
      <c r="AY708" s="24" t="s">
        <v>150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24" t="s">
        <v>80</v>
      </c>
      <c r="BK708" s="232">
        <f>ROUND(I708*H708,2)</f>
        <v>0</v>
      </c>
      <c r="BL708" s="24" t="s">
        <v>240</v>
      </c>
      <c r="BM708" s="24" t="s">
        <v>1124</v>
      </c>
    </row>
    <row r="709" s="1" customFormat="1" ht="25.5" customHeight="1">
      <c r="B709" s="46"/>
      <c r="C709" s="221" t="s">
        <v>1125</v>
      </c>
      <c r="D709" s="221" t="s">
        <v>152</v>
      </c>
      <c r="E709" s="222" t="s">
        <v>1126</v>
      </c>
      <c r="F709" s="223" t="s">
        <v>1127</v>
      </c>
      <c r="G709" s="224" t="s">
        <v>228</v>
      </c>
      <c r="H709" s="225">
        <v>1</v>
      </c>
      <c r="I709" s="226"/>
      <c r="J709" s="227">
        <f>ROUND(I709*H709,2)</f>
        <v>0</v>
      </c>
      <c r="K709" s="223" t="s">
        <v>156</v>
      </c>
      <c r="L709" s="72"/>
      <c r="M709" s="228" t="s">
        <v>21</v>
      </c>
      <c r="N709" s="229" t="s">
        <v>43</v>
      </c>
      <c r="O709" s="47"/>
      <c r="P709" s="230">
        <f>O709*H709</f>
        <v>0</v>
      </c>
      <c r="Q709" s="230">
        <v>0</v>
      </c>
      <c r="R709" s="230">
        <f>Q709*H709</f>
        <v>0</v>
      </c>
      <c r="S709" s="230">
        <v>0</v>
      </c>
      <c r="T709" s="231">
        <f>S709*H709</f>
        <v>0</v>
      </c>
      <c r="AR709" s="24" t="s">
        <v>240</v>
      </c>
      <c r="AT709" s="24" t="s">
        <v>152</v>
      </c>
      <c r="AU709" s="24" t="s">
        <v>82</v>
      </c>
      <c r="AY709" s="24" t="s">
        <v>150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24" t="s">
        <v>80</v>
      </c>
      <c r="BK709" s="232">
        <f>ROUND(I709*H709,2)</f>
        <v>0</v>
      </c>
      <c r="BL709" s="24" t="s">
        <v>240</v>
      </c>
      <c r="BM709" s="24" t="s">
        <v>1128</v>
      </c>
    </row>
    <row r="710" s="1" customFormat="1" ht="16.5" customHeight="1">
      <c r="B710" s="46"/>
      <c r="C710" s="277" t="s">
        <v>1129</v>
      </c>
      <c r="D710" s="277" t="s">
        <v>235</v>
      </c>
      <c r="E710" s="278" t="s">
        <v>1130</v>
      </c>
      <c r="F710" s="279" t="s">
        <v>1131</v>
      </c>
      <c r="G710" s="280" t="s">
        <v>228</v>
      </c>
      <c r="H710" s="281">
        <v>1</v>
      </c>
      <c r="I710" s="282"/>
      <c r="J710" s="283">
        <f>ROUND(I710*H710,2)</f>
        <v>0</v>
      </c>
      <c r="K710" s="279" t="s">
        <v>21</v>
      </c>
      <c r="L710" s="284"/>
      <c r="M710" s="285" t="s">
        <v>21</v>
      </c>
      <c r="N710" s="286" t="s">
        <v>43</v>
      </c>
      <c r="O710" s="47"/>
      <c r="P710" s="230">
        <f>O710*H710</f>
        <v>0</v>
      </c>
      <c r="Q710" s="230">
        <v>0.00024000000000000001</v>
      </c>
      <c r="R710" s="230">
        <f>Q710*H710</f>
        <v>0.00024000000000000001</v>
      </c>
      <c r="S710" s="230">
        <v>0</v>
      </c>
      <c r="T710" s="231">
        <f>S710*H710</f>
        <v>0</v>
      </c>
      <c r="AR710" s="24" t="s">
        <v>383</v>
      </c>
      <c r="AT710" s="24" t="s">
        <v>235</v>
      </c>
      <c r="AU710" s="24" t="s">
        <v>82</v>
      </c>
      <c r="AY710" s="24" t="s">
        <v>150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24" t="s">
        <v>80</v>
      </c>
      <c r="BK710" s="232">
        <f>ROUND(I710*H710,2)</f>
        <v>0</v>
      </c>
      <c r="BL710" s="24" t="s">
        <v>240</v>
      </c>
      <c r="BM710" s="24" t="s">
        <v>1132</v>
      </c>
    </row>
    <row r="711" s="1" customFormat="1" ht="16.5" customHeight="1">
      <c r="B711" s="46"/>
      <c r="C711" s="277" t="s">
        <v>1133</v>
      </c>
      <c r="D711" s="277" t="s">
        <v>235</v>
      </c>
      <c r="E711" s="278" t="s">
        <v>1134</v>
      </c>
      <c r="F711" s="279" t="s">
        <v>1135</v>
      </c>
      <c r="G711" s="280" t="s">
        <v>228</v>
      </c>
      <c r="H711" s="281">
        <v>1</v>
      </c>
      <c r="I711" s="282"/>
      <c r="J711" s="283">
        <f>ROUND(I711*H711,2)</f>
        <v>0</v>
      </c>
      <c r="K711" s="279" t="s">
        <v>21</v>
      </c>
      <c r="L711" s="284"/>
      <c r="M711" s="285" t="s">
        <v>21</v>
      </c>
      <c r="N711" s="286" t="s">
        <v>43</v>
      </c>
      <c r="O711" s="47"/>
      <c r="P711" s="230">
        <f>O711*H711</f>
        <v>0</v>
      </c>
      <c r="Q711" s="230">
        <v>0.00024000000000000001</v>
      </c>
      <c r="R711" s="230">
        <f>Q711*H711</f>
        <v>0.00024000000000000001</v>
      </c>
      <c r="S711" s="230">
        <v>0</v>
      </c>
      <c r="T711" s="231">
        <f>S711*H711</f>
        <v>0</v>
      </c>
      <c r="AR711" s="24" t="s">
        <v>383</v>
      </c>
      <c r="AT711" s="24" t="s">
        <v>235</v>
      </c>
      <c r="AU711" s="24" t="s">
        <v>82</v>
      </c>
      <c r="AY711" s="24" t="s">
        <v>150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24" t="s">
        <v>80</v>
      </c>
      <c r="BK711" s="232">
        <f>ROUND(I711*H711,2)</f>
        <v>0</v>
      </c>
      <c r="BL711" s="24" t="s">
        <v>240</v>
      </c>
      <c r="BM711" s="24" t="s">
        <v>1136</v>
      </c>
    </row>
    <row r="712" s="1" customFormat="1" ht="25.5" customHeight="1">
      <c r="B712" s="46"/>
      <c r="C712" s="221" t="s">
        <v>1137</v>
      </c>
      <c r="D712" s="221" t="s">
        <v>152</v>
      </c>
      <c r="E712" s="222" t="s">
        <v>1138</v>
      </c>
      <c r="F712" s="223" t="s">
        <v>1139</v>
      </c>
      <c r="G712" s="224" t="s">
        <v>228</v>
      </c>
      <c r="H712" s="225">
        <v>2</v>
      </c>
      <c r="I712" s="226"/>
      <c r="J712" s="227">
        <f>ROUND(I712*H712,2)</f>
        <v>0</v>
      </c>
      <c r="K712" s="223" t="s">
        <v>156</v>
      </c>
      <c r="L712" s="72"/>
      <c r="M712" s="228" t="s">
        <v>21</v>
      </c>
      <c r="N712" s="229" t="s">
        <v>43</v>
      </c>
      <c r="O712" s="47"/>
      <c r="P712" s="230">
        <f>O712*H712</f>
        <v>0</v>
      </c>
      <c r="Q712" s="230">
        <v>0</v>
      </c>
      <c r="R712" s="230">
        <f>Q712*H712</f>
        <v>0</v>
      </c>
      <c r="S712" s="230">
        <v>0</v>
      </c>
      <c r="T712" s="231">
        <f>S712*H712</f>
        <v>0</v>
      </c>
      <c r="AR712" s="24" t="s">
        <v>240</v>
      </c>
      <c r="AT712" s="24" t="s">
        <v>152</v>
      </c>
      <c r="AU712" s="24" t="s">
        <v>82</v>
      </c>
      <c r="AY712" s="24" t="s">
        <v>150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24" t="s">
        <v>80</v>
      </c>
      <c r="BK712" s="232">
        <f>ROUND(I712*H712,2)</f>
        <v>0</v>
      </c>
      <c r="BL712" s="24" t="s">
        <v>240</v>
      </c>
      <c r="BM712" s="24" t="s">
        <v>1140</v>
      </c>
    </row>
    <row r="713" s="1" customFormat="1" ht="16.5" customHeight="1">
      <c r="B713" s="46"/>
      <c r="C713" s="277" t="s">
        <v>1141</v>
      </c>
      <c r="D713" s="277" t="s">
        <v>235</v>
      </c>
      <c r="E713" s="278" t="s">
        <v>1142</v>
      </c>
      <c r="F713" s="279" t="s">
        <v>1143</v>
      </c>
      <c r="G713" s="280" t="s">
        <v>228</v>
      </c>
      <c r="H713" s="281">
        <v>2</v>
      </c>
      <c r="I713" s="282"/>
      <c r="J713" s="283">
        <f>ROUND(I713*H713,2)</f>
        <v>0</v>
      </c>
      <c r="K713" s="279" t="s">
        <v>21</v>
      </c>
      <c r="L713" s="284"/>
      <c r="M713" s="285" t="s">
        <v>21</v>
      </c>
      <c r="N713" s="286" t="s">
        <v>43</v>
      </c>
      <c r="O713" s="47"/>
      <c r="P713" s="230">
        <f>O713*H713</f>
        <v>0</v>
      </c>
      <c r="Q713" s="230">
        <v>0.00024000000000000001</v>
      </c>
      <c r="R713" s="230">
        <f>Q713*H713</f>
        <v>0.00048000000000000001</v>
      </c>
      <c r="S713" s="230">
        <v>0</v>
      </c>
      <c r="T713" s="231">
        <f>S713*H713</f>
        <v>0</v>
      </c>
      <c r="AR713" s="24" t="s">
        <v>383</v>
      </c>
      <c r="AT713" s="24" t="s">
        <v>235</v>
      </c>
      <c r="AU713" s="24" t="s">
        <v>82</v>
      </c>
      <c r="AY713" s="24" t="s">
        <v>150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24" t="s">
        <v>80</v>
      </c>
      <c r="BK713" s="232">
        <f>ROUND(I713*H713,2)</f>
        <v>0</v>
      </c>
      <c r="BL713" s="24" t="s">
        <v>240</v>
      </c>
      <c r="BM713" s="24" t="s">
        <v>1144</v>
      </c>
    </row>
    <row r="714" s="1" customFormat="1" ht="16.5" customHeight="1">
      <c r="B714" s="46"/>
      <c r="C714" s="277" t="s">
        <v>1145</v>
      </c>
      <c r="D714" s="277" t="s">
        <v>235</v>
      </c>
      <c r="E714" s="278" t="s">
        <v>1146</v>
      </c>
      <c r="F714" s="279" t="s">
        <v>1147</v>
      </c>
      <c r="G714" s="280" t="s">
        <v>228</v>
      </c>
      <c r="H714" s="281">
        <v>2</v>
      </c>
      <c r="I714" s="282"/>
      <c r="J714" s="283">
        <f>ROUND(I714*H714,2)</f>
        <v>0</v>
      </c>
      <c r="K714" s="279" t="s">
        <v>21</v>
      </c>
      <c r="L714" s="284"/>
      <c r="M714" s="285" t="s">
        <v>21</v>
      </c>
      <c r="N714" s="286" t="s">
        <v>43</v>
      </c>
      <c r="O714" s="47"/>
      <c r="P714" s="230">
        <f>O714*H714</f>
        <v>0</v>
      </c>
      <c r="Q714" s="230">
        <v>0.00024000000000000001</v>
      </c>
      <c r="R714" s="230">
        <f>Q714*H714</f>
        <v>0.00048000000000000001</v>
      </c>
      <c r="S714" s="230">
        <v>0</v>
      </c>
      <c r="T714" s="231">
        <f>S714*H714</f>
        <v>0</v>
      </c>
      <c r="AR714" s="24" t="s">
        <v>383</v>
      </c>
      <c r="AT714" s="24" t="s">
        <v>235</v>
      </c>
      <c r="AU714" s="24" t="s">
        <v>82</v>
      </c>
      <c r="AY714" s="24" t="s">
        <v>150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24" t="s">
        <v>80</v>
      </c>
      <c r="BK714" s="232">
        <f>ROUND(I714*H714,2)</f>
        <v>0</v>
      </c>
      <c r="BL714" s="24" t="s">
        <v>240</v>
      </c>
      <c r="BM714" s="24" t="s">
        <v>1148</v>
      </c>
    </row>
    <row r="715" s="1" customFormat="1" ht="38.25" customHeight="1">
      <c r="B715" s="46"/>
      <c r="C715" s="221" t="s">
        <v>1149</v>
      </c>
      <c r="D715" s="221" t="s">
        <v>152</v>
      </c>
      <c r="E715" s="222" t="s">
        <v>1150</v>
      </c>
      <c r="F715" s="223" t="s">
        <v>1151</v>
      </c>
      <c r="G715" s="224" t="s">
        <v>228</v>
      </c>
      <c r="H715" s="225">
        <v>4</v>
      </c>
      <c r="I715" s="226"/>
      <c r="J715" s="227">
        <f>ROUND(I715*H715,2)</f>
        <v>0</v>
      </c>
      <c r="K715" s="223" t="s">
        <v>156</v>
      </c>
      <c r="L715" s="72"/>
      <c r="M715" s="228" t="s">
        <v>21</v>
      </c>
      <c r="N715" s="229" t="s">
        <v>43</v>
      </c>
      <c r="O715" s="47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AR715" s="24" t="s">
        <v>240</v>
      </c>
      <c r="AT715" s="24" t="s">
        <v>152</v>
      </c>
      <c r="AU715" s="24" t="s">
        <v>82</v>
      </c>
      <c r="AY715" s="24" t="s">
        <v>150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24" t="s">
        <v>80</v>
      </c>
      <c r="BK715" s="232">
        <f>ROUND(I715*H715,2)</f>
        <v>0</v>
      </c>
      <c r="BL715" s="24" t="s">
        <v>240</v>
      </c>
      <c r="BM715" s="24" t="s">
        <v>1152</v>
      </c>
    </row>
    <row r="716" s="1" customFormat="1" ht="16.5" customHeight="1">
      <c r="B716" s="46"/>
      <c r="C716" s="277" t="s">
        <v>1153</v>
      </c>
      <c r="D716" s="277" t="s">
        <v>235</v>
      </c>
      <c r="E716" s="278" t="s">
        <v>1154</v>
      </c>
      <c r="F716" s="279" t="s">
        <v>1155</v>
      </c>
      <c r="G716" s="280" t="s">
        <v>228</v>
      </c>
      <c r="H716" s="281">
        <v>4</v>
      </c>
      <c r="I716" s="282"/>
      <c r="J716" s="283">
        <f>ROUND(I716*H716,2)</f>
        <v>0</v>
      </c>
      <c r="K716" s="279" t="s">
        <v>21</v>
      </c>
      <c r="L716" s="284"/>
      <c r="M716" s="285" t="s">
        <v>21</v>
      </c>
      <c r="N716" s="286" t="s">
        <v>43</v>
      </c>
      <c r="O716" s="47"/>
      <c r="P716" s="230">
        <f>O716*H716</f>
        <v>0</v>
      </c>
      <c r="Q716" s="230">
        <v>0.00024000000000000001</v>
      </c>
      <c r="R716" s="230">
        <f>Q716*H716</f>
        <v>0.00096000000000000002</v>
      </c>
      <c r="S716" s="230">
        <v>0</v>
      </c>
      <c r="T716" s="231">
        <f>S716*H716</f>
        <v>0</v>
      </c>
      <c r="AR716" s="24" t="s">
        <v>383</v>
      </c>
      <c r="AT716" s="24" t="s">
        <v>235</v>
      </c>
      <c r="AU716" s="24" t="s">
        <v>82</v>
      </c>
      <c r="AY716" s="24" t="s">
        <v>150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24" t="s">
        <v>80</v>
      </c>
      <c r="BK716" s="232">
        <f>ROUND(I716*H716,2)</f>
        <v>0</v>
      </c>
      <c r="BL716" s="24" t="s">
        <v>240</v>
      </c>
      <c r="BM716" s="24" t="s">
        <v>1156</v>
      </c>
    </row>
    <row r="717" s="1" customFormat="1" ht="16.5" customHeight="1">
      <c r="B717" s="46"/>
      <c r="C717" s="277" t="s">
        <v>1157</v>
      </c>
      <c r="D717" s="277" t="s">
        <v>235</v>
      </c>
      <c r="E717" s="278" t="s">
        <v>1146</v>
      </c>
      <c r="F717" s="279" t="s">
        <v>1147</v>
      </c>
      <c r="G717" s="280" t="s">
        <v>228</v>
      </c>
      <c r="H717" s="281">
        <v>4</v>
      </c>
      <c r="I717" s="282"/>
      <c r="J717" s="283">
        <f>ROUND(I717*H717,2)</f>
        <v>0</v>
      </c>
      <c r="K717" s="279" t="s">
        <v>21</v>
      </c>
      <c r="L717" s="284"/>
      <c r="M717" s="285" t="s">
        <v>21</v>
      </c>
      <c r="N717" s="286" t="s">
        <v>43</v>
      </c>
      <c r="O717" s="47"/>
      <c r="P717" s="230">
        <f>O717*H717</f>
        <v>0</v>
      </c>
      <c r="Q717" s="230">
        <v>0.00024000000000000001</v>
      </c>
      <c r="R717" s="230">
        <f>Q717*H717</f>
        <v>0.00096000000000000002</v>
      </c>
      <c r="S717" s="230">
        <v>0</v>
      </c>
      <c r="T717" s="231">
        <f>S717*H717</f>
        <v>0</v>
      </c>
      <c r="AR717" s="24" t="s">
        <v>383</v>
      </c>
      <c r="AT717" s="24" t="s">
        <v>235</v>
      </c>
      <c r="AU717" s="24" t="s">
        <v>82</v>
      </c>
      <c r="AY717" s="24" t="s">
        <v>150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24" t="s">
        <v>80</v>
      </c>
      <c r="BK717" s="232">
        <f>ROUND(I717*H717,2)</f>
        <v>0</v>
      </c>
      <c r="BL717" s="24" t="s">
        <v>240</v>
      </c>
      <c r="BM717" s="24" t="s">
        <v>1158</v>
      </c>
    </row>
    <row r="718" s="1" customFormat="1" ht="25.5" customHeight="1">
      <c r="B718" s="46"/>
      <c r="C718" s="221" t="s">
        <v>1159</v>
      </c>
      <c r="D718" s="221" t="s">
        <v>152</v>
      </c>
      <c r="E718" s="222" t="s">
        <v>1160</v>
      </c>
      <c r="F718" s="223" t="s">
        <v>1161</v>
      </c>
      <c r="G718" s="224" t="s">
        <v>228</v>
      </c>
      <c r="H718" s="225">
        <v>1</v>
      </c>
      <c r="I718" s="226"/>
      <c r="J718" s="227">
        <f>ROUND(I718*H718,2)</f>
        <v>0</v>
      </c>
      <c r="K718" s="223" t="s">
        <v>21</v>
      </c>
      <c r="L718" s="72"/>
      <c r="M718" s="228" t="s">
        <v>21</v>
      </c>
      <c r="N718" s="229" t="s">
        <v>43</v>
      </c>
      <c r="O718" s="47"/>
      <c r="P718" s="230">
        <f>O718*H718</f>
        <v>0</v>
      </c>
      <c r="Q718" s="230">
        <v>0</v>
      </c>
      <c r="R718" s="230">
        <f>Q718*H718</f>
        <v>0</v>
      </c>
      <c r="S718" s="230">
        <v>0</v>
      </c>
      <c r="T718" s="231">
        <f>S718*H718</f>
        <v>0</v>
      </c>
      <c r="AR718" s="24" t="s">
        <v>240</v>
      </c>
      <c r="AT718" s="24" t="s">
        <v>152</v>
      </c>
      <c r="AU718" s="24" t="s">
        <v>82</v>
      </c>
      <c r="AY718" s="24" t="s">
        <v>150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24" t="s">
        <v>80</v>
      </c>
      <c r="BK718" s="232">
        <f>ROUND(I718*H718,2)</f>
        <v>0</v>
      </c>
      <c r="BL718" s="24" t="s">
        <v>240</v>
      </c>
      <c r="BM718" s="24" t="s">
        <v>1162</v>
      </c>
    </row>
    <row r="719" s="1" customFormat="1" ht="38.25" customHeight="1">
      <c r="B719" s="46"/>
      <c r="C719" s="277" t="s">
        <v>1163</v>
      </c>
      <c r="D719" s="277" t="s">
        <v>235</v>
      </c>
      <c r="E719" s="278" t="s">
        <v>1164</v>
      </c>
      <c r="F719" s="279" t="s">
        <v>1165</v>
      </c>
      <c r="G719" s="280" t="s">
        <v>228</v>
      </c>
      <c r="H719" s="281">
        <v>1</v>
      </c>
      <c r="I719" s="282"/>
      <c r="J719" s="283">
        <f>ROUND(I719*H719,2)</f>
        <v>0</v>
      </c>
      <c r="K719" s="279" t="s">
        <v>21</v>
      </c>
      <c r="L719" s="284"/>
      <c r="M719" s="285" t="s">
        <v>21</v>
      </c>
      <c r="N719" s="286" t="s">
        <v>43</v>
      </c>
      <c r="O719" s="47"/>
      <c r="P719" s="230">
        <f>O719*H719</f>
        <v>0</v>
      </c>
      <c r="Q719" s="230">
        <v>0.00024000000000000001</v>
      </c>
      <c r="R719" s="230">
        <f>Q719*H719</f>
        <v>0.00024000000000000001</v>
      </c>
      <c r="S719" s="230">
        <v>0</v>
      </c>
      <c r="T719" s="231">
        <f>S719*H719</f>
        <v>0</v>
      </c>
      <c r="AR719" s="24" t="s">
        <v>383</v>
      </c>
      <c r="AT719" s="24" t="s">
        <v>235</v>
      </c>
      <c r="AU719" s="24" t="s">
        <v>82</v>
      </c>
      <c r="AY719" s="24" t="s">
        <v>150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24" t="s">
        <v>80</v>
      </c>
      <c r="BK719" s="232">
        <f>ROUND(I719*H719,2)</f>
        <v>0</v>
      </c>
      <c r="BL719" s="24" t="s">
        <v>240</v>
      </c>
      <c r="BM719" s="24" t="s">
        <v>1166</v>
      </c>
    </row>
    <row r="720" s="1" customFormat="1" ht="25.5" customHeight="1">
      <c r="B720" s="46"/>
      <c r="C720" s="221" t="s">
        <v>1167</v>
      </c>
      <c r="D720" s="221" t="s">
        <v>152</v>
      </c>
      <c r="E720" s="222" t="s">
        <v>1168</v>
      </c>
      <c r="F720" s="223" t="s">
        <v>1169</v>
      </c>
      <c r="G720" s="224" t="s">
        <v>228</v>
      </c>
      <c r="H720" s="225">
        <v>1</v>
      </c>
      <c r="I720" s="226"/>
      <c r="J720" s="227">
        <f>ROUND(I720*H720,2)</f>
        <v>0</v>
      </c>
      <c r="K720" s="223" t="s">
        <v>156</v>
      </c>
      <c r="L720" s="72"/>
      <c r="M720" s="228" t="s">
        <v>21</v>
      </c>
      <c r="N720" s="229" t="s">
        <v>43</v>
      </c>
      <c r="O720" s="47"/>
      <c r="P720" s="230">
        <f>O720*H720</f>
        <v>0</v>
      </c>
      <c r="Q720" s="230">
        <v>0</v>
      </c>
      <c r="R720" s="230">
        <f>Q720*H720</f>
        <v>0</v>
      </c>
      <c r="S720" s="230">
        <v>0</v>
      </c>
      <c r="T720" s="231">
        <f>S720*H720</f>
        <v>0</v>
      </c>
      <c r="AR720" s="24" t="s">
        <v>240</v>
      </c>
      <c r="AT720" s="24" t="s">
        <v>152</v>
      </c>
      <c r="AU720" s="24" t="s">
        <v>82</v>
      </c>
      <c r="AY720" s="24" t="s">
        <v>150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24" t="s">
        <v>80</v>
      </c>
      <c r="BK720" s="232">
        <f>ROUND(I720*H720,2)</f>
        <v>0</v>
      </c>
      <c r="BL720" s="24" t="s">
        <v>240</v>
      </c>
      <c r="BM720" s="24" t="s">
        <v>1170</v>
      </c>
    </row>
    <row r="721" s="1" customFormat="1" ht="16.5" customHeight="1">
      <c r="B721" s="46"/>
      <c r="C721" s="277" t="s">
        <v>1171</v>
      </c>
      <c r="D721" s="277" t="s">
        <v>235</v>
      </c>
      <c r="E721" s="278" t="s">
        <v>1172</v>
      </c>
      <c r="F721" s="279" t="s">
        <v>1173</v>
      </c>
      <c r="G721" s="280" t="s">
        <v>228</v>
      </c>
      <c r="H721" s="281">
        <v>1</v>
      </c>
      <c r="I721" s="282"/>
      <c r="J721" s="283">
        <f>ROUND(I721*H721,2)</f>
        <v>0</v>
      </c>
      <c r="K721" s="279" t="s">
        <v>21</v>
      </c>
      <c r="L721" s="284"/>
      <c r="M721" s="285" t="s">
        <v>21</v>
      </c>
      <c r="N721" s="286" t="s">
        <v>43</v>
      </c>
      <c r="O721" s="47"/>
      <c r="P721" s="230">
        <f>O721*H721</f>
        <v>0</v>
      </c>
      <c r="Q721" s="230">
        <v>0.00024000000000000001</v>
      </c>
      <c r="R721" s="230">
        <f>Q721*H721</f>
        <v>0.00024000000000000001</v>
      </c>
      <c r="S721" s="230">
        <v>0</v>
      </c>
      <c r="T721" s="231">
        <f>S721*H721</f>
        <v>0</v>
      </c>
      <c r="AR721" s="24" t="s">
        <v>383</v>
      </c>
      <c r="AT721" s="24" t="s">
        <v>235</v>
      </c>
      <c r="AU721" s="24" t="s">
        <v>82</v>
      </c>
      <c r="AY721" s="24" t="s">
        <v>150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24" t="s">
        <v>80</v>
      </c>
      <c r="BK721" s="232">
        <f>ROUND(I721*H721,2)</f>
        <v>0</v>
      </c>
      <c r="BL721" s="24" t="s">
        <v>240</v>
      </c>
      <c r="BM721" s="24" t="s">
        <v>1174</v>
      </c>
    </row>
    <row r="722" s="1" customFormat="1" ht="16.5" customHeight="1">
      <c r="B722" s="46"/>
      <c r="C722" s="277" t="s">
        <v>1175</v>
      </c>
      <c r="D722" s="277" t="s">
        <v>235</v>
      </c>
      <c r="E722" s="278" t="s">
        <v>1176</v>
      </c>
      <c r="F722" s="279" t="s">
        <v>1177</v>
      </c>
      <c r="G722" s="280" t="s">
        <v>228</v>
      </c>
      <c r="H722" s="281">
        <v>1</v>
      </c>
      <c r="I722" s="282"/>
      <c r="J722" s="283">
        <f>ROUND(I722*H722,2)</f>
        <v>0</v>
      </c>
      <c r="K722" s="279" t="s">
        <v>21</v>
      </c>
      <c r="L722" s="284"/>
      <c r="M722" s="285" t="s">
        <v>21</v>
      </c>
      <c r="N722" s="286" t="s">
        <v>43</v>
      </c>
      <c r="O722" s="47"/>
      <c r="P722" s="230">
        <f>O722*H722</f>
        <v>0</v>
      </c>
      <c r="Q722" s="230">
        <v>0.00024000000000000001</v>
      </c>
      <c r="R722" s="230">
        <f>Q722*H722</f>
        <v>0.00024000000000000001</v>
      </c>
      <c r="S722" s="230">
        <v>0</v>
      </c>
      <c r="T722" s="231">
        <f>S722*H722</f>
        <v>0</v>
      </c>
      <c r="AR722" s="24" t="s">
        <v>383</v>
      </c>
      <c r="AT722" s="24" t="s">
        <v>235</v>
      </c>
      <c r="AU722" s="24" t="s">
        <v>82</v>
      </c>
      <c r="AY722" s="24" t="s">
        <v>150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24" t="s">
        <v>80</v>
      </c>
      <c r="BK722" s="232">
        <f>ROUND(I722*H722,2)</f>
        <v>0</v>
      </c>
      <c r="BL722" s="24" t="s">
        <v>240</v>
      </c>
      <c r="BM722" s="24" t="s">
        <v>1178</v>
      </c>
    </row>
    <row r="723" s="1" customFormat="1" ht="16.5" customHeight="1">
      <c r="B723" s="46"/>
      <c r="C723" s="277" t="s">
        <v>1179</v>
      </c>
      <c r="D723" s="277" t="s">
        <v>235</v>
      </c>
      <c r="E723" s="278" t="s">
        <v>1180</v>
      </c>
      <c r="F723" s="279" t="s">
        <v>1181</v>
      </c>
      <c r="G723" s="280" t="s">
        <v>228</v>
      </c>
      <c r="H723" s="281">
        <v>1</v>
      </c>
      <c r="I723" s="282"/>
      <c r="J723" s="283">
        <f>ROUND(I723*H723,2)</f>
        <v>0</v>
      </c>
      <c r="K723" s="279" t="s">
        <v>21</v>
      </c>
      <c r="L723" s="284"/>
      <c r="M723" s="285" t="s">
        <v>21</v>
      </c>
      <c r="N723" s="286" t="s">
        <v>43</v>
      </c>
      <c r="O723" s="47"/>
      <c r="P723" s="230">
        <f>O723*H723</f>
        <v>0</v>
      </c>
      <c r="Q723" s="230">
        <v>0.00014999999999999999</v>
      </c>
      <c r="R723" s="230">
        <f>Q723*H723</f>
        <v>0.00014999999999999999</v>
      </c>
      <c r="S723" s="230">
        <v>0</v>
      </c>
      <c r="T723" s="231">
        <f>S723*H723</f>
        <v>0</v>
      </c>
      <c r="AR723" s="24" t="s">
        <v>383</v>
      </c>
      <c r="AT723" s="24" t="s">
        <v>235</v>
      </c>
      <c r="AU723" s="24" t="s">
        <v>82</v>
      </c>
      <c r="AY723" s="24" t="s">
        <v>150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24" t="s">
        <v>80</v>
      </c>
      <c r="BK723" s="232">
        <f>ROUND(I723*H723,2)</f>
        <v>0</v>
      </c>
      <c r="BL723" s="24" t="s">
        <v>240</v>
      </c>
      <c r="BM723" s="24" t="s">
        <v>1182</v>
      </c>
    </row>
    <row r="724" s="1" customFormat="1" ht="16.5" customHeight="1">
      <c r="B724" s="46"/>
      <c r="C724" s="221" t="s">
        <v>1183</v>
      </c>
      <c r="D724" s="221" t="s">
        <v>152</v>
      </c>
      <c r="E724" s="222" t="s">
        <v>1184</v>
      </c>
      <c r="F724" s="223" t="s">
        <v>1185</v>
      </c>
      <c r="G724" s="224" t="s">
        <v>228</v>
      </c>
      <c r="H724" s="225">
        <v>28</v>
      </c>
      <c r="I724" s="226"/>
      <c r="J724" s="227">
        <f>ROUND(I724*H724,2)</f>
        <v>0</v>
      </c>
      <c r="K724" s="223" t="s">
        <v>21</v>
      </c>
      <c r="L724" s="72"/>
      <c r="M724" s="228" t="s">
        <v>21</v>
      </c>
      <c r="N724" s="229" t="s">
        <v>43</v>
      </c>
      <c r="O724" s="47"/>
      <c r="P724" s="230">
        <f>O724*H724</f>
        <v>0</v>
      </c>
      <c r="Q724" s="230">
        <v>0</v>
      </c>
      <c r="R724" s="230">
        <f>Q724*H724</f>
        <v>0</v>
      </c>
      <c r="S724" s="230">
        <v>0</v>
      </c>
      <c r="T724" s="231">
        <f>S724*H724</f>
        <v>0</v>
      </c>
      <c r="AR724" s="24" t="s">
        <v>240</v>
      </c>
      <c r="AT724" s="24" t="s">
        <v>152</v>
      </c>
      <c r="AU724" s="24" t="s">
        <v>82</v>
      </c>
      <c r="AY724" s="24" t="s">
        <v>150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24" t="s">
        <v>80</v>
      </c>
      <c r="BK724" s="232">
        <f>ROUND(I724*H724,2)</f>
        <v>0</v>
      </c>
      <c r="BL724" s="24" t="s">
        <v>240</v>
      </c>
      <c r="BM724" s="24" t="s">
        <v>1186</v>
      </c>
    </row>
    <row r="725" s="1" customFormat="1" ht="16.5" customHeight="1">
      <c r="B725" s="46"/>
      <c r="C725" s="277" t="s">
        <v>1187</v>
      </c>
      <c r="D725" s="277" t="s">
        <v>235</v>
      </c>
      <c r="E725" s="278" t="s">
        <v>1188</v>
      </c>
      <c r="F725" s="279" t="s">
        <v>1189</v>
      </c>
      <c r="G725" s="280" t="s">
        <v>228</v>
      </c>
      <c r="H725" s="281">
        <v>11</v>
      </c>
      <c r="I725" s="282"/>
      <c r="J725" s="283">
        <f>ROUND(I725*H725,2)</f>
        <v>0</v>
      </c>
      <c r="K725" s="279" t="s">
        <v>21</v>
      </c>
      <c r="L725" s="284"/>
      <c r="M725" s="285" t="s">
        <v>21</v>
      </c>
      <c r="N725" s="286" t="s">
        <v>43</v>
      </c>
      <c r="O725" s="47"/>
      <c r="P725" s="230">
        <f>O725*H725</f>
        <v>0</v>
      </c>
      <c r="Q725" s="230">
        <v>0.00024000000000000001</v>
      </c>
      <c r="R725" s="230">
        <f>Q725*H725</f>
        <v>0.00264</v>
      </c>
      <c r="S725" s="230">
        <v>0</v>
      </c>
      <c r="T725" s="231">
        <f>S725*H725</f>
        <v>0</v>
      </c>
      <c r="AR725" s="24" t="s">
        <v>383</v>
      </c>
      <c r="AT725" s="24" t="s">
        <v>235</v>
      </c>
      <c r="AU725" s="24" t="s">
        <v>82</v>
      </c>
      <c r="AY725" s="24" t="s">
        <v>150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24" t="s">
        <v>80</v>
      </c>
      <c r="BK725" s="232">
        <f>ROUND(I725*H725,2)</f>
        <v>0</v>
      </c>
      <c r="BL725" s="24" t="s">
        <v>240</v>
      </c>
      <c r="BM725" s="24" t="s">
        <v>1190</v>
      </c>
    </row>
    <row r="726" s="1" customFormat="1" ht="16.5" customHeight="1">
      <c r="B726" s="46"/>
      <c r="C726" s="277" t="s">
        <v>1191</v>
      </c>
      <c r="D726" s="277" t="s">
        <v>235</v>
      </c>
      <c r="E726" s="278" t="s">
        <v>1192</v>
      </c>
      <c r="F726" s="279" t="s">
        <v>1193</v>
      </c>
      <c r="G726" s="280" t="s">
        <v>228</v>
      </c>
      <c r="H726" s="281">
        <v>16</v>
      </c>
      <c r="I726" s="282"/>
      <c r="J726" s="283">
        <f>ROUND(I726*H726,2)</f>
        <v>0</v>
      </c>
      <c r="K726" s="279" t="s">
        <v>21</v>
      </c>
      <c r="L726" s="284"/>
      <c r="M726" s="285" t="s">
        <v>21</v>
      </c>
      <c r="N726" s="286" t="s">
        <v>43</v>
      </c>
      <c r="O726" s="47"/>
      <c r="P726" s="230">
        <f>O726*H726</f>
        <v>0</v>
      </c>
      <c r="Q726" s="230">
        <v>0.00024000000000000001</v>
      </c>
      <c r="R726" s="230">
        <f>Q726*H726</f>
        <v>0.0038400000000000001</v>
      </c>
      <c r="S726" s="230">
        <v>0</v>
      </c>
      <c r="T726" s="231">
        <f>S726*H726</f>
        <v>0</v>
      </c>
      <c r="AR726" s="24" t="s">
        <v>383</v>
      </c>
      <c r="AT726" s="24" t="s">
        <v>235</v>
      </c>
      <c r="AU726" s="24" t="s">
        <v>82</v>
      </c>
      <c r="AY726" s="24" t="s">
        <v>150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24" t="s">
        <v>80</v>
      </c>
      <c r="BK726" s="232">
        <f>ROUND(I726*H726,2)</f>
        <v>0</v>
      </c>
      <c r="BL726" s="24" t="s">
        <v>240</v>
      </c>
      <c r="BM726" s="24" t="s">
        <v>1194</v>
      </c>
    </row>
    <row r="727" s="1" customFormat="1" ht="16.5" customHeight="1">
      <c r="B727" s="46"/>
      <c r="C727" s="277" t="s">
        <v>1195</v>
      </c>
      <c r="D727" s="277" t="s">
        <v>235</v>
      </c>
      <c r="E727" s="278" t="s">
        <v>1196</v>
      </c>
      <c r="F727" s="279" t="s">
        <v>1197</v>
      </c>
      <c r="G727" s="280" t="s">
        <v>228</v>
      </c>
      <c r="H727" s="281">
        <v>1</v>
      </c>
      <c r="I727" s="282"/>
      <c r="J727" s="283">
        <f>ROUND(I727*H727,2)</f>
        <v>0</v>
      </c>
      <c r="K727" s="279" t="s">
        <v>21</v>
      </c>
      <c r="L727" s="284"/>
      <c r="M727" s="285" t="s">
        <v>21</v>
      </c>
      <c r="N727" s="286" t="s">
        <v>43</v>
      </c>
      <c r="O727" s="47"/>
      <c r="P727" s="230">
        <f>O727*H727</f>
        <v>0</v>
      </c>
      <c r="Q727" s="230">
        <v>0.00024000000000000001</v>
      </c>
      <c r="R727" s="230">
        <f>Q727*H727</f>
        <v>0.00024000000000000001</v>
      </c>
      <c r="S727" s="230">
        <v>0</v>
      </c>
      <c r="T727" s="231">
        <f>S727*H727</f>
        <v>0</v>
      </c>
      <c r="AR727" s="24" t="s">
        <v>383</v>
      </c>
      <c r="AT727" s="24" t="s">
        <v>235</v>
      </c>
      <c r="AU727" s="24" t="s">
        <v>82</v>
      </c>
      <c r="AY727" s="24" t="s">
        <v>150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24" t="s">
        <v>80</v>
      </c>
      <c r="BK727" s="232">
        <f>ROUND(I727*H727,2)</f>
        <v>0</v>
      </c>
      <c r="BL727" s="24" t="s">
        <v>240</v>
      </c>
      <c r="BM727" s="24" t="s">
        <v>1198</v>
      </c>
    </row>
    <row r="728" s="1" customFormat="1" ht="25.5" customHeight="1">
      <c r="B728" s="46"/>
      <c r="C728" s="221" t="s">
        <v>1199</v>
      </c>
      <c r="D728" s="221" t="s">
        <v>152</v>
      </c>
      <c r="E728" s="222" t="s">
        <v>1200</v>
      </c>
      <c r="F728" s="223" t="s">
        <v>1201</v>
      </c>
      <c r="G728" s="224" t="s">
        <v>228</v>
      </c>
      <c r="H728" s="225">
        <v>30</v>
      </c>
      <c r="I728" s="226"/>
      <c r="J728" s="227">
        <f>ROUND(I728*H728,2)</f>
        <v>0</v>
      </c>
      <c r="K728" s="223" t="s">
        <v>156</v>
      </c>
      <c r="L728" s="72"/>
      <c r="M728" s="228" t="s">
        <v>21</v>
      </c>
      <c r="N728" s="229" t="s">
        <v>43</v>
      </c>
      <c r="O728" s="47"/>
      <c r="P728" s="230">
        <f>O728*H728</f>
        <v>0</v>
      </c>
      <c r="Q728" s="230">
        <v>0</v>
      </c>
      <c r="R728" s="230">
        <f>Q728*H728</f>
        <v>0</v>
      </c>
      <c r="S728" s="230">
        <v>0</v>
      </c>
      <c r="T728" s="231">
        <f>S728*H728</f>
        <v>0</v>
      </c>
      <c r="AR728" s="24" t="s">
        <v>240</v>
      </c>
      <c r="AT728" s="24" t="s">
        <v>152</v>
      </c>
      <c r="AU728" s="24" t="s">
        <v>82</v>
      </c>
      <c r="AY728" s="24" t="s">
        <v>150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24" t="s">
        <v>80</v>
      </c>
      <c r="BK728" s="232">
        <f>ROUND(I728*H728,2)</f>
        <v>0</v>
      </c>
      <c r="BL728" s="24" t="s">
        <v>240</v>
      </c>
      <c r="BM728" s="24" t="s">
        <v>1202</v>
      </c>
    </row>
    <row r="729" s="1" customFormat="1" ht="16.5" customHeight="1">
      <c r="B729" s="46"/>
      <c r="C729" s="277" t="s">
        <v>1203</v>
      </c>
      <c r="D729" s="277" t="s">
        <v>235</v>
      </c>
      <c r="E729" s="278" t="s">
        <v>1204</v>
      </c>
      <c r="F729" s="279" t="s">
        <v>1205</v>
      </c>
      <c r="G729" s="280" t="s">
        <v>228</v>
      </c>
      <c r="H729" s="281">
        <v>30</v>
      </c>
      <c r="I729" s="282"/>
      <c r="J729" s="283">
        <f>ROUND(I729*H729,2)</f>
        <v>0</v>
      </c>
      <c r="K729" s="279" t="s">
        <v>21</v>
      </c>
      <c r="L729" s="284"/>
      <c r="M729" s="285" t="s">
        <v>21</v>
      </c>
      <c r="N729" s="286" t="s">
        <v>43</v>
      </c>
      <c r="O729" s="47"/>
      <c r="P729" s="230">
        <f>O729*H729</f>
        <v>0</v>
      </c>
      <c r="Q729" s="230">
        <v>6.0000000000000002E-05</v>
      </c>
      <c r="R729" s="230">
        <f>Q729*H729</f>
        <v>0.0018</v>
      </c>
      <c r="S729" s="230">
        <v>0</v>
      </c>
      <c r="T729" s="231">
        <f>S729*H729</f>
        <v>0</v>
      </c>
      <c r="AR729" s="24" t="s">
        <v>383</v>
      </c>
      <c r="AT729" s="24" t="s">
        <v>235</v>
      </c>
      <c r="AU729" s="24" t="s">
        <v>82</v>
      </c>
      <c r="AY729" s="24" t="s">
        <v>150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24" t="s">
        <v>80</v>
      </c>
      <c r="BK729" s="232">
        <f>ROUND(I729*H729,2)</f>
        <v>0</v>
      </c>
      <c r="BL729" s="24" t="s">
        <v>240</v>
      </c>
      <c r="BM729" s="24" t="s">
        <v>1206</v>
      </c>
    </row>
    <row r="730" s="1" customFormat="1" ht="25.5" customHeight="1">
      <c r="B730" s="46"/>
      <c r="C730" s="221" t="s">
        <v>1207</v>
      </c>
      <c r="D730" s="221" t="s">
        <v>152</v>
      </c>
      <c r="E730" s="222" t="s">
        <v>1208</v>
      </c>
      <c r="F730" s="223" t="s">
        <v>1209</v>
      </c>
      <c r="G730" s="224" t="s">
        <v>228</v>
      </c>
      <c r="H730" s="225">
        <v>30</v>
      </c>
      <c r="I730" s="226"/>
      <c r="J730" s="227">
        <f>ROUND(I730*H730,2)</f>
        <v>0</v>
      </c>
      <c r="K730" s="223" t="s">
        <v>21</v>
      </c>
      <c r="L730" s="72"/>
      <c r="M730" s="228" t="s">
        <v>21</v>
      </c>
      <c r="N730" s="229" t="s">
        <v>43</v>
      </c>
      <c r="O730" s="47"/>
      <c r="P730" s="230">
        <f>O730*H730</f>
        <v>0</v>
      </c>
      <c r="Q730" s="230">
        <v>0</v>
      </c>
      <c r="R730" s="230">
        <f>Q730*H730</f>
        <v>0</v>
      </c>
      <c r="S730" s="230">
        <v>0</v>
      </c>
      <c r="T730" s="231">
        <f>S730*H730</f>
        <v>0</v>
      </c>
      <c r="AR730" s="24" t="s">
        <v>240</v>
      </c>
      <c r="AT730" s="24" t="s">
        <v>152</v>
      </c>
      <c r="AU730" s="24" t="s">
        <v>82</v>
      </c>
      <c r="AY730" s="24" t="s">
        <v>150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24" t="s">
        <v>80</v>
      </c>
      <c r="BK730" s="232">
        <f>ROUND(I730*H730,2)</f>
        <v>0</v>
      </c>
      <c r="BL730" s="24" t="s">
        <v>240</v>
      </c>
      <c r="BM730" s="24" t="s">
        <v>1210</v>
      </c>
    </row>
    <row r="731" s="1" customFormat="1" ht="16.5" customHeight="1">
      <c r="B731" s="46"/>
      <c r="C731" s="277" t="s">
        <v>1211</v>
      </c>
      <c r="D731" s="277" t="s">
        <v>235</v>
      </c>
      <c r="E731" s="278" t="s">
        <v>1212</v>
      </c>
      <c r="F731" s="279" t="s">
        <v>1213</v>
      </c>
      <c r="G731" s="280" t="s">
        <v>228</v>
      </c>
      <c r="H731" s="281">
        <v>3</v>
      </c>
      <c r="I731" s="282"/>
      <c r="J731" s="283">
        <f>ROUND(I731*H731,2)</f>
        <v>0</v>
      </c>
      <c r="K731" s="279" t="s">
        <v>21</v>
      </c>
      <c r="L731" s="284"/>
      <c r="M731" s="285" t="s">
        <v>21</v>
      </c>
      <c r="N731" s="286" t="s">
        <v>43</v>
      </c>
      <c r="O731" s="47"/>
      <c r="P731" s="230">
        <f>O731*H731</f>
        <v>0</v>
      </c>
      <c r="Q731" s="230">
        <v>6.0000000000000002E-05</v>
      </c>
      <c r="R731" s="230">
        <f>Q731*H731</f>
        <v>0.00018000000000000001</v>
      </c>
      <c r="S731" s="230">
        <v>0</v>
      </c>
      <c r="T731" s="231">
        <f>S731*H731</f>
        <v>0</v>
      </c>
      <c r="AR731" s="24" t="s">
        <v>383</v>
      </c>
      <c r="AT731" s="24" t="s">
        <v>235</v>
      </c>
      <c r="AU731" s="24" t="s">
        <v>82</v>
      </c>
      <c r="AY731" s="24" t="s">
        <v>150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24" t="s">
        <v>80</v>
      </c>
      <c r="BK731" s="232">
        <f>ROUND(I731*H731,2)</f>
        <v>0</v>
      </c>
      <c r="BL731" s="24" t="s">
        <v>240</v>
      </c>
      <c r="BM731" s="24" t="s">
        <v>1214</v>
      </c>
    </row>
    <row r="732" s="1" customFormat="1" ht="25.5" customHeight="1">
      <c r="B732" s="46"/>
      <c r="C732" s="221" t="s">
        <v>1215</v>
      </c>
      <c r="D732" s="221" t="s">
        <v>152</v>
      </c>
      <c r="E732" s="222" t="s">
        <v>1216</v>
      </c>
      <c r="F732" s="223" t="s">
        <v>1217</v>
      </c>
      <c r="G732" s="224" t="s">
        <v>228</v>
      </c>
      <c r="H732" s="225">
        <v>2</v>
      </c>
      <c r="I732" s="226"/>
      <c r="J732" s="227">
        <f>ROUND(I732*H732,2)</f>
        <v>0</v>
      </c>
      <c r="K732" s="223" t="s">
        <v>156</v>
      </c>
      <c r="L732" s="72"/>
      <c r="M732" s="228" t="s">
        <v>21</v>
      </c>
      <c r="N732" s="229" t="s">
        <v>43</v>
      </c>
      <c r="O732" s="47"/>
      <c r="P732" s="230">
        <f>O732*H732</f>
        <v>0</v>
      </c>
      <c r="Q732" s="230">
        <v>0</v>
      </c>
      <c r="R732" s="230">
        <f>Q732*H732</f>
        <v>0</v>
      </c>
      <c r="S732" s="230">
        <v>0</v>
      </c>
      <c r="T732" s="231">
        <f>S732*H732</f>
        <v>0</v>
      </c>
      <c r="AR732" s="24" t="s">
        <v>240</v>
      </c>
      <c r="AT732" s="24" t="s">
        <v>152</v>
      </c>
      <c r="AU732" s="24" t="s">
        <v>82</v>
      </c>
      <c r="AY732" s="24" t="s">
        <v>150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24" t="s">
        <v>80</v>
      </c>
      <c r="BK732" s="232">
        <f>ROUND(I732*H732,2)</f>
        <v>0</v>
      </c>
      <c r="BL732" s="24" t="s">
        <v>240</v>
      </c>
      <c r="BM732" s="24" t="s">
        <v>1218</v>
      </c>
    </row>
    <row r="733" s="1" customFormat="1" ht="25.5" customHeight="1">
      <c r="B733" s="46"/>
      <c r="C733" s="277" t="s">
        <v>1219</v>
      </c>
      <c r="D733" s="277" t="s">
        <v>235</v>
      </c>
      <c r="E733" s="278" t="s">
        <v>1220</v>
      </c>
      <c r="F733" s="279" t="s">
        <v>1221</v>
      </c>
      <c r="G733" s="280" t="s">
        <v>228</v>
      </c>
      <c r="H733" s="281">
        <v>2</v>
      </c>
      <c r="I733" s="282"/>
      <c r="J733" s="283">
        <f>ROUND(I733*H733,2)</f>
        <v>0</v>
      </c>
      <c r="K733" s="279" t="s">
        <v>21</v>
      </c>
      <c r="L733" s="284"/>
      <c r="M733" s="285" t="s">
        <v>21</v>
      </c>
      <c r="N733" s="286" t="s">
        <v>43</v>
      </c>
      <c r="O733" s="47"/>
      <c r="P733" s="230">
        <f>O733*H733</f>
        <v>0</v>
      </c>
      <c r="Q733" s="230">
        <v>0.0064999999999999997</v>
      </c>
      <c r="R733" s="230">
        <f>Q733*H733</f>
        <v>0.012999999999999999</v>
      </c>
      <c r="S733" s="230">
        <v>0</v>
      </c>
      <c r="T733" s="231">
        <f>S733*H733</f>
        <v>0</v>
      </c>
      <c r="AR733" s="24" t="s">
        <v>383</v>
      </c>
      <c r="AT733" s="24" t="s">
        <v>235</v>
      </c>
      <c r="AU733" s="24" t="s">
        <v>82</v>
      </c>
      <c r="AY733" s="24" t="s">
        <v>150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24" t="s">
        <v>80</v>
      </c>
      <c r="BK733" s="232">
        <f>ROUND(I733*H733,2)</f>
        <v>0</v>
      </c>
      <c r="BL733" s="24" t="s">
        <v>240</v>
      </c>
      <c r="BM733" s="24" t="s">
        <v>1222</v>
      </c>
    </row>
    <row r="734" s="1" customFormat="1" ht="25.5" customHeight="1">
      <c r="B734" s="46"/>
      <c r="C734" s="221" t="s">
        <v>1223</v>
      </c>
      <c r="D734" s="221" t="s">
        <v>152</v>
      </c>
      <c r="E734" s="222" t="s">
        <v>1224</v>
      </c>
      <c r="F734" s="223" t="s">
        <v>1225</v>
      </c>
      <c r="G734" s="224" t="s">
        <v>228</v>
      </c>
      <c r="H734" s="225">
        <v>2</v>
      </c>
      <c r="I734" s="226"/>
      <c r="J734" s="227">
        <f>ROUND(I734*H734,2)</f>
        <v>0</v>
      </c>
      <c r="K734" s="223" t="s">
        <v>156</v>
      </c>
      <c r="L734" s="72"/>
      <c r="M734" s="228" t="s">
        <v>21</v>
      </c>
      <c r="N734" s="229" t="s">
        <v>43</v>
      </c>
      <c r="O734" s="47"/>
      <c r="P734" s="230">
        <f>O734*H734</f>
        <v>0</v>
      </c>
      <c r="Q734" s="230">
        <v>0</v>
      </c>
      <c r="R734" s="230">
        <f>Q734*H734</f>
        <v>0</v>
      </c>
      <c r="S734" s="230">
        <v>0</v>
      </c>
      <c r="T734" s="231">
        <f>S734*H734</f>
        <v>0</v>
      </c>
      <c r="AR734" s="24" t="s">
        <v>240</v>
      </c>
      <c r="AT734" s="24" t="s">
        <v>152</v>
      </c>
      <c r="AU734" s="24" t="s">
        <v>82</v>
      </c>
      <c r="AY734" s="24" t="s">
        <v>150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24" t="s">
        <v>80</v>
      </c>
      <c r="BK734" s="232">
        <f>ROUND(I734*H734,2)</f>
        <v>0</v>
      </c>
      <c r="BL734" s="24" t="s">
        <v>240</v>
      </c>
      <c r="BM734" s="24" t="s">
        <v>1226</v>
      </c>
    </row>
    <row r="735" s="1" customFormat="1" ht="25.5" customHeight="1">
      <c r="B735" s="46"/>
      <c r="C735" s="277" t="s">
        <v>1227</v>
      </c>
      <c r="D735" s="277" t="s">
        <v>235</v>
      </c>
      <c r="E735" s="278" t="s">
        <v>1228</v>
      </c>
      <c r="F735" s="279" t="s">
        <v>1229</v>
      </c>
      <c r="G735" s="280" t="s">
        <v>228</v>
      </c>
      <c r="H735" s="281">
        <v>2</v>
      </c>
      <c r="I735" s="282"/>
      <c r="J735" s="283">
        <f>ROUND(I735*H735,2)</f>
        <v>0</v>
      </c>
      <c r="K735" s="279" t="s">
        <v>21</v>
      </c>
      <c r="L735" s="284"/>
      <c r="M735" s="285" t="s">
        <v>21</v>
      </c>
      <c r="N735" s="286" t="s">
        <v>43</v>
      </c>
      <c r="O735" s="47"/>
      <c r="P735" s="230">
        <f>O735*H735</f>
        <v>0</v>
      </c>
      <c r="Q735" s="230">
        <v>0.0064999999999999997</v>
      </c>
      <c r="R735" s="230">
        <f>Q735*H735</f>
        <v>0.012999999999999999</v>
      </c>
      <c r="S735" s="230">
        <v>0</v>
      </c>
      <c r="T735" s="231">
        <f>S735*H735</f>
        <v>0</v>
      </c>
      <c r="AR735" s="24" t="s">
        <v>383</v>
      </c>
      <c r="AT735" s="24" t="s">
        <v>235</v>
      </c>
      <c r="AU735" s="24" t="s">
        <v>82</v>
      </c>
      <c r="AY735" s="24" t="s">
        <v>150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24" t="s">
        <v>80</v>
      </c>
      <c r="BK735" s="232">
        <f>ROUND(I735*H735,2)</f>
        <v>0</v>
      </c>
      <c r="BL735" s="24" t="s">
        <v>240</v>
      </c>
      <c r="BM735" s="24" t="s">
        <v>1230</v>
      </c>
    </row>
    <row r="736" s="1" customFormat="1" ht="25.5" customHeight="1">
      <c r="B736" s="46"/>
      <c r="C736" s="221" t="s">
        <v>1231</v>
      </c>
      <c r="D736" s="221" t="s">
        <v>152</v>
      </c>
      <c r="E736" s="222" t="s">
        <v>1232</v>
      </c>
      <c r="F736" s="223" t="s">
        <v>1233</v>
      </c>
      <c r="G736" s="224" t="s">
        <v>228</v>
      </c>
      <c r="H736" s="225">
        <v>25</v>
      </c>
      <c r="I736" s="226"/>
      <c r="J736" s="227">
        <f>ROUND(I736*H736,2)</f>
        <v>0</v>
      </c>
      <c r="K736" s="223" t="s">
        <v>156</v>
      </c>
      <c r="L736" s="72"/>
      <c r="M736" s="228" t="s">
        <v>21</v>
      </c>
      <c r="N736" s="229" t="s">
        <v>43</v>
      </c>
      <c r="O736" s="47"/>
      <c r="P736" s="230">
        <f>O736*H736</f>
        <v>0</v>
      </c>
      <c r="Q736" s="230">
        <v>0</v>
      </c>
      <c r="R736" s="230">
        <f>Q736*H736</f>
        <v>0</v>
      </c>
      <c r="S736" s="230">
        <v>0</v>
      </c>
      <c r="T736" s="231">
        <f>S736*H736</f>
        <v>0</v>
      </c>
      <c r="AR736" s="24" t="s">
        <v>240</v>
      </c>
      <c r="AT736" s="24" t="s">
        <v>152</v>
      </c>
      <c r="AU736" s="24" t="s">
        <v>82</v>
      </c>
      <c r="AY736" s="24" t="s">
        <v>150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24" t="s">
        <v>80</v>
      </c>
      <c r="BK736" s="232">
        <f>ROUND(I736*H736,2)</f>
        <v>0</v>
      </c>
      <c r="BL736" s="24" t="s">
        <v>240</v>
      </c>
      <c r="BM736" s="24" t="s">
        <v>1234</v>
      </c>
    </row>
    <row r="737" s="1" customFormat="1" ht="25.5" customHeight="1">
      <c r="B737" s="46"/>
      <c r="C737" s="277" t="s">
        <v>1235</v>
      </c>
      <c r="D737" s="277" t="s">
        <v>235</v>
      </c>
      <c r="E737" s="278" t="s">
        <v>1236</v>
      </c>
      <c r="F737" s="279" t="s">
        <v>1237</v>
      </c>
      <c r="G737" s="280" t="s">
        <v>228</v>
      </c>
      <c r="H737" s="281">
        <v>25</v>
      </c>
      <c r="I737" s="282"/>
      <c r="J737" s="283">
        <f>ROUND(I737*H737,2)</f>
        <v>0</v>
      </c>
      <c r="K737" s="279" t="s">
        <v>21</v>
      </c>
      <c r="L737" s="284"/>
      <c r="M737" s="285" t="s">
        <v>21</v>
      </c>
      <c r="N737" s="286" t="s">
        <v>43</v>
      </c>
      <c r="O737" s="47"/>
      <c r="P737" s="230">
        <f>O737*H737</f>
        <v>0</v>
      </c>
      <c r="Q737" s="230">
        <v>0.0064999999999999997</v>
      </c>
      <c r="R737" s="230">
        <f>Q737*H737</f>
        <v>0.16250000000000001</v>
      </c>
      <c r="S737" s="230">
        <v>0</v>
      </c>
      <c r="T737" s="231">
        <f>S737*H737</f>
        <v>0</v>
      </c>
      <c r="AR737" s="24" t="s">
        <v>383</v>
      </c>
      <c r="AT737" s="24" t="s">
        <v>235</v>
      </c>
      <c r="AU737" s="24" t="s">
        <v>82</v>
      </c>
      <c r="AY737" s="24" t="s">
        <v>150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24" t="s">
        <v>80</v>
      </c>
      <c r="BK737" s="232">
        <f>ROUND(I737*H737,2)</f>
        <v>0</v>
      </c>
      <c r="BL737" s="24" t="s">
        <v>240</v>
      </c>
      <c r="BM737" s="24" t="s">
        <v>1238</v>
      </c>
    </row>
    <row r="738" s="1" customFormat="1" ht="25.5" customHeight="1">
      <c r="B738" s="46"/>
      <c r="C738" s="221" t="s">
        <v>1239</v>
      </c>
      <c r="D738" s="221" t="s">
        <v>152</v>
      </c>
      <c r="E738" s="222" t="s">
        <v>1240</v>
      </c>
      <c r="F738" s="223" t="s">
        <v>1241</v>
      </c>
      <c r="G738" s="224" t="s">
        <v>228</v>
      </c>
      <c r="H738" s="225">
        <v>2</v>
      </c>
      <c r="I738" s="226"/>
      <c r="J738" s="227">
        <f>ROUND(I738*H738,2)</f>
        <v>0</v>
      </c>
      <c r="K738" s="223" t="s">
        <v>156</v>
      </c>
      <c r="L738" s="72"/>
      <c r="M738" s="228" t="s">
        <v>21</v>
      </c>
      <c r="N738" s="229" t="s">
        <v>43</v>
      </c>
      <c r="O738" s="47"/>
      <c r="P738" s="230">
        <f>O738*H738</f>
        <v>0</v>
      </c>
      <c r="Q738" s="230">
        <v>0</v>
      </c>
      <c r="R738" s="230">
        <f>Q738*H738</f>
        <v>0</v>
      </c>
      <c r="S738" s="230">
        <v>0</v>
      </c>
      <c r="T738" s="231">
        <f>S738*H738</f>
        <v>0</v>
      </c>
      <c r="AR738" s="24" t="s">
        <v>240</v>
      </c>
      <c r="AT738" s="24" t="s">
        <v>152</v>
      </c>
      <c r="AU738" s="24" t="s">
        <v>82</v>
      </c>
      <c r="AY738" s="24" t="s">
        <v>150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24" t="s">
        <v>80</v>
      </c>
      <c r="BK738" s="232">
        <f>ROUND(I738*H738,2)</f>
        <v>0</v>
      </c>
      <c r="BL738" s="24" t="s">
        <v>240</v>
      </c>
      <c r="BM738" s="24" t="s">
        <v>1242</v>
      </c>
    </row>
    <row r="739" s="1" customFormat="1" ht="16.5" customHeight="1">
      <c r="B739" s="46"/>
      <c r="C739" s="277" t="s">
        <v>1243</v>
      </c>
      <c r="D739" s="277" t="s">
        <v>235</v>
      </c>
      <c r="E739" s="278" t="s">
        <v>1244</v>
      </c>
      <c r="F739" s="279" t="s">
        <v>1245</v>
      </c>
      <c r="G739" s="280" t="s">
        <v>228</v>
      </c>
      <c r="H739" s="281">
        <v>2</v>
      </c>
      <c r="I739" s="282"/>
      <c r="J739" s="283">
        <f>ROUND(I739*H739,2)</f>
        <v>0</v>
      </c>
      <c r="K739" s="279" t="s">
        <v>21</v>
      </c>
      <c r="L739" s="284"/>
      <c r="M739" s="285" t="s">
        <v>21</v>
      </c>
      <c r="N739" s="286" t="s">
        <v>43</v>
      </c>
      <c r="O739" s="47"/>
      <c r="P739" s="230">
        <f>O739*H739</f>
        <v>0</v>
      </c>
      <c r="Q739" s="230">
        <v>0.0041000000000000003</v>
      </c>
      <c r="R739" s="230">
        <f>Q739*H739</f>
        <v>0.0082000000000000007</v>
      </c>
      <c r="S739" s="230">
        <v>0</v>
      </c>
      <c r="T739" s="231">
        <f>S739*H739</f>
        <v>0</v>
      </c>
      <c r="AR739" s="24" t="s">
        <v>383</v>
      </c>
      <c r="AT739" s="24" t="s">
        <v>235</v>
      </c>
      <c r="AU739" s="24" t="s">
        <v>82</v>
      </c>
      <c r="AY739" s="24" t="s">
        <v>150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24" t="s">
        <v>80</v>
      </c>
      <c r="BK739" s="232">
        <f>ROUND(I739*H739,2)</f>
        <v>0</v>
      </c>
      <c r="BL739" s="24" t="s">
        <v>240</v>
      </c>
      <c r="BM739" s="24" t="s">
        <v>1246</v>
      </c>
    </row>
    <row r="740" s="1" customFormat="1" ht="16.5" customHeight="1">
      <c r="B740" s="46"/>
      <c r="C740" s="221" t="s">
        <v>1247</v>
      </c>
      <c r="D740" s="221" t="s">
        <v>152</v>
      </c>
      <c r="E740" s="222" t="s">
        <v>1248</v>
      </c>
      <c r="F740" s="223" t="s">
        <v>1249</v>
      </c>
      <c r="G740" s="224" t="s">
        <v>228</v>
      </c>
      <c r="H740" s="225">
        <v>1</v>
      </c>
      <c r="I740" s="226"/>
      <c r="J740" s="227">
        <f>ROUND(I740*H740,2)</f>
        <v>0</v>
      </c>
      <c r="K740" s="223" t="s">
        <v>21</v>
      </c>
      <c r="L740" s="72"/>
      <c r="M740" s="228" t="s">
        <v>21</v>
      </c>
      <c r="N740" s="229" t="s">
        <v>43</v>
      </c>
      <c r="O740" s="47"/>
      <c r="P740" s="230">
        <f>O740*H740</f>
        <v>0</v>
      </c>
      <c r="Q740" s="230">
        <v>0</v>
      </c>
      <c r="R740" s="230">
        <f>Q740*H740</f>
        <v>0</v>
      </c>
      <c r="S740" s="230">
        <v>0</v>
      </c>
      <c r="T740" s="231">
        <f>S740*H740</f>
        <v>0</v>
      </c>
      <c r="AR740" s="24" t="s">
        <v>240</v>
      </c>
      <c r="AT740" s="24" t="s">
        <v>152</v>
      </c>
      <c r="AU740" s="24" t="s">
        <v>82</v>
      </c>
      <c r="AY740" s="24" t="s">
        <v>150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24" t="s">
        <v>80</v>
      </c>
      <c r="BK740" s="232">
        <f>ROUND(I740*H740,2)</f>
        <v>0</v>
      </c>
      <c r="BL740" s="24" t="s">
        <v>240</v>
      </c>
      <c r="BM740" s="24" t="s">
        <v>1250</v>
      </c>
    </row>
    <row r="741" s="1" customFormat="1" ht="16.5" customHeight="1">
      <c r="B741" s="46"/>
      <c r="C741" s="277" t="s">
        <v>1251</v>
      </c>
      <c r="D741" s="277" t="s">
        <v>235</v>
      </c>
      <c r="E741" s="278" t="s">
        <v>1252</v>
      </c>
      <c r="F741" s="279" t="s">
        <v>1253</v>
      </c>
      <c r="G741" s="280" t="s">
        <v>228</v>
      </c>
      <c r="H741" s="281">
        <v>1</v>
      </c>
      <c r="I741" s="282"/>
      <c r="J741" s="283">
        <f>ROUND(I741*H741,2)</f>
        <v>0</v>
      </c>
      <c r="K741" s="279" t="s">
        <v>21</v>
      </c>
      <c r="L741" s="284"/>
      <c r="M741" s="285" t="s">
        <v>21</v>
      </c>
      <c r="N741" s="286" t="s">
        <v>43</v>
      </c>
      <c r="O741" s="47"/>
      <c r="P741" s="230">
        <f>O741*H741</f>
        <v>0</v>
      </c>
      <c r="Q741" s="230">
        <v>0.0016000000000000001</v>
      </c>
      <c r="R741" s="230">
        <f>Q741*H741</f>
        <v>0.0016000000000000001</v>
      </c>
      <c r="S741" s="230">
        <v>0</v>
      </c>
      <c r="T741" s="231">
        <f>S741*H741</f>
        <v>0</v>
      </c>
      <c r="AR741" s="24" t="s">
        <v>383</v>
      </c>
      <c r="AT741" s="24" t="s">
        <v>235</v>
      </c>
      <c r="AU741" s="24" t="s">
        <v>82</v>
      </c>
      <c r="AY741" s="24" t="s">
        <v>150</v>
      </c>
      <c r="BE741" s="232">
        <f>IF(N741="základní",J741,0)</f>
        <v>0</v>
      </c>
      <c r="BF741" s="232">
        <f>IF(N741="snížená",J741,0)</f>
        <v>0</v>
      </c>
      <c r="BG741" s="232">
        <f>IF(N741="zákl. přenesená",J741,0)</f>
        <v>0</v>
      </c>
      <c r="BH741" s="232">
        <f>IF(N741="sníž. přenesená",J741,0)</f>
        <v>0</v>
      </c>
      <c r="BI741" s="232">
        <f>IF(N741="nulová",J741,0)</f>
        <v>0</v>
      </c>
      <c r="BJ741" s="24" t="s">
        <v>80</v>
      </c>
      <c r="BK741" s="232">
        <f>ROUND(I741*H741,2)</f>
        <v>0</v>
      </c>
      <c r="BL741" s="24" t="s">
        <v>240</v>
      </c>
      <c r="BM741" s="24" t="s">
        <v>1254</v>
      </c>
    </row>
    <row r="742" s="1" customFormat="1" ht="25.5" customHeight="1">
      <c r="B742" s="46"/>
      <c r="C742" s="221" t="s">
        <v>1255</v>
      </c>
      <c r="D742" s="221" t="s">
        <v>152</v>
      </c>
      <c r="E742" s="222" t="s">
        <v>1256</v>
      </c>
      <c r="F742" s="223" t="s">
        <v>1257</v>
      </c>
      <c r="G742" s="224" t="s">
        <v>228</v>
      </c>
      <c r="H742" s="225">
        <v>14</v>
      </c>
      <c r="I742" s="226"/>
      <c r="J742" s="227">
        <f>ROUND(I742*H742,2)</f>
        <v>0</v>
      </c>
      <c r="K742" s="223" t="s">
        <v>21</v>
      </c>
      <c r="L742" s="72"/>
      <c r="M742" s="228" t="s">
        <v>21</v>
      </c>
      <c r="N742" s="229" t="s">
        <v>43</v>
      </c>
      <c r="O742" s="47"/>
      <c r="P742" s="230">
        <f>O742*H742</f>
        <v>0</v>
      </c>
      <c r="Q742" s="230">
        <v>0</v>
      </c>
      <c r="R742" s="230">
        <f>Q742*H742</f>
        <v>0</v>
      </c>
      <c r="S742" s="230">
        <v>0</v>
      </c>
      <c r="T742" s="231">
        <f>S742*H742</f>
        <v>0</v>
      </c>
      <c r="AR742" s="24" t="s">
        <v>240</v>
      </c>
      <c r="AT742" s="24" t="s">
        <v>152</v>
      </c>
      <c r="AU742" s="24" t="s">
        <v>82</v>
      </c>
      <c r="AY742" s="24" t="s">
        <v>150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24" t="s">
        <v>80</v>
      </c>
      <c r="BK742" s="232">
        <f>ROUND(I742*H742,2)</f>
        <v>0</v>
      </c>
      <c r="BL742" s="24" t="s">
        <v>240</v>
      </c>
      <c r="BM742" s="24" t="s">
        <v>1258</v>
      </c>
    </row>
    <row r="743" s="1" customFormat="1" ht="16.5" customHeight="1">
      <c r="B743" s="46"/>
      <c r="C743" s="277" t="s">
        <v>1259</v>
      </c>
      <c r="D743" s="277" t="s">
        <v>235</v>
      </c>
      <c r="E743" s="278" t="s">
        <v>1260</v>
      </c>
      <c r="F743" s="279" t="s">
        <v>1261</v>
      </c>
      <c r="G743" s="280" t="s">
        <v>248</v>
      </c>
      <c r="H743" s="281">
        <v>4</v>
      </c>
      <c r="I743" s="282"/>
      <c r="J743" s="283">
        <f>ROUND(I743*H743,2)</f>
        <v>0</v>
      </c>
      <c r="K743" s="279" t="s">
        <v>21</v>
      </c>
      <c r="L743" s="284"/>
      <c r="M743" s="285" t="s">
        <v>21</v>
      </c>
      <c r="N743" s="286" t="s">
        <v>43</v>
      </c>
      <c r="O743" s="47"/>
      <c r="P743" s="230">
        <f>O743*H743</f>
        <v>0</v>
      </c>
      <c r="Q743" s="230">
        <v>0.00050000000000000001</v>
      </c>
      <c r="R743" s="230">
        <f>Q743*H743</f>
        <v>0.002</v>
      </c>
      <c r="S743" s="230">
        <v>0</v>
      </c>
      <c r="T743" s="231">
        <f>S743*H743</f>
        <v>0</v>
      </c>
      <c r="AR743" s="24" t="s">
        <v>383</v>
      </c>
      <c r="AT743" s="24" t="s">
        <v>235</v>
      </c>
      <c r="AU743" s="24" t="s">
        <v>82</v>
      </c>
      <c r="AY743" s="24" t="s">
        <v>150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24" t="s">
        <v>80</v>
      </c>
      <c r="BK743" s="232">
        <f>ROUND(I743*H743,2)</f>
        <v>0</v>
      </c>
      <c r="BL743" s="24" t="s">
        <v>240</v>
      </c>
      <c r="BM743" s="24" t="s">
        <v>1262</v>
      </c>
    </row>
    <row r="744" s="1" customFormat="1" ht="16.5" customHeight="1">
      <c r="B744" s="46"/>
      <c r="C744" s="277" t="s">
        <v>1263</v>
      </c>
      <c r="D744" s="277" t="s">
        <v>235</v>
      </c>
      <c r="E744" s="278" t="s">
        <v>1264</v>
      </c>
      <c r="F744" s="279" t="s">
        <v>1265</v>
      </c>
      <c r="G744" s="280" t="s">
        <v>228</v>
      </c>
      <c r="H744" s="281">
        <v>10</v>
      </c>
      <c r="I744" s="282"/>
      <c r="J744" s="283">
        <f>ROUND(I744*H744,2)</f>
        <v>0</v>
      </c>
      <c r="K744" s="279" t="s">
        <v>21</v>
      </c>
      <c r="L744" s="284"/>
      <c r="M744" s="285" t="s">
        <v>21</v>
      </c>
      <c r="N744" s="286" t="s">
        <v>43</v>
      </c>
      <c r="O744" s="47"/>
      <c r="P744" s="230">
        <f>O744*H744</f>
        <v>0</v>
      </c>
      <c r="Q744" s="230">
        <v>0.00050000000000000001</v>
      </c>
      <c r="R744" s="230">
        <f>Q744*H744</f>
        <v>0.0050000000000000001</v>
      </c>
      <c r="S744" s="230">
        <v>0</v>
      </c>
      <c r="T744" s="231">
        <f>S744*H744</f>
        <v>0</v>
      </c>
      <c r="AR744" s="24" t="s">
        <v>383</v>
      </c>
      <c r="AT744" s="24" t="s">
        <v>235</v>
      </c>
      <c r="AU744" s="24" t="s">
        <v>82</v>
      </c>
      <c r="AY744" s="24" t="s">
        <v>150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24" t="s">
        <v>80</v>
      </c>
      <c r="BK744" s="232">
        <f>ROUND(I744*H744,2)</f>
        <v>0</v>
      </c>
      <c r="BL744" s="24" t="s">
        <v>240</v>
      </c>
      <c r="BM744" s="24" t="s">
        <v>1266</v>
      </c>
    </row>
    <row r="745" s="1" customFormat="1" ht="16.5" customHeight="1">
      <c r="B745" s="46"/>
      <c r="C745" s="277" t="s">
        <v>1267</v>
      </c>
      <c r="D745" s="277" t="s">
        <v>235</v>
      </c>
      <c r="E745" s="278" t="s">
        <v>1268</v>
      </c>
      <c r="F745" s="279" t="s">
        <v>1269</v>
      </c>
      <c r="G745" s="280" t="s">
        <v>228</v>
      </c>
      <c r="H745" s="281">
        <v>4</v>
      </c>
      <c r="I745" s="282"/>
      <c r="J745" s="283">
        <f>ROUND(I745*H745,2)</f>
        <v>0</v>
      </c>
      <c r="K745" s="279" t="s">
        <v>21</v>
      </c>
      <c r="L745" s="284"/>
      <c r="M745" s="285" t="s">
        <v>21</v>
      </c>
      <c r="N745" s="286" t="s">
        <v>43</v>
      </c>
      <c r="O745" s="47"/>
      <c r="P745" s="230">
        <f>O745*H745</f>
        <v>0</v>
      </c>
      <c r="Q745" s="230">
        <v>0.00050000000000000001</v>
      </c>
      <c r="R745" s="230">
        <f>Q745*H745</f>
        <v>0.002</v>
      </c>
      <c r="S745" s="230">
        <v>0</v>
      </c>
      <c r="T745" s="231">
        <f>S745*H745</f>
        <v>0</v>
      </c>
      <c r="AR745" s="24" t="s">
        <v>383</v>
      </c>
      <c r="AT745" s="24" t="s">
        <v>235</v>
      </c>
      <c r="AU745" s="24" t="s">
        <v>82</v>
      </c>
      <c r="AY745" s="24" t="s">
        <v>150</v>
      </c>
      <c r="BE745" s="232">
        <f>IF(N745="základní",J745,0)</f>
        <v>0</v>
      </c>
      <c r="BF745" s="232">
        <f>IF(N745="snížená",J745,0)</f>
        <v>0</v>
      </c>
      <c r="BG745" s="232">
        <f>IF(N745="zákl. přenesená",J745,0)</f>
        <v>0</v>
      </c>
      <c r="BH745" s="232">
        <f>IF(N745="sníž. přenesená",J745,0)</f>
        <v>0</v>
      </c>
      <c r="BI745" s="232">
        <f>IF(N745="nulová",J745,0)</f>
        <v>0</v>
      </c>
      <c r="BJ745" s="24" t="s">
        <v>80</v>
      </c>
      <c r="BK745" s="232">
        <f>ROUND(I745*H745,2)</f>
        <v>0</v>
      </c>
      <c r="BL745" s="24" t="s">
        <v>240</v>
      </c>
      <c r="BM745" s="24" t="s">
        <v>1270</v>
      </c>
    </row>
    <row r="746" s="1" customFormat="1" ht="38.25" customHeight="1">
      <c r="B746" s="46"/>
      <c r="C746" s="221" t="s">
        <v>1271</v>
      </c>
      <c r="D746" s="221" t="s">
        <v>152</v>
      </c>
      <c r="E746" s="222" t="s">
        <v>1272</v>
      </c>
      <c r="F746" s="223" t="s">
        <v>1273</v>
      </c>
      <c r="G746" s="224" t="s">
        <v>228</v>
      </c>
      <c r="H746" s="225">
        <v>1</v>
      </c>
      <c r="I746" s="226"/>
      <c r="J746" s="227">
        <f>ROUND(I746*H746,2)</f>
        <v>0</v>
      </c>
      <c r="K746" s="223" t="s">
        <v>156</v>
      </c>
      <c r="L746" s="72"/>
      <c r="M746" s="228" t="s">
        <v>21</v>
      </c>
      <c r="N746" s="229" t="s">
        <v>43</v>
      </c>
      <c r="O746" s="47"/>
      <c r="P746" s="230">
        <f>O746*H746</f>
        <v>0</v>
      </c>
      <c r="Q746" s="230">
        <v>0</v>
      </c>
      <c r="R746" s="230">
        <f>Q746*H746</f>
        <v>0</v>
      </c>
      <c r="S746" s="230">
        <v>0</v>
      </c>
      <c r="T746" s="231">
        <f>S746*H746</f>
        <v>0</v>
      </c>
      <c r="AR746" s="24" t="s">
        <v>240</v>
      </c>
      <c r="AT746" s="24" t="s">
        <v>152</v>
      </c>
      <c r="AU746" s="24" t="s">
        <v>82</v>
      </c>
      <c r="AY746" s="24" t="s">
        <v>150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24" t="s">
        <v>80</v>
      </c>
      <c r="BK746" s="232">
        <f>ROUND(I746*H746,2)</f>
        <v>0</v>
      </c>
      <c r="BL746" s="24" t="s">
        <v>240</v>
      </c>
      <c r="BM746" s="24" t="s">
        <v>1274</v>
      </c>
    </row>
    <row r="747" s="1" customFormat="1" ht="16.5" customHeight="1">
      <c r="B747" s="46"/>
      <c r="C747" s="221" t="s">
        <v>1275</v>
      </c>
      <c r="D747" s="221" t="s">
        <v>152</v>
      </c>
      <c r="E747" s="222" t="s">
        <v>1276</v>
      </c>
      <c r="F747" s="223" t="s">
        <v>1277</v>
      </c>
      <c r="G747" s="224" t="s">
        <v>228</v>
      </c>
      <c r="H747" s="225">
        <v>1</v>
      </c>
      <c r="I747" s="226"/>
      <c r="J747" s="227">
        <f>ROUND(I747*H747,2)</f>
        <v>0</v>
      </c>
      <c r="K747" s="223" t="s">
        <v>21</v>
      </c>
      <c r="L747" s="72"/>
      <c r="M747" s="228" t="s">
        <v>21</v>
      </c>
      <c r="N747" s="229" t="s">
        <v>43</v>
      </c>
      <c r="O747" s="47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AR747" s="24" t="s">
        <v>240</v>
      </c>
      <c r="AT747" s="24" t="s">
        <v>152</v>
      </c>
      <c r="AU747" s="24" t="s">
        <v>82</v>
      </c>
      <c r="AY747" s="24" t="s">
        <v>150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24" t="s">
        <v>80</v>
      </c>
      <c r="BK747" s="232">
        <f>ROUND(I747*H747,2)</f>
        <v>0</v>
      </c>
      <c r="BL747" s="24" t="s">
        <v>240</v>
      </c>
      <c r="BM747" s="24" t="s">
        <v>1278</v>
      </c>
    </row>
    <row r="748" s="1" customFormat="1" ht="16.5" customHeight="1">
      <c r="B748" s="46"/>
      <c r="C748" s="221" t="s">
        <v>1279</v>
      </c>
      <c r="D748" s="221" t="s">
        <v>152</v>
      </c>
      <c r="E748" s="222" t="s">
        <v>1280</v>
      </c>
      <c r="F748" s="223" t="s">
        <v>1281</v>
      </c>
      <c r="G748" s="224" t="s">
        <v>228</v>
      </c>
      <c r="H748" s="225">
        <v>1</v>
      </c>
      <c r="I748" s="226"/>
      <c r="J748" s="227">
        <f>ROUND(I748*H748,2)</f>
        <v>0</v>
      </c>
      <c r="K748" s="223" t="s">
        <v>21</v>
      </c>
      <c r="L748" s="72"/>
      <c r="M748" s="228" t="s">
        <v>21</v>
      </c>
      <c r="N748" s="229" t="s">
        <v>43</v>
      </c>
      <c r="O748" s="47"/>
      <c r="P748" s="230">
        <f>O748*H748</f>
        <v>0</v>
      </c>
      <c r="Q748" s="230">
        <v>0</v>
      </c>
      <c r="R748" s="230">
        <f>Q748*H748</f>
        <v>0</v>
      </c>
      <c r="S748" s="230">
        <v>0</v>
      </c>
      <c r="T748" s="231">
        <f>S748*H748</f>
        <v>0</v>
      </c>
      <c r="AR748" s="24" t="s">
        <v>240</v>
      </c>
      <c r="AT748" s="24" t="s">
        <v>152</v>
      </c>
      <c r="AU748" s="24" t="s">
        <v>82</v>
      </c>
      <c r="AY748" s="24" t="s">
        <v>150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24" t="s">
        <v>80</v>
      </c>
      <c r="BK748" s="232">
        <f>ROUND(I748*H748,2)</f>
        <v>0</v>
      </c>
      <c r="BL748" s="24" t="s">
        <v>240</v>
      </c>
      <c r="BM748" s="24" t="s">
        <v>1282</v>
      </c>
    </row>
    <row r="749" s="1" customFormat="1" ht="16.5" customHeight="1">
      <c r="B749" s="46"/>
      <c r="C749" s="221" t="s">
        <v>1283</v>
      </c>
      <c r="D749" s="221" t="s">
        <v>152</v>
      </c>
      <c r="E749" s="222" t="s">
        <v>1284</v>
      </c>
      <c r="F749" s="223" t="s">
        <v>1285</v>
      </c>
      <c r="G749" s="224" t="s">
        <v>228</v>
      </c>
      <c r="H749" s="225">
        <v>1</v>
      </c>
      <c r="I749" s="226"/>
      <c r="J749" s="227">
        <f>ROUND(I749*H749,2)</f>
        <v>0</v>
      </c>
      <c r="K749" s="223" t="s">
        <v>21</v>
      </c>
      <c r="L749" s="72"/>
      <c r="M749" s="228" t="s">
        <v>21</v>
      </c>
      <c r="N749" s="229" t="s">
        <v>43</v>
      </c>
      <c r="O749" s="47"/>
      <c r="P749" s="230">
        <f>O749*H749</f>
        <v>0</v>
      </c>
      <c r="Q749" s="230">
        <v>0</v>
      </c>
      <c r="R749" s="230">
        <f>Q749*H749</f>
        <v>0</v>
      </c>
      <c r="S749" s="230">
        <v>0</v>
      </c>
      <c r="T749" s="231">
        <f>S749*H749</f>
        <v>0</v>
      </c>
      <c r="AR749" s="24" t="s">
        <v>240</v>
      </c>
      <c r="AT749" s="24" t="s">
        <v>152</v>
      </c>
      <c r="AU749" s="24" t="s">
        <v>82</v>
      </c>
      <c r="AY749" s="24" t="s">
        <v>150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24" t="s">
        <v>80</v>
      </c>
      <c r="BK749" s="232">
        <f>ROUND(I749*H749,2)</f>
        <v>0</v>
      </c>
      <c r="BL749" s="24" t="s">
        <v>240</v>
      </c>
      <c r="BM749" s="24" t="s">
        <v>1286</v>
      </c>
    </row>
    <row r="750" s="1" customFormat="1" ht="38.25" customHeight="1">
      <c r="B750" s="46"/>
      <c r="C750" s="221" t="s">
        <v>1287</v>
      </c>
      <c r="D750" s="221" t="s">
        <v>152</v>
      </c>
      <c r="E750" s="222" t="s">
        <v>1288</v>
      </c>
      <c r="F750" s="223" t="s">
        <v>1289</v>
      </c>
      <c r="G750" s="224" t="s">
        <v>186</v>
      </c>
      <c r="H750" s="225">
        <v>0.35199999999999998</v>
      </c>
      <c r="I750" s="226"/>
      <c r="J750" s="227">
        <f>ROUND(I750*H750,2)</f>
        <v>0</v>
      </c>
      <c r="K750" s="223" t="s">
        <v>156</v>
      </c>
      <c r="L750" s="72"/>
      <c r="M750" s="228" t="s">
        <v>21</v>
      </c>
      <c r="N750" s="229" t="s">
        <v>43</v>
      </c>
      <c r="O750" s="47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AR750" s="24" t="s">
        <v>240</v>
      </c>
      <c r="AT750" s="24" t="s">
        <v>152</v>
      </c>
      <c r="AU750" s="24" t="s">
        <v>82</v>
      </c>
      <c r="AY750" s="24" t="s">
        <v>150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4" t="s">
        <v>80</v>
      </c>
      <c r="BK750" s="232">
        <f>ROUND(I750*H750,2)</f>
        <v>0</v>
      </c>
      <c r="BL750" s="24" t="s">
        <v>240</v>
      </c>
      <c r="BM750" s="24" t="s">
        <v>1290</v>
      </c>
    </row>
    <row r="751" s="10" customFormat="1" ht="29.88" customHeight="1">
      <c r="B751" s="205"/>
      <c r="C751" s="206"/>
      <c r="D751" s="207" t="s">
        <v>71</v>
      </c>
      <c r="E751" s="219" t="s">
        <v>1291</v>
      </c>
      <c r="F751" s="219" t="s">
        <v>1292</v>
      </c>
      <c r="G751" s="206"/>
      <c r="H751" s="206"/>
      <c r="I751" s="209"/>
      <c r="J751" s="220">
        <f>BK751</f>
        <v>0</v>
      </c>
      <c r="K751" s="206"/>
      <c r="L751" s="211"/>
      <c r="M751" s="212"/>
      <c r="N751" s="213"/>
      <c r="O751" s="213"/>
      <c r="P751" s="214">
        <f>SUM(P752:P784)</f>
        <v>0</v>
      </c>
      <c r="Q751" s="213"/>
      <c r="R751" s="214">
        <f>SUM(R752:R784)</f>
        <v>0.03314000000000001</v>
      </c>
      <c r="S751" s="213"/>
      <c r="T751" s="215">
        <f>SUM(T752:T784)</f>
        <v>0</v>
      </c>
      <c r="AR751" s="216" t="s">
        <v>82</v>
      </c>
      <c r="AT751" s="217" t="s">
        <v>71</v>
      </c>
      <c r="AU751" s="217" t="s">
        <v>80</v>
      </c>
      <c r="AY751" s="216" t="s">
        <v>150</v>
      </c>
      <c r="BK751" s="218">
        <f>SUM(BK752:BK784)</f>
        <v>0</v>
      </c>
    </row>
    <row r="752" s="1" customFormat="1" ht="16.5" customHeight="1">
      <c r="B752" s="46"/>
      <c r="C752" s="221" t="s">
        <v>1293</v>
      </c>
      <c r="D752" s="221" t="s">
        <v>152</v>
      </c>
      <c r="E752" s="222" t="s">
        <v>1294</v>
      </c>
      <c r="F752" s="223" t="s">
        <v>1295</v>
      </c>
      <c r="G752" s="224" t="s">
        <v>248</v>
      </c>
      <c r="H752" s="225">
        <v>500</v>
      </c>
      <c r="I752" s="226"/>
      <c r="J752" s="227">
        <f>ROUND(I752*H752,2)</f>
        <v>0</v>
      </c>
      <c r="K752" s="223" t="s">
        <v>156</v>
      </c>
      <c r="L752" s="72"/>
      <c r="M752" s="228" t="s">
        <v>21</v>
      </c>
      <c r="N752" s="229" t="s">
        <v>43</v>
      </c>
      <c r="O752" s="47"/>
      <c r="P752" s="230">
        <f>O752*H752</f>
        <v>0</v>
      </c>
      <c r="Q752" s="230">
        <v>0</v>
      </c>
      <c r="R752" s="230">
        <f>Q752*H752</f>
        <v>0</v>
      </c>
      <c r="S752" s="230">
        <v>0</v>
      </c>
      <c r="T752" s="231">
        <f>S752*H752</f>
        <v>0</v>
      </c>
      <c r="AR752" s="24" t="s">
        <v>240</v>
      </c>
      <c r="AT752" s="24" t="s">
        <v>152</v>
      </c>
      <c r="AU752" s="24" t="s">
        <v>82</v>
      </c>
      <c r="AY752" s="24" t="s">
        <v>150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24" t="s">
        <v>80</v>
      </c>
      <c r="BK752" s="232">
        <f>ROUND(I752*H752,2)</f>
        <v>0</v>
      </c>
      <c r="BL752" s="24" t="s">
        <v>240</v>
      </c>
      <c r="BM752" s="24" t="s">
        <v>1296</v>
      </c>
    </row>
    <row r="753" s="1" customFormat="1" ht="16.5" customHeight="1">
      <c r="B753" s="46"/>
      <c r="C753" s="277" t="s">
        <v>1297</v>
      </c>
      <c r="D753" s="277" t="s">
        <v>235</v>
      </c>
      <c r="E753" s="278" t="s">
        <v>1298</v>
      </c>
      <c r="F753" s="279" t="s">
        <v>1299</v>
      </c>
      <c r="G753" s="280" t="s">
        <v>248</v>
      </c>
      <c r="H753" s="281">
        <v>500</v>
      </c>
      <c r="I753" s="282"/>
      <c r="J753" s="283">
        <f>ROUND(I753*H753,2)</f>
        <v>0</v>
      </c>
      <c r="K753" s="279" t="s">
        <v>21</v>
      </c>
      <c r="L753" s="284"/>
      <c r="M753" s="285" t="s">
        <v>21</v>
      </c>
      <c r="N753" s="286" t="s">
        <v>43</v>
      </c>
      <c r="O753" s="47"/>
      <c r="P753" s="230">
        <f>O753*H753</f>
        <v>0</v>
      </c>
      <c r="Q753" s="230">
        <v>5.0000000000000002E-05</v>
      </c>
      <c r="R753" s="230">
        <f>Q753*H753</f>
        <v>0.025000000000000001</v>
      </c>
      <c r="S753" s="230">
        <v>0</v>
      </c>
      <c r="T753" s="231">
        <f>S753*H753</f>
        <v>0</v>
      </c>
      <c r="AR753" s="24" t="s">
        <v>383</v>
      </c>
      <c r="AT753" s="24" t="s">
        <v>235</v>
      </c>
      <c r="AU753" s="24" t="s">
        <v>82</v>
      </c>
      <c r="AY753" s="24" t="s">
        <v>150</v>
      </c>
      <c r="BE753" s="232">
        <f>IF(N753="základní",J753,0)</f>
        <v>0</v>
      </c>
      <c r="BF753" s="232">
        <f>IF(N753="snížená",J753,0)</f>
        <v>0</v>
      </c>
      <c r="BG753" s="232">
        <f>IF(N753="zákl. přenesená",J753,0)</f>
        <v>0</v>
      </c>
      <c r="BH753" s="232">
        <f>IF(N753="sníž. přenesená",J753,0)</f>
        <v>0</v>
      </c>
      <c r="BI753" s="232">
        <f>IF(N753="nulová",J753,0)</f>
        <v>0</v>
      </c>
      <c r="BJ753" s="24" t="s">
        <v>80</v>
      </c>
      <c r="BK753" s="232">
        <f>ROUND(I753*H753,2)</f>
        <v>0</v>
      </c>
      <c r="BL753" s="24" t="s">
        <v>240</v>
      </c>
      <c r="BM753" s="24" t="s">
        <v>1300</v>
      </c>
    </row>
    <row r="754" s="1" customFormat="1" ht="16.5" customHeight="1">
      <c r="B754" s="46"/>
      <c r="C754" s="221" t="s">
        <v>1301</v>
      </c>
      <c r="D754" s="221" t="s">
        <v>152</v>
      </c>
      <c r="E754" s="222" t="s">
        <v>1302</v>
      </c>
      <c r="F754" s="223" t="s">
        <v>1303</v>
      </c>
      <c r="G754" s="224" t="s">
        <v>228</v>
      </c>
      <c r="H754" s="225">
        <v>1</v>
      </c>
      <c r="I754" s="226"/>
      <c r="J754" s="227">
        <f>ROUND(I754*H754,2)</f>
        <v>0</v>
      </c>
      <c r="K754" s="223" t="s">
        <v>156</v>
      </c>
      <c r="L754" s="72"/>
      <c r="M754" s="228" t="s">
        <v>21</v>
      </c>
      <c r="N754" s="229" t="s">
        <v>43</v>
      </c>
      <c r="O754" s="47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AR754" s="24" t="s">
        <v>240</v>
      </c>
      <c r="AT754" s="24" t="s">
        <v>152</v>
      </c>
      <c r="AU754" s="24" t="s">
        <v>82</v>
      </c>
      <c r="AY754" s="24" t="s">
        <v>150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24" t="s">
        <v>80</v>
      </c>
      <c r="BK754" s="232">
        <f>ROUND(I754*H754,2)</f>
        <v>0</v>
      </c>
      <c r="BL754" s="24" t="s">
        <v>240</v>
      </c>
      <c r="BM754" s="24" t="s">
        <v>1304</v>
      </c>
    </row>
    <row r="755" s="1" customFormat="1" ht="16.5" customHeight="1">
      <c r="B755" s="46"/>
      <c r="C755" s="277" t="s">
        <v>1305</v>
      </c>
      <c r="D755" s="277" t="s">
        <v>235</v>
      </c>
      <c r="E755" s="278" t="s">
        <v>1306</v>
      </c>
      <c r="F755" s="279" t="s">
        <v>1307</v>
      </c>
      <c r="G755" s="280" t="s">
        <v>228</v>
      </c>
      <c r="H755" s="281">
        <v>1</v>
      </c>
      <c r="I755" s="282"/>
      <c r="J755" s="283">
        <f>ROUND(I755*H755,2)</f>
        <v>0</v>
      </c>
      <c r="K755" s="279" t="s">
        <v>21</v>
      </c>
      <c r="L755" s="284"/>
      <c r="M755" s="285" t="s">
        <v>21</v>
      </c>
      <c r="N755" s="286" t="s">
        <v>43</v>
      </c>
      <c r="O755" s="47"/>
      <c r="P755" s="230">
        <f>O755*H755</f>
        <v>0</v>
      </c>
      <c r="Q755" s="230">
        <v>0.00024000000000000001</v>
      </c>
      <c r="R755" s="230">
        <f>Q755*H755</f>
        <v>0.00024000000000000001</v>
      </c>
      <c r="S755" s="230">
        <v>0</v>
      </c>
      <c r="T755" s="231">
        <f>S755*H755</f>
        <v>0</v>
      </c>
      <c r="AR755" s="24" t="s">
        <v>383</v>
      </c>
      <c r="AT755" s="24" t="s">
        <v>235</v>
      </c>
      <c r="AU755" s="24" t="s">
        <v>82</v>
      </c>
      <c r="AY755" s="24" t="s">
        <v>150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24" t="s">
        <v>80</v>
      </c>
      <c r="BK755" s="232">
        <f>ROUND(I755*H755,2)</f>
        <v>0</v>
      </c>
      <c r="BL755" s="24" t="s">
        <v>240</v>
      </c>
      <c r="BM755" s="24" t="s">
        <v>1308</v>
      </c>
    </row>
    <row r="756" s="1" customFormat="1" ht="16.5" customHeight="1">
      <c r="B756" s="46"/>
      <c r="C756" s="277" t="s">
        <v>1309</v>
      </c>
      <c r="D756" s="277" t="s">
        <v>235</v>
      </c>
      <c r="E756" s="278" t="s">
        <v>1310</v>
      </c>
      <c r="F756" s="279" t="s">
        <v>1311</v>
      </c>
      <c r="G756" s="280" t="s">
        <v>228</v>
      </c>
      <c r="H756" s="281">
        <v>2</v>
      </c>
      <c r="I756" s="282"/>
      <c r="J756" s="283">
        <f>ROUND(I756*H756,2)</f>
        <v>0</v>
      </c>
      <c r="K756" s="279" t="s">
        <v>21</v>
      </c>
      <c r="L756" s="284"/>
      <c r="M756" s="285" t="s">
        <v>21</v>
      </c>
      <c r="N756" s="286" t="s">
        <v>43</v>
      </c>
      <c r="O756" s="47"/>
      <c r="P756" s="230">
        <f>O756*H756</f>
        <v>0</v>
      </c>
      <c r="Q756" s="230">
        <v>0.00024000000000000001</v>
      </c>
      <c r="R756" s="230">
        <f>Q756*H756</f>
        <v>0.00048000000000000001</v>
      </c>
      <c r="S756" s="230">
        <v>0</v>
      </c>
      <c r="T756" s="231">
        <f>S756*H756</f>
        <v>0</v>
      </c>
      <c r="AR756" s="24" t="s">
        <v>383</v>
      </c>
      <c r="AT756" s="24" t="s">
        <v>235</v>
      </c>
      <c r="AU756" s="24" t="s">
        <v>82</v>
      </c>
      <c r="AY756" s="24" t="s">
        <v>150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24" t="s">
        <v>80</v>
      </c>
      <c r="BK756" s="232">
        <f>ROUND(I756*H756,2)</f>
        <v>0</v>
      </c>
      <c r="BL756" s="24" t="s">
        <v>240</v>
      </c>
      <c r="BM756" s="24" t="s">
        <v>1312</v>
      </c>
    </row>
    <row r="757" s="1" customFormat="1" ht="25.5" customHeight="1">
      <c r="B757" s="46"/>
      <c r="C757" s="221" t="s">
        <v>1313</v>
      </c>
      <c r="D757" s="221" t="s">
        <v>152</v>
      </c>
      <c r="E757" s="222" t="s">
        <v>1314</v>
      </c>
      <c r="F757" s="223" t="s">
        <v>1315</v>
      </c>
      <c r="G757" s="224" t="s">
        <v>228</v>
      </c>
      <c r="H757" s="225">
        <v>3</v>
      </c>
      <c r="I757" s="226"/>
      <c r="J757" s="227">
        <f>ROUND(I757*H757,2)</f>
        <v>0</v>
      </c>
      <c r="K757" s="223" t="s">
        <v>156</v>
      </c>
      <c r="L757" s="72"/>
      <c r="M757" s="228" t="s">
        <v>21</v>
      </c>
      <c r="N757" s="229" t="s">
        <v>43</v>
      </c>
      <c r="O757" s="47"/>
      <c r="P757" s="230">
        <f>O757*H757</f>
        <v>0</v>
      </c>
      <c r="Q757" s="230">
        <v>0</v>
      </c>
      <c r="R757" s="230">
        <f>Q757*H757</f>
        <v>0</v>
      </c>
      <c r="S757" s="230">
        <v>0</v>
      </c>
      <c r="T757" s="231">
        <f>S757*H757</f>
        <v>0</v>
      </c>
      <c r="AR757" s="24" t="s">
        <v>240</v>
      </c>
      <c r="AT757" s="24" t="s">
        <v>152</v>
      </c>
      <c r="AU757" s="24" t="s">
        <v>82</v>
      </c>
      <c r="AY757" s="24" t="s">
        <v>150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24" t="s">
        <v>80</v>
      </c>
      <c r="BK757" s="232">
        <f>ROUND(I757*H757,2)</f>
        <v>0</v>
      </c>
      <c r="BL757" s="24" t="s">
        <v>240</v>
      </c>
      <c r="BM757" s="24" t="s">
        <v>1316</v>
      </c>
    </row>
    <row r="758" s="1" customFormat="1" ht="16.5" customHeight="1">
      <c r="B758" s="46"/>
      <c r="C758" s="277" t="s">
        <v>1317</v>
      </c>
      <c r="D758" s="277" t="s">
        <v>235</v>
      </c>
      <c r="E758" s="278" t="s">
        <v>1318</v>
      </c>
      <c r="F758" s="279" t="s">
        <v>1319</v>
      </c>
      <c r="G758" s="280" t="s">
        <v>228</v>
      </c>
      <c r="H758" s="281">
        <v>3</v>
      </c>
      <c r="I758" s="282"/>
      <c r="J758" s="283">
        <f>ROUND(I758*H758,2)</f>
        <v>0</v>
      </c>
      <c r="K758" s="279" t="s">
        <v>21</v>
      </c>
      <c r="L758" s="284"/>
      <c r="M758" s="285" t="s">
        <v>21</v>
      </c>
      <c r="N758" s="286" t="s">
        <v>43</v>
      </c>
      <c r="O758" s="47"/>
      <c r="P758" s="230">
        <f>O758*H758</f>
        <v>0</v>
      </c>
      <c r="Q758" s="230">
        <v>0.00024000000000000001</v>
      </c>
      <c r="R758" s="230">
        <f>Q758*H758</f>
        <v>0.00072000000000000005</v>
      </c>
      <c r="S758" s="230">
        <v>0</v>
      </c>
      <c r="T758" s="231">
        <f>S758*H758</f>
        <v>0</v>
      </c>
      <c r="AR758" s="24" t="s">
        <v>383</v>
      </c>
      <c r="AT758" s="24" t="s">
        <v>235</v>
      </c>
      <c r="AU758" s="24" t="s">
        <v>82</v>
      </c>
      <c r="AY758" s="24" t="s">
        <v>150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24" t="s">
        <v>80</v>
      </c>
      <c r="BK758" s="232">
        <f>ROUND(I758*H758,2)</f>
        <v>0</v>
      </c>
      <c r="BL758" s="24" t="s">
        <v>240</v>
      </c>
      <c r="BM758" s="24" t="s">
        <v>1320</v>
      </c>
    </row>
    <row r="759" s="1" customFormat="1" ht="25.5" customHeight="1">
      <c r="B759" s="46"/>
      <c r="C759" s="221" t="s">
        <v>1321</v>
      </c>
      <c r="D759" s="221" t="s">
        <v>152</v>
      </c>
      <c r="E759" s="222" t="s">
        <v>1322</v>
      </c>
      <c r="F759" s="223" t="s">
        <v>1323</v>
      </c>
      <c r="G759" s="224" t="s">
        <v>228</v>
      </c>
      <c r="H759" s="225">
        <v>1</v>
      </c>
      <c r="I759" s="226"/>
      <c r="J759" s="227">
        <f>ROUND(I759*H759,2)</f>
        <v>0</v>
      </c>
      <c r="K759" s="223" t="s">
        <v>156</v>
      </c>
      <c r="L759" s="72"/>
      <c r="M759" s="228" t="s">
        <v>21</v>
      </c>
      <c r="N759" s="229" t="s">
        <v>43</v>
      </c>
      <c r="O759" s="47"/>
      <c r="P759" s="230">
        <f>O759*H759</f>
        <v>0</v>
      </c>
      <c r="Q759" s="230">
        <v>0</v>
      </c>
      <c r="R759" s="230">
        <f>Q759*H759</f>
        <v>0</v>
      </c>
      <c r="S759" s="230">
        <v>0</v>
      </c>
      <c r="T759" s="231">
        <f>S759*H759</f>
        <v>0</v>
      </c>
      <c r="AR759" s="24" t="s">
        <v>240</v>
      </c>
      <c r="AT759" s="24" t="s">
        <v>152</v>
      </c>
      <c r="AU759" s="24" t="s">
        <v>82</v>
      </c>
      <c r="AY759" s="24" t="s">
        <v>150</v>
      </c>
      <c r="BE759" s="232">
        <f>IF(N759="základní",J759,0)</f>
        <v>0</v>
      </c>
      <c r="BF759" s="232">
        <f>IF(N759="snížená",J759,0)</f>
        <v>0</v>
      </c>
      <c r="BG759" s="232">
        <f>IF(N759="zákl. přenesená",J759,0)</f>
        <v>0</v>
      </c>
      <c r="BH759" s="232">
        <f>IF(N759="sníž. přenesená",J759,0)</f>
        <v>0</v>
      </c>
      <c r="BI759" s="232">
        <f>IF(N759="nulová",J759,0)</f>
        <v>0</v>
      </c>
      <c r="BJ759" s="24" t="s">
        <v>80</v>
      </c>
      <c r="BK759" s="232">
        <f>ROUND(I759*H759,2)</f>
        <v>0</v>
      </c>
      <c r="BL759" s="24" t="s">
        <v>240</v>
      </c>
      <c r="BM759" s="24" t="s">
        <v>1324</v>
      </c>
    </row>
    <row r="760" s="1" customFormat="1" ht="16.5" customHeight="1">
      <c r="B760" s="46"/>
      <c r="C760" s="277" t="s">
        <v>1325</v>
      </c>
      <c r="D760" s="277" t="s">
        <v>235</v>
      </c>
      <c r="E760" s="278" t="s">
        <v>1326</v>
      </c>
      <c r="F760" s="279" t="s">
        <v>1327</v>
      </c>
      <c r="G760" s="280" t="s">
        <v>228</v>
      </c>
      <c r="H760" s="281">
        <v>1</v>
      </c>
      <c r="I760" s="282"/>
      <c r="J760" s="283">
        <f>ROUND(I760*H760,2)</f>
        <v>0</v>
      </c>
      <c r="K760" s="279" t="s">
        <v>21</v>
      </c>
      <c r="L760" s="284"/>
      <c r="M760" s="285" t="s">
        <v>21</v>
      </c>
      <c r="N760" s="286" t="s">
        <v>43</v>
      </c>
      <c r="O760" s="47"/>
      <c r="P760" s="230">
        <f>O760*H760</f>
        <v>0</v>
      </c>
      <c r="Q760" s="230">
        <v>0.00024000000000000001</v>
      </c>
      <c r="R760" s="230">
        <f>Q760*H760</f>
        <v>0.00024000000000000001</v>
      </c>
      <c r="S760" s="230">
        <v>0</v>
      </c>
      <c r="T760" s="231">
        <f>S760*H760</f>
        <v>0</v>
      </c>
      <c r="AR760" s="24" t="s">
        <v>383</v>
      </c>
      <c r="AT760" s="24" t="s">
        <v>235</v>
      </c>
      <c r="AU760" s="24" t="s">
        <v>82</v>
      </c>
      <c r="AY760" s="24" t="s">
        <v>150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24" t="s">
        <v>80</v>
      </c>
      <c r="BK760" s="232">
        <f>ROUND(I760*H760,2)</f>
        <v>0</v>
      </c>
      <c r="BL760" s="24" t="s">
        <v>240</v>
      </c>
      <c r="BM760" s="24" t="s">
        <v>1328</v>
      </c>
    </row>
    <row r="761" s="1" customFormat="1" ht="25.5" customHeight="1">
      <c r="B761" s="46"/>
      <c r="C761" s="221" t="s">
        <v>1329</v>
      </c>
      <c r="D761" s="221" t="s">
        <v>152</v>
      </c>
      <c r="E761" s="222" t="s">
        <v>1330</v>
      </c>
      <c r="F761" s="223" t="s">
        <v>1331</v>
      </c>
      <c r="G761" s="224" t="s">
        <v>228</v>
      </c>
      <c r="H761" s="225">
        <v>2</v>
      </c>
      <c r="I761" s="226"/>
      <c r="J761" s="227">
        <f>ROUND(I761*H761,2)</f>
        <v>0</v>
      </c>
      <c r="K761" s="223" t="s">
        <v>156</v>
      </c>
      <c r="L761" s="72"/>
      <c r="M761" s="228" t="s">
        <v>21</v>
      </c>
      <c r="N761" s="229" t="s">
        <v>43</v>
      </c>
      <c r="O761" s="47"/>
      <c r="P761" s="230">
        <f>O761*H761</f>
        <v>0</v>
      </c>
      <c r="Q761" s="230">
        <v>0</v>
      </c>
      <c r="R761" s="230">
        <f>Q761*H761</f>
        <v>0</v>
      </c>
      <c r="S761" s="230">
        <v>0</v>
      </c>
      <c r="T761" s="231">
        <f>S761*H761</f>
        <v>0</v>
      </c>
      <c r="AR761" s="24" t="s">
        <v>240</v>
      </c>
      <c r="AT761" s="24" t="s">
        <v>152</v>
      </c>
      <c r="AU761" s="24" t="s">
        <v>82</v>
      </c>
      <c r="AY761" s="24" t="s">
        <v>150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24" t="s">
        <v>80</v>
      </c>
      <c r="BK761" s="232">
        <f>ROUND(I761*H761,2)</f>
        <v>0</v>
      </c>
      <c r="BL761" s="24" t="s">
        <v>240</v>
      </c>
      <c r="BM761" s="24" t="s">
        <v>1332</v>
      </c>
    </row>
    <row r="762" s="1" customFormat="1" ht="16.5" customHeight="1">
      <c r="B762" s="46"/>
      <c r="C762" s="277" t="s">
        <v>1333</v>
      </c>
      <c r="D762" s="277" t="s">
        <v>235</v>
      </c>
      <c r="E762" s="278" t="s">
        <v>1334</v>
      </c>
      <c r="F762" s="279" t="s">
        <v>1335</v>
      </c>
      <c r="G762" s="280" t="s">
        <v>228</v>
      </c>
      <c r="H762" s="281">
        <v>1</v>
      </c>
      <c r="I762" s="282"/>
      <c r="J762" s="283">
        <f>ROUND(I762*H762,2)</f>
        <v>0</v>
      </c>
      <c r="K762" s="279" t="s">
        <v>21</v>
      </c>
      <c r="L762" s="284"/>
      <c r="M762" s="285" t="s">
        <v>21</v>
      </c>
      <c r="N762" s="286" t="s">
        <v>43</v>
      </c>
      <c r="O762" s="47"/>
      <c r="P762" s="230">
        <f>O762*H762</f>
        <v>0</v>
      </c>
      <c r="Q762" s="230">
        <v>0.00024000000000000001</v>
      </c>
      <c r="R762" s="230">
        <f>Q762*H762</f>
        <v>0.00024000000000000001</v>
      </c>
      <c r="S762" s="230">
        <v>0</v>
      </c>
      <c r="T762" s="231">
        <f>S762*H762</f>
        <v>0</v>
      </c>
      <c r="AR762" s="24" t="s">
        <v>383</v>
      </c>
      <c r="AT762" s="24" t="s">
        <v>235</v>
      </c>
      <c r="AU762" s="24" t="s">
        <v>82</v>
      </c>
      <c r="AY762" s="24" t="s">
        <v>150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24" t="s">
        <v>80</v>
      </c>
      <c r="BK762" s="232">
        <f>ROUND(I762*H762,2)</f>
        <v>0</v>
      </c>
      <c r="BL762" s="24" t="s">
        <v>240</v>
      </c>
      <c r="BM762" s="24" t="s">
        <v>1336</v>
      </c>
    </row>
    <row r="763" s="1" customFormat="1" ht="16.5" customHeight="1">
      <c r="B763" s="46"/>
      <c r="C763" s="277" t="s">
        <v>1337</v>
      </c>
      <c r="D763" s="277" t="s">
        <v>235</v>
      </c>
      <c r="E763" s="278" t="s">
        <v>1338</v>
      </c>
      <c r="F763" s="279" t="s">
        <v>1339</v>
      </c>
      <c r="G763" s="280" t="s">
        <v>228</v>
      </c>
      <c r="H763" s="281">
        <v>1</v>
      </c>
      <c r="I763" s="282"/>
      <c r="J763" s="283">
        <f>ROUND(I763*H763,2)</f>
        <v>0</v>
      </c>
      <c r="K763" s="279" t="s">
        <v>21</v>
      </c>
      <c r="L763" s="284"/>
      <c r="M763" s="285" t="s">
        <v>21</v>
      </c>
      <c r="N763" s="286" t="s">
        <v>43</v>
      </c>
      <c r="O763" s="47"/>
      <c r="P763" s="230">
        <f>O763*H763</f>
        <v>0</v>
      </c>
      <c r="Q763" s="230">
        <v>0.00024000000000000001</v>
      </c>
      <c r="R763" s="230">
        <f>Q763*H763</f>
        <v>0.00024000000000000001</v>
      </c>
      <c r="S763" s="230">
        <v>0</v>
      </c>
      <c r="T763" s="231">
        <f>S763*H763</f>
        <v>0</v>
      </c>
      <c r="AR763" s="24" t="s">
        <v>383</v>
      </c>
      <c r="AT763" s="24" t="s">
        <v>235</v>
      </c>
      <c r="AU763" s="24" t="s">
        <v>82</v>
      </c>
      <c r="AY763" s="24" t="s">
        <v>150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24" t="s">
        <v>80</v>
      </c>
      <c r="BK763" s="232">
        <f>ROUND(I763*H763,2)</f>
        <v>0</v>
      </c>
      <c r="BL763" s="24" t="s">
        <v>240</v>
      </c>
      <c r="BM763" s="24" t="s">
        <v>1340</v>
      </c>
    </row>
    <row r="764" s="1" customFormat="1" ht="25.5" customHeight="1">
      <c r="B764" s="46"/>
      <c r="C764" s="221" t="s">
        <v>1341</v>
      </c>
      <c r="D764" s="221" t="s">
        <v>152</v>
      </c>
      <c r="E764" s="222" t="s">
        <v>1342</v>
      </c>
      <c r="F764" s="223" t="s">
        <v>1343</v>
      </c>
      <c r="G764" s="224" t="s">
        <v>228</v>
      </c>
      <c r="H764" s="225">
        <v>1</v>
      </c>
      <c r="I764" s="226"/>
      <c r="J764" s="227">
        <f>ROUND(I764*H764,2)</f>
        <v>0</v>
      </c>
      <c r="K764" s="223" t="s">
        <v>156</v>
      </c>
      <c r="L764" s="72"/>
      <c r="M764" s="228" t="s">
        <v>21</v>
      </c>
      <c r="N764" s="229" t="s">
        <v>43</v>
      </c>
      <c r="O764" s="47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AR764" s="24" t="s">
        <v>240</v>
      </c>
      <c r="AT764" s="24" t="s">
        <v>152</v>
      </c>
      <c r="AU764" s="24" t="s">
        <v>82</v>
      </c>
      <c r="AY764" s="24" t="s">
        <v>150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24" t="s">
        <v>80</v>
      </c>
      <c r="BK764" s="232">
        <f>ROUND(I764*H764,2)</f>
        <v>0</v>
      </c>
      <c r="BL764" s="24" t="s">
        <v>240</v>
      </c>
      <c r="BM764" s="24" t="s">
        <v>1344</v>
      </c>
    </row>
    <row r="765" s="1" customFormat="1" ht="16.5" customHeight="1">
      <c r="B765" s="46"/>
      <c r="C765" s="277" t="s">
        <v>1345</v>
      </c>
      <c r="D765" s="277" t="s">
        <v>235</v>
      </c>
      <c r="E765" s="278" t="s">
        <v>1346</v>
      </c>
      <c r="F765" s="279" t="s">
        <v>1347</v>
      </c>
      <c r="G765" s="280" t="s">
        <v>228</v>
      </c>
      <c r="H765" s="281">
        <v>1</v>
      </c>
      <c r="I765" s="282"/>
      <c r="J765" s="283">
        <f>ROUND(I765*H765,2)</f>
        <v>0</v>
      </c>
      <c r="K765" s="279" t="s">
        <v>21</v>
      </c>
      <c r="L765" s="284"/>
      <c r="M765" s="285" t="s">
        <v>21</v>
      </c>
      <c r="N765" s="286" t="s">
        <v>43</v>
      </c>
      <c r="O765" s="47"/>
      <c r="P765" s="230">
        <f>O765*H765</f>
        <v>0</v>
      </c>
      <c r="Q765" s="230">
        <v>0.00024000000000000001</v>
      </c>
      <c r="R765" s="230">
        <f>Q765*H765</f>
        <v>0.00024000000000000001</v>
      </c>
      <c r="S765" s="230">
        <v>0</v>
      </c>
      <c r="T765" s="231">
        <f>S765*H765</f>
        <v>0</v>
      </c>
      <c r="AR765" s="24" t="s">
        <v>383</v>
      </c>
      <c r="AT765" s="24" t="s">
        <v>235</v>
      </c>
      <c r="AU765" s="24" t="s">
        <v>82</v>
      </c>
      <c r="AY765" s="24" t="s">
        <v>150</v>
      </c>
      <c r="BE765" s="232">
        <f>IF(N765="základní",J765,0)</f>
        <v>0</v>
      </c>
      <c r="BF765" s="232">
        <f>IF(N765="snížená",J765,0)</f>
        <v>0</v>
      </c>
      <c r="BG765" s="232">
        <f>IF(N765="zákl. přenesená",J765,0)</f>
        <v>0</v>
      </c>
      <c r="BH765" s="232">
        <f>IF(N765="sníž. přenesená",J765,0)</f>
        <v>0</v>
      </c>
      <c r="BI765" s="232">
        <f>IF(N765="nulová",J765,0)</f>
        <v>0</v>
      </c>
      <c r="BJ765" s="24" t="s">
        <v>80</v>
      </c>
      <c r="BK765" s="232">
        <f>ROUND(I765*H765,2)</f>
        <v>0</v>
      </c>
      <c r="BL765" s="24" t="s">
        <v>240</v>
      </c>
      <c r="BM765" s="24" t="s">
        <v>1348</v>
      </c>
    </row>
    <row r="766" s="1" customFormat="1" ht="25.5" customHeight="1">
      <c r="B766" s="46"/>
      <c r="C766" s="221" t="s">
        <v>1349</v>
      </c>
      <c r="D766" s="221" t="s">
        <v>152</v>
      </c>
      <c r="E766" s="222" t="s">
        <v>1350</v>
      </c>
      <c r="F766" s="223" t="s">
        <v>1351</v>
      </c>
      <c r="G766" s="224" t="s">
        <v>228</v>
      </c>
      <c r="H766" s="225">
        <v>1</v>
      </c>
      <c r="I766" s="226"/>
      <c r="J766" s="227">
        <f>ROUND(I766*H766,2)</f>
        <v>0</v>
      </c>
      <c r="K766" s="223" t="s">
        <v>156</v>
      </c>
      <c r="L766" s="72"/>
      <c r="M766" s="228" t="s">
        <v>21</v>
      </c>
      <c r="N766" s="229" t="s">
        <v>43</v>
      </c>
      <c r="O766" s="47"/>
      <c r="P766" s="230">
        <f>O766*H766</f>
        <v>0</v>
      </c>
      <c r="Q766" s="230">
        <v>0</v>
      </c>
      <c r="R766" s="230">
        <f>Q766*H766</f>
        <v>0</v>
      </c>
      <c r="S766" s="230">
        <v>0</v>
      </c>
      <c r="T766" s="231">
        <f>S766*H766</f>
        <v>0</v>
      </c>
      <c r="AR766" s="24" t="s">
        <v>240</v>
      </c>
      <c r="AT766" s="24" t="s">
        <v>152</v>
      </c>
      <c r="AU766" s="24" t="s">
        <v>82</v>
      </c>
      <c r="AY766" s="24" t="s">
        <v>150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24" t="s">
        <v>80</v>
      </c>
      <c r="BK766" s="232">
        <f>ROUND(I766*H766,2)</f>
        <v>0</v>
      </c>
      <c r="BL766" s="24" t="s">
        <v>240</v>
      </c>
      <c r="BM766" s="24" t="s">
        <v>1352</v>
      </c>
    </row>
    <row r="767" s="1" customFormat="1" ht="16.5" customHeight="1">
      <c r="B767" s="46"/>
      <c r="C767" s="277" t="s">
        <v>1353</v>
      </c>
      <c r="D767" s="277" t="s">
        <v>235</v>
      </c>
      <c r="E767" s="278" t="s">
        <v>1354</v>
      </c>
      <c r="F767" s="279" t="s">
        <v>1355</v>
      </c>
      <c r="G767" s="280" t="s">
        <v>228</v>
      </c>
      <c r="H767" s="281">
        <v>1</v>
      </c>
      <c r="I767" s="282"/>
      <c r="J767" s="283">
        <f>ROUND(I767*H767,2)</f>
        <v>0</v>
      </c>
      <c r="K767" s="279" t="s">
        <v>21</v>
      </c>
      <c r="L767" s="284"/>
      <c r="M767" s="285" t="s">
        <v>21</v>
      </c>
      <c r="N767" s="286" t="s">
        <v>43</v>
      </c>
      <c r="O767" s="47"/>
      <c r="P767" s="230">
        <f>O767*H767</f>
        <v>0</v>
      </c>
      <c r="Q767" s="230">
        <v>0.00024000000000000001</v>
      </c>
      <c r="R767" s="230">
        <f>Q767*H767</f>
        <v>0.00024000000000000001</v>
      </c>
      <c r="S767" s="230">
        <v>0</v>
      </c>
      <c r="T767" s="231">
        <f>S767*H767</f>
        <v>0</v>
      </c>
      <c r="AR767" s="24" t="s">
        <v>383</v>
      </c>
      <c r="AT767" s="24" t="s">
        <v>235</v>
      </c>
      <c r="AU767" s="24" t="s">
        <v>82</v>
      </c>
      <c r="AY767" s="24" t="s">
        <v>150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24" t="s">
        <v>80</v>
      </c>
      <c r="BK767" s="232">
        <f>ROUND(I767*H767,2)</f>
        <v>0</v>
      </c>
      <c r="BL767" s="24" t="s">
        <v>240</v>
      </c>
      <c r="BM767" s="24" t="s">
        <v>1356</v>
      </c>
    </row>
    <row r="768" s="1" customFormat="1" ht="16.5" customHeight="1">
      <c r="B768" s="46"/>
      <c r="C768" s="277" t="s">
        <v>1357</v>
      </c>
      <c r="D768" s="277" t="s">
        <v>235</v>
      </c>
      <c r="E768" s="278" t="s">
        <v>1358</v>
      </c>
      <c r="F768" s="279" t="s">
        <v>1359</v>
      </c>
      <c r="G768" s="280" t="s">
        <v>248</v>
      </c>
      <c r="H768" s="281">
        <v>15</v>
      </c>
      <c r="I768" s="282"/>
      <c r="J768" s="283">
        <f>ROUND(I768*H768,2)</f>
        <v>0</v>
      </c>
      <c r="K768" s="279" t="s">
        <v>21</v>
      </c>
      <c r="L768" s="284"/>
      <c r="M768" s="285" t="s">
        <v>21</v>
      </c>
      <c r="N768" s="286" t="s">
        <v>43</v>
      </c>
      <c r="O768" s="47"/>
      <c r="P768" s="230">
        <f>O768*H768</f>
        <v>0</v>
      </c>
      <c r="Q768" s="230">
        <v>5.0000000000000002E-05</v>
      </c>
      <c r="R768" s="230">
        <f>Q768*H768</f>
        <v>0.00075000000000000002</v>
      </c>
      <c r="S768" s="230">
        <v>0</v>
      </c>
      <c r="T768" s="231">
        <f>S768*H768</f>
        <v>0</v>
      </c>
      <c r="AR768" s="24" t="s">
        <v>383</v>
      </c>
      <c r="AT768" s="24" t="s">
        <v>235</v>
      </c>
      <c r="AU768" s="24" t="s">
        <v>82</v>
      </c>
      <c r="AY768" s="24" t="s">
        <v>150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24" t="s">
        <v>80</v>
      </c>
      <c r="BK768" s="232">
        <f>ROUND(I768*H768,2)</f>
        <v>0</v>
      </c>
      <c r="BL768" s="24" t="s">
        <v>240</v>
      </c>
      <c r="BM768" s="24" t="s">
        <v>1360</v>
      </c>
    </row>
    <row r="769" s="1" customFormat="1" ht="16.5" customHeight="1">
      <c r="B769" s="46"/>
      <c r="C769" s="277" t="s">
        <v>1361</v>
      </c>
      <c r="D769" s="277" t="s">
        <v>235</v>
      </c>
      <c r="E769" s="278" t="s">
        <v>1362</v>
      </c>
      <c r="F769" s="279" t="s">
        <v>1363</v>
      </c>
      <c r="G769" s="280" t="s">
        <v>248</v>
      </c>
      <c r="H769" s="281">
        <v>10</v>
      </c>
      <c r="I769" s="282"/>
      <c r="J769" s="283">
        <f>ROUND(I769*H769,2)</f>
        <v>0</v>
      </c>
      <c r="K769" s="279" t="s">
        <v>21</v>
      </c>
      <c r="L769" s="284"/>
      <c r="M769" s="285" t="s">
        <v>21</v>
      </c>
      <c r="N769" s="286" t="s">
        <v>43</v>
      </c>
      <c r="O769" s="47"/>
      <c r="P769" s="230">
        <f>O769*H769</f>
        <v>0</v>
      </c>
      <c r="Q769" s="230">
        <v>5.0000000000000002E-05</v>
      </c>
      <c r="R769" s="230">
        <f>Q769*H769</f>
        <v>0.00050000000000000001</v>
      </c>
      <c r="S769" s="230">
        <v>0</v>
      </c>
      <c r="T769" s="231">
        <f>S769*H769</f>
        <v>0</v>
      </c>
      <c r="AR769" s="24" t="s">
        <v>383</v>
      </c>
      <c r="AT769" s="24" t="s">
        <v>235</v>
      </c>
      <c r="AU769" s="24" t="s">
        <v>82</v>
      </c>
      <c r="AY769" s="24" t="s">
        <v>150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24" t="s">
        <v>80</v>
      </c>
      <c r="BK769" s="232">
        <f>ROUND(I769*H769,2)</f>
        <v>0</v>
      </c>
      <c r="BL769" s="24" t="s">
        <v>240</v>
      </c>
      <c r="BM769" s="24" t="s">
        <v>1364</v>
      </c>
    </row>
    <row r="770" s="1" customFormat="1" ht="16.5" customHeight="1">
      <c r="B770" s="46"/>
      <c r="C770" s="277" t="s">
        <v>1365</v>
      </c>
      <c r="D770" s="277" t="s">
        <v>235</v>
      </c>
      <c r="E770" s="278" t="s">
        <v>1366</v>
      </c>
      <c r="F770" s="279" t="s">
        <v>1367</v>
      </c>
      <c r="G770" s="280" t="s">
        <v>248</v>
      </c>
      <c r="H770" s="281">
        <v>5</v>
      </c>
      <c r="I770" s="282"/>
      <c r="J770" s="283">
        <f>ROUND(I770*H770,2)</f>
        <v>0</v>
      </c>
      <c r="K770" s="279" t="s">
        <v>21</v>
      </c>
      <c r="L770" s="284"/>
      <c r="M770" s="285" t="s">
        <v>21</v>
      </c>
      <c r="N770" s="286" t="s">
        <v>43</v>
      </c>
      <c r="O770" s="47"/>
      <c r="P770" s="230">
        <f>O770*H770</f>
        <v>0</v>
      </c>
      <c r="Q770" s="230">
        <v>5.0000000000000002E-05</v>
      </c>
      <c r="R770" s="230">
        <f>Q770*H770</f>
        <v>0.00025000000000000001</v>
      </c>
      <c r="S770" s="230">
        <v>0</v>
      </c>
      <c r="T770" s="231">
        <f>S770*H770</f>
        <v>0</v>
      </c>
      <c r="AR770" s="24" t="s">
        <v>383</v>
      </c>
      <c r="AT770" s="24" t="s">
        <v>235</v>
      </c>
      <c r="AU770" s="24" t="s">
        <v>82</v>
      </c>
      <c r="AY770" s="24" t="s">
        <v>150</v>
      </c>
      <c r="BE770" s="232">
        <f>IF(N770="základní",J770,0)</f>
        <v>0</v>
      </c>
      <c r="BF770" s="232">
        <f>IF(N770="snížená",J770,0)</f>
        <v>0</v>
      </c>
      <c r="BG770" s="232">
        <f>IF(N770="zákl. přenesená",J770,0)</f>
        <v>0</v>
      </c>
      <c r="BH770" s="232">
        <f>IF(N770="sníž. přenesená",J770,0)</f>
        <v>0</v>
      </c>
      <c r="BI770" s="232">
        <f>IF(N770="nulová",J770,0)</f>
        <v>0</v>
      </c>
      <c r="BJ770" s="24" t="s">
        <v>80</v>
      </c>
      <c r="BK770" s="232">
        <f>ROUND(I770*H770,2)</f>
        <v>0</v>
      </c>
      <c r="BL770" s="24" t="s">
        <v>240</v>
      </c>
      <c r="BM770" s="24" t="s">
        <v>1368</v>
      </c>
    </row>
    <row r="771" s="1" customFormat="1" ht="25.5" customHeight="1">
      <c r="B771" s="46"/>
      <c r="C771" s="221" t="s">
        <v>1369</v>
      </c>
      <c r="D771" s="221" t="s">
        <v>152</v>
      </c>
      <c r="E771" s="222" t="s">
        <v>1370</v>
      </c>
      <c r="F771" s="223" t="s">
        <v>1371</v>
      </c>
      <c r="G771" s="224" t="s">
        <v>228</v>
      </c>
      <c r="H771" s="225">
        <v>6</v>
      </c>
      <c r="I771" s="226"/>
      <c r="J771" s="227">
        <f>ROUND(I771*H771,2)</f>
        <v>0</v>
      </c>
      <c r="K771" s="223" t="s">
        <v>156</v>
      </c>
      <c r="L771" s="72"/>
      <c r="M771" s="228" t="s">
        <v>21</v>
      </c>
      <c r="N771" s="229" t="s">
        <v>43</v>
      </c>
      <c r="O771" s="47"/>
      <c r="P771" s="230">
        <f>O771*H771</f>
        <v>0</v>
      </c>
      <c r="Q771" s="230">
        <v>0</v>
      </c>
      <c r="R771" s="230">
        <f>Q771*H771</f>
        <v>0</v>
      </c>
      <c r="S771" s="230">
        <v>0</v>
      </c>
      <c r="T771" s="231">
        <f>S771*H771</f>
        <v>0</v>
      </c>
      <c r="AR771" s="24" t="s">
        <v>240</v>
      </c>
      <c r="AT771" s="24" t="s">
        <v>152</v>
      </c>
      <c r="AU771" s="24" t="s">
        <v>82</v>
      </c>
      <c r="AY771" s="24" t="s">
        <v>150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24" t="s">
        <v>80</v>
      </c>
      <c r="BK771" s="232">
        <f>ROUND(I771*H771,2)</f>
        <v>0</v>
      </c>
      <c r="BL771" s="24" t="s">
        <v>240</v>
      </c>
      <c r="BM771" s="24" t="s">
        <v>1372</v>
      </c>
    </row>
    <row r="772" s="1" customFormat="1" ht="16.5" customHeight="1">
      <c r="B772" s="46"/>
      <c r="C772" s="277" t="s">
        <v>1373</v>
      </c>
      <c r="D772" s="277" t="s">
        <v>235</v>
      </c>
      <c r="E772" s="278" t="s">
        <v>1374</v>
      </c>
      <c r="F772" s="279" t="s">
        <v>1375</v>
      </c>
      <c r="G772" s="280" t="s">
        <v>228</v>
      </c>
      <c r="H772" s="281">
        <v>6</v>
      </c>
      <c r="I772" s="282"/>
      <c r="J772" s="283">
        <f>ROUND(I772*H772,2)</f>
        <v>0</v>
      </c>
      <c r="K772" s="279" t="s">
        <v>21</v>
      </c>
      <c r="L772" s="284"/>
      <c r="M772" s="285" t="s">
        <v>21</v>
      </c>
      <c r="N772" s="286" t="s">
        <v>43</v>
      </c>
      <c r="O772" s="47"/>
      <c r="P772" s="230">
        <f>O772*H772</f>
        <v>0</v>
      </c>
      <c r="Q772" s="230">
        <v>0.00024000000000000001</v>
      </c>
      <c r="R772" s="230">
        <f>Q772*H772</f>
        <v>0.0014400000000000001</v>
      </c>
      <c r="S772" s="230">
        <v>0</v>
      </c>
      <c r="T772" s="231">
        <f>S772*H772</f>
        <v>0</v>
      </c>
      <c r="AR772" s="24" t="s">
        <v>383</v>
      </c>
      <c r="AT772" s="24" t="s">
        <v>235</v>
      </c>
      <c r="AU772" s="24" t="s">
        <v>82</v>
      </c>
      <c r="AY772" s="24" t="s">
        <v>150</v>
      </c>
      <c r="BE772" s="232">
        <f>IF(N772="základní",J772,0)</f>
        <v>0</v>
      </c>
      <c r="BF772" s="232">
        <f>IF(N772="snížená",J772,0)</f>
        <v>0</v>
      </c>
      <c r="BG772" s="232">
        <f>IF(N772="zákl. přenesená",J772,0)</f>
        <v>0</v>
      </c>
      <c r="BH772" s="232">
        <f>IF(N772="sníž. přenesená",J772,0)</f>
        <v>0</v>
      </c>
      <c r="BI772" s="232">
        <f>IF(N772="nulová",J772,0)</f>
        <v>0</v>
      </c>
      <c r="BJ772" s="24" t="s">
        <v>80</v>
      </c>
      <c r="BK772" s="232">
        <f>ROUND(I772*H772,2)</f>
        <v>0</v>
      </c>
      <c r="BL772" s="24" t="s">
        <v>240</v>
      </c>
      <c r="BM772" s="24" t="s">
        <v>1376</v>
      </c>
    </row>
    <row r="773" s="1" customFormat="1" ht="25.5" customHeight="1">
      <c r="B773" s="46"/>
      <c r="C773" s="221" t="s">
        <v>1377</v>
      </c>
      <c r="D773" s="221" t="s">
        <v>152</v>
      </c>
      <c r="E773" s="222" t="s">
        <v>1378</v>
      </c>
      <c r="F773" s="223" t="s">
        <v>1379</v>
      </c>
      <c r="G773" s="224" t="s">
        <v>228</v>
      </c>
      <c r="H773" s="225">
        <v>4</v>
      </c>
      <c r="I773" s="226"/>
      <c r="J773" s="227">
        <f>ROUND(I773*H773,2)</f>
        <v>0</v>
      </c>
      <c r="K773" s="223" t="s">
        <v>156</v>
      </c>
      <c r="L773" s="72"/>
      <c r="M773" s="228" t="s">
        <v>21</v>
      </c>
      <c r="N773" s="229" t="s">
        <v>43</v>
      </c>
      <c r="O773" s="47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AR773" s="24" t="s">
        <v>240</v>
      </c>
      <c r="AT773" s="24" t="s">
        <v>152</v>
      </c>
      <c r="AU773" s="24" t="s">
        <v>82</v>
      </c>
      <c r="AY773" s="24" t="s">
        <v>150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24" t="s">
        <v>80</v>
      </c>
      <c r="BK773" s="232">
        <f>ROUND(I773*H773,2)</f>
        <v>0</v>
      </c>
      <c r="BL773" s="24" t="s">
        <v>240</v>
      </c>
      <c r="BM773" s="24" t="s">
        <v>1380</v>
      </c>
    </row>
    <row r="774" s="1" customFormat="1" ht="16.5" customHeight="1">
      <c r="B774" s="46"/>
      <c r="C774" s="277" t="s">
        <v>1381</v>
      </c>
      <c r="D774" s="277" t="s">
        <v>235</v>
      </c>
      <c r="E774" s="278" t="s">
        <v>1382</v>
      </c>
      <c r="F774" s="279" t="s">
        <v>1383</v>
      </c>
      <c r="G774" s="280" t="s">
        <v>228</v>
      </c>
      <c r="H774" s="281">
        <v>4</v>
      </c>
      <c r="I774" s="282"/>
      <c r="J774" s="283">
        <f>ROUND(I774*H774,2)</f>
        <v>0</v>
      </c>
      <c r="K774" s="279" t="s">
        <v>21</v>
      </c>
      <c r="L774" s="284"/>
      <c r="M774" s="285" t="s">
        <v>21</v>
      </c>
      <c r="N774" s="286" t="s">
        <v>43</v>
      </c>
      <c r="O774" s="47"/>
      <c r="P774" s="230">
        <f>O774*H774</f>
        <v>0</v>
      </c>
      <c r="Q774" s="230">
        <v>0.00024000000000000001</v>
      </c>
      <c r="R774" s="230">
        <f>Q774*H774</f>
        <v>0.00096000000000000002</v>
      </c>
      <c r="S774" s="230">
        <v>0</v>
      </c>
      <c r="T774" s="231">
        <f>S774*H774</f>
        <v>0</v>
      </c>
      <c r="AR774" s="24" t="s">
        <v>383</v>
      </c>
      <c r="AT774" s="24" t="s">
        <v>235</v>
      </c>
      <c r="AU774" s="24" t="s">
        <v>82</v>
      </c>
      <c r="AY774" s="24" t="s">
        <v>150</v>
      </c>
      <c r="BE774" s="232">
        <f>IF(N774="základní",J774,0)</f>
        <v>0</v>
      </c>
      <c r="BF774" s="232">
        <f>IF(N774="snížená",J774,0)</f>
        <v>0</v>
      </c>
      <c r="BG774" s="232">
        <f>IF(N774="zákl. přenesená",J774,0)</f>
        <v>0</v>
      </c>
      <c r="BH774" s="232">
        <f>IF(N774="sníž. přenesená",J774,0)</f>
        <v>0</v>
      </c>
      <c r="BI774" s="232">
        <f>IF(N774="nulová",J774,0)</f>
        <v>0</v>
      </c>
      <c r="BJ774" s="24" t="s">
        <v>80</v>
      </c>
      <c r="BK774" s="232">
        <f>ROUND(I774*H774,2)</f>
        <v>0</v>
      </c>
      <c r="BL774" s="24" t="s">
        <v>240</v>
      </c>
      <c r="BM774" s="24" t="s">
        <v>1384</v>
      </c>
    </row>
    <row r="775" s="1" customFormat="1" ht="16.5" customHeight="1">
      <c r="B775" s="46"/>
      <c r="C775" s="277" t="s">
        <v>1385</v>
      </c>
      <c r="D775" s="277" t="s">
        <v>235</v>
      </c>
      <c r="E775" s="278" t="s">
        <v>1386</v>
      </c>
      <c r="F775" s="279" t="s">
        <v>1387</v>
      </c>
      <c r="G775" s="280" t="s">
        <v>228</v>
      </c>
      <c r="H775" s="281">
        <v>8</v>
      </c>
      <c r="I775" s="282"/>
      <c r="J775" s="283">
        <f>ROUND(I775*H775,2)</f>
        <v>0</v>
      </c>
      <c r="K775" s="279" t="s">
        <v>21</v>
      </c>
      <c r="L775" s="284"/>
      <c r="M775" s="285" t="s">
        <v>21</v>
      </c>
      <c r="N775" s="286" t="s">
        <v>43</v>
      </c>
      <c r="O775" s="47"/>
      <c r="P775" s="230">
        <f>O775*H775</f>
        <v>0</v>
      </c>
      <c r="Q775" s="230">
        <v>4.0000000000000003E-05</v>
      </c>
      <c r="R775" s="230">
        <f>Q775*H775</f>
        <v>0.00032000000000000003</v>
      </c>
      <c r="S775" s="230">
        <v>0</v>
      </c>
      <c r="T775" s="231">
        <f>S775*H775</f>
        <v>0</v>
      </c>
      <c r="AR775" s="24" t="s">
        <v>383</v>
      </c>
      <c r="AT775" s="24" t="s">
        <v>235</v>
      </c>
      <c r="AU775" s="24" t="s">
        <v>82</v>
      </c>
      <c r="AY775" s="24" t="s">
        <v>150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24" t="s">
        <v>80</v>
      </c>
      <c r="BK775" s="232">
        <f>ROUND(I775*H775,2)</f>
        <v>0</v>
      </c>
      <c r="BL775" s="24" t="s">
        <v>240</v>
      </c>
      <c r="BM775" s="24" t="s">
        <v>1388</v>
      </c>
    </row>
    <row r="776" s="1" customFormat="1" ht="16.5" customHeight="1">
      <c r="B776" s="46"/>
      <c r="C776" s="277" t="s">
        <v>1389</v>
      </c>
      <c r="D776" s="277" t="s">
        <v>235</v>
      </c>
      <c r="E776" s="278" t="s">
        <v>1390</v>
      </c>
      <c r="F776" s="279" t="s">
        <v>1391</v>
      </c>
      <c r="G776" s="280" t="s">
        <v>228</v>
      </c>
      <c r="H776" s="281">
        <v>8</v>
      </c>
      <c r="I776" s="282"/>
      <c r="J776" s="283">
        <f>ROUND(I776*H776,2)</f>
        <v>0</v>
      </c>
      <c r="K776" s="279" t="s">
        <v>21</v>
      </c>
      <c r="L776" s="284"/>
      <c r="M776" s="285" t="s">
        <v>21</v>
      </c>
      <c r="N776" s="286" t="s">
        <v>43</v>
      </c>
      <c r="O776" s="47"/>
      <c r="P776" s="230">
        <f>O776*H776</f>
        <v>0</v>
      </c>
      <c r="Q776" s="230">
        <v>4.0000000000000003E-05</v>
      </c>
      <c r="R776" s="230">
        <f>Q776*H776</f>
        <v>0.00032000000000000003</v>
      </c>
      <c r="S776" s="230">
        <v>0</v>
      </c>
      <c r="T776" s="231">
        <f>S776*H776</f>
        <v>0</v>
      </c>
      <c r="AR776" s="24" t="s">
        <v>383</v>
      </c>
      <c r="AT776" s="24" t="s">
        <v>235</v>
      </c>
      <c r="AU776" s="24" t="s">
        <v>82</v>
      </c>
      <c r="AY776" s="24" t="s">
        <v>150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24" t="s">
        <v>80</v>
      </c>
      <c r="BK776" s="232">
        <f>ROUND(I776*H776,2)</f>
        <v>0</v>
      </c>
      <c r="BL776" s="24" t="s">
        <v>240</v>
      </c>
      <c r="BM776" s="24" t="s">
        <v>1392</v>
      </c>
    </row>
    <row r="777" s="1" customFormat="1" ht="16.5" customHeight="1">
      <c r="B777" s="46"/>
      <c r="C777" s="277" t="s">
        <v>1393</v>
      </c>
      <c r="D777" s="277" t="s">
        <v>235</v>
      </c>
      <c r="E777" s="278" t="s">
        <v>1188</v>
      </c>
      <c r="F777" s="279" t="s">
        <v>1189</v>
      </c>
      <c r="G777" s="280" t="s">
        <v>228</v>
      </c>
      <c r="H777" s="281">
        <v>4</v>
      </c>
      <c r="I777" s="282"/>
      <c r="J777" s="283">
        <f>ROUND(I777*H777,2)</f>
        <v>0</v>
      </c>
      <c r="K777" s="279" t="s">
        <v>21</v>
      </c>
      <c r="L777" s="284"/>
      <c r="M777" s="285" t="s">
        <v>21</v>
      </c>
      <c r="N777" s="286" t="s">
        <v>43</v>
      </c>
      <c r="O777" s="47"/>
      <c r="P777" s="230">
        <f>O777*H777</f>
        <v>0</v>
      </c>
      <c r="Q777" s="230">
        <v>0.00024000000000000001</v>
      </c>
      <c r="R777" s="230">
        <f>Q777*H777</f>
        <v>0.00096000000000000002</v>
      </c>
      <c r="S777" s="230">
        <v>0</v>
      </c>
      <c r="T777" s="231">
        <f>S777*H777</f>
        <v>0</v>
      </c>
      <c r="AR777" s="24" t="s">
        <v>383</v>
      </c>
      <c r="AT777" s="24" t="s">
        <v>235</v>
      </c>
      <c r="AU777" s="24" t="s">
        <v>82</v>
      </c>
      <c r="AY777" s="24" t="s">
        <v>150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24" t="s">
        <v>80</v>
      </c>
      <c r="BK777" s="232">
        <f>ROUND(I777*H777,2)</f>
        <v>0</v>
      </c>
      <c r="BL777" s="24" t="s">
        <v>240</v>
      </c>
      <c r="BM777" s="24" t="s">
        <v>1394</v>
      </c>
    </row>
    <row r="778" s="1" customFormat="1" ht="16.5" customHeight="1">
      <c r="B778" s="46"/>
      <c r="C778" s="221" t="s">
        <v>1395</v>
      </c>
      <c r="D778" s="221" t="s">
        <v>152</v>
      </c>
      <c r="E778" s="222" t="s">
        <v>1396</v>
      </c>
      <c r="F778" s="223" t="s">
        <v>1397</v>
      </c>
      <c r="G778" s="224" t="s">
        <v>228</v>
      </c>
      <c r="H778" s="225">
        <v>8</v>
      </c>
      <c r="I778" s="226"/>
      <c r="J778" s="227">
        <f>ROUND(I778*H778,2)</f>
        <v>0</v>
      </c>
      <c r="K778" s="223" t="s">
        <v>156</v>
      </c>
      <c r="L778" s="72"/>
      <c r="M778" s="228" t="s">
        <v>21</v>
      </c>
      <c r="N778" s="229" t="s">
        <v>43</v>
      </c>
      <c r="O778" s="47"/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AR778" s="24" t="s">
        <v>240</v>
      </c>
      <c r="AT778" s="24" t="s">
        <v>152</v>
      </c>
      <c r="AU778" s="24" t="s">
        <v>82</v>
      </c>
      <c r="AY778" s="24" t="s">
        <v>150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24" t="s">
        <v>80</v>
      </c>
      <c r="BK778" s="232">
        <f>ROUND(I778*H778,2)</f>
        <v>0</v>
      </c>
      <c r="BL778" s="24" t="s">
        <v>240</v>
      </c>
      <c r="BM778" s="24" t="s">
        <v>1398</v>
      </c>
    </row>
    <row r="779" s="1" customFormat="1" ht="16.5" customHeight="1">
      <c r="B779" s="46"/>
      <c r="C779" s="221" t="s">
        <v>1399</v>
      </c>
      <c r="D779" s="221" t="s">
        <v>152</v>
      </c>
      <c r="E779" s="222" t="s">
        <v>1400</v>
      </c>
      <c r="F779" s="223" t="s">
        <v>1401</v>
      </c>
      <c r="G779" s="224" t="s">
        <v>228</v>
      </c>
      <c r="H779" s="225">
        <v>24</v>
      </c>
      <c r="I779" s="226"/>
      <c r="J779" s="227">
        <f>ROUND(I779*H779,2)</f>
        <v>0</v>
      </c>
      <c r="K779" s="223" t="s">
        <v>156</v>
      </c>
      <c r="L779" s="72"/>
      <c r="M779" s="228" t="s">
        <v>21</v>
      </c>
      <c r="N779" s="229" t="s">
        <v>43</v>
      </c>
      <c r="O779" s="47"/>
      <c r="P779" s="230">
        <f>O779*H779</f>
        <v>0</v>
      </c>
      <c r="Q779" s="230">
        <v>0</v>
      </c>
      <c r="R779" s="230">
        <f>Q779*H779</f>
        <v>0</v>
      </c>
      <c r="S779" s="230">
        <v>0</v>
      </c>
      <c r="T779" s="231">
        <f>S779*H779</f>
        <v>0</v>
      </c>
      <c r="AR779" s="24" t="s">
        <v>240</v>
      </c>
      <c r="AT779" s="24" t="s">
        <v>152</v>
      </c>
      <c r="AU779" s="24" t="s">
        <v>82</v>
      </c>
      <c r="AY779" s="24" t="s">
        <v>150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24" t="s">
        <v>80</v>
      </c>
      <c r="BK779" s="232">
        <f>ROUND(I779*H779,2)</f>
        <v>0</v>
      </c>
      <c r="BL779" s="24" t="s">
        <v>240</v>
      </c>
      <c r="BM779" s="24" t="s">
        <v>1402</v>
      </c>
    </row>
    <row r="780" s="1" customFormat="1" ht="16.5" customHeight="1">
      <c r="B780" s="46"/>
      <c r="C780" s="221" t="s">
        <v>1403</v>
      </c>
      <c r="D780" s="221" t="s">
        <v>152</v>
      </c>
      <c r="E780" s="222" t="s">
        <v>1404</v>
      </c>
      <c r="F780" s="223" t="s">
        <v>1405</v>
      </c>
      <c r="G780" s="224" t="s">
        <v>228</v>
      </c>
      <c r="H780" s="225">
        <v>1</v>
      </c>
      <c r="I780" s="226"/>
      <c r="J780" s="227">
        <f>ROUND(I780*H780,2)</f>
        <v>0</v>
      </c>
      <c r="K780" s="223" t="s">
        <v>21</v>
      </c>
      <c r="L780" s="72"/>
      <c r="M780" s="228" t="s">
        <v>21</v>
      </c>
      <c r="N780" s="229" t="s">
        <v>43</v>
      </c>
      <c r="O780" s="47"/>
      <c r="P780" s="230">
        <f>O780*H780</f>
        <v>0</v>
      </c>
      <c r="Q780" s="230">
        <v>0</v>
      </c>
      <c r="R780" s="230">
        <f>Q780*H780</f>
        <v>0</v>
      </c>
      <c r="S780" s="230">
        <v>0</v>
      </c>
      <c r="T780" s="231">
        <f>S780*H780</f>
        <v>0</v>
      </c>
      <c r="AR780" s="24" t="s">
        <v>240</v>
      </c>
      <c r="AT780" s="24" t="s">
        <v>152</v>
      </c>
      <c r="AU780" s="24" t="s">
        <v>82</v>
      </c>
      <c r="AY780" s="24" t="s">
        <v>150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24" t="s">
        <v>80</v>
      </c>
      <c r="BK780" s="232">
        <f>ROUND(I780*H780,2)</f>
        <v>0</v>
      </c>
      <c r="BL780" s="24" t="s">
        <v>240</v>
      </c>
      <c r="BM780" s="24" t="s">
        <v>1406</v>
      </c>
    </row>
    <row r="781" s="1" customFormat="1" ht="38.25" customHeight="1">
      <c r="B781" s="46"/>
      <c r="C781" s="221" t="s">
        <v>1407</v>
      </c>
      <c r="D781" s="221" t="s">
        <v>152</v>
      </c>
      <c r="E781" s="222" t="s">
        <v>1408</v>
      </c>
      <c r="F781" s="223" t="s">
        <v>1273</v>
      </c>
      <c r="G781" s="224" t="s">
        <v>228</v>
      </c>
      <c r="H781" s="225">
        <v>1</v>
      </c>
      <c r="I781" s="226"/>
      <c r="J781" s="227">
        <f>ROUND(I781*H781,2)</f>
        <v>0</v>
      </c>
      <c r="K781" s="223" t="s">
        <v>21</v>
      </c>
      <c r="L781" s="72"/>
      <c r="M781" s="228" t="s">
        <v>21</v>
      </c>
      <c r="N781" s="229" t="s">
        <v>43</v>
      </c>
      <c r="O781" s="47"/>
      <c r="P781" s="230">
        <f>O781*H781</f>
        <v>0</v>
      </c>
      <c r="Q781" s="230">
        <v>0</v>
      </c>
      <c r="R781" s="230">
        <f>Q781*H781</f>
        <v>0</v>
      </c>
      <c r="S781" s="230">
        <v>0</v>
      </c>
      <c r="T781" s="231">
        <f>S781*H781</f>
        <v>0</v>
      </c>
      <c r="AR781" s="24" t="s">
        <v>240</v>
      </c>
      <c r="AT781" s="24" t="s">
        <v>152</v>
      </c>
      <c r="AU781" s="24" t="s">
        <v>82</v>
      </c>
      <c r="AY781" s="24" t="s">
        <v>150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24" t="s">
        <v>80</v>
      </c>
      <c r="BK781" s="232">
        <f>ROUND(I781*H781,2)</f>
        <v>0</v>
      </c>
      <c r="BL781" s="24" t="s">
        <v>240</v>
      </c>
      <c r="BM781" s="24" t="s">
        <v>1409</v>
      </c>
    </row>
    <row r="782" s="1" customFormat="1" ht="16.5" customHeight="1">
      <c r="B782" s="46"/>
      <c r="C782" s="221" t="s">
        <v>1410</v>
      </c>
      <c r="D782" s="221" t="s">
        <v>152</v>
      </c>
      <c r="E782" s="222" t="s">
        <v>1411</v>
      </c>
      <c r="F782" s="223" t="s">
        <v>1281</v>
      </c>
      <c r="G782" s="224" t="s">
        <v>228</v>
      </c>
      <c r="H782" s="225">
        <v>1</v>
      </c>
      <c r="I782" s="226"/>
      <c r="J782" s="227">
        <f>ROUND(I782*H782,2)</f>
        <v>0</v>
      </c>
      <c r="K782" s="223" t="s">
        <v>21</v>
      </c>
      <c r="L782" s="72"/>
      <c r="M782" s="228" t="s">
        <v>21</v>
      </c>
      <c r="N782" s="229" t="s">
        <v>43</v>
      </c>
      <c r="O782" s="47"/>
      <c r="P782" s="230">
        <f>O782*H782</f>
        <v>0</v>
      </c>
      <c r="Q782" s="230">
        <v>0</v>
      </c>
      <c r="R782" s="230">
        <f>Q782*H782</f>
        <v>0</v>
      </c>
      <c r="S782" s="230">
        <v>0</v>
      </c>
      <c r="T782" s="231">
        <f>S782*H782</f>
        <v>0</v>
      </c>
      <c r="AR782" s="24" t="s">
        <v>240</v>
      </c>
      <c r="AT782" s="24" t="s">
        <v>152</v>
      </c>
      <c r="AU782" s="24" t="s">
        <v>82</v>
      </c>
      <c r="AY782" s="24" t="s">
        <v>150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24" t="s">
        <v>80</v>
      </c>
      <c r="BK782" s="232">
        <f>ROUND(I782*H782,2)</f>
        <v>0</v>
      </c>
      <c r="BL782" s="24" t="s">
        <v>240</v>
      </c>
      <c r="BM782" s="24" t="s">
        <v>1412</v>
      </c>
    </row>
    <row r="783" s="1" customFormat="1" ht="16.5" customHeight="1">
      <c r="B783" s="46"/>
      <c r="C783" s="221" t="s">
        <v>1413</v>
      </c>
      <c r="D783" s="221" t="s">
        <v>152</v>
      </c>
      <c r="E783" s="222" t="s">
        <v>1414</v>
      </c>
      <c r="F783" s="223" t="s">
        <v>1285</v>
      </c>
      <c r="G783" s="224" t="s">
        <v>228</v>
      </c>
      <c r="H783" s="225">
        <v>1</v>
      </c>
      <c r="I783" s="226"/>
      <c r="J783" s="227">
        <f>ROUND(I783*H783,2)</f>
        <v>0</v>
      </c>
      <c r="K783" s="223" t="s">
        <v>21</v>
      </c>
      <c r="L783" s="72"/>
      <c r="M783" s="228" t="s">
        <v>21</v>
      </c>
      <c r="N783" s="229" t="s">
        <v>43</v>
      </c>
      <c r="O783" s="47"/>
      <c r="P783" s="230">
        <f>O783*H783</f>
        <v>0</v>
      </c>
      <c r="Q783" s="230">
        <v>0</v>
      </c>
      <c r="R783" s="230">
        <f>Q783*H783</f>
        <v>0</v>
      </c>
      <c r="S783" s="230">
        <v>0</v>
      </c>
      <c r="T783" s="231">
        <f>S783*H783</f>
        <v>0</v>
      </c>
      <c r="AR783" s="24" t="s">
        <v>240</v>
      </c>
      <c r="AT783" s="24" t="s">
        <v>152</v>
      </c>
      <c r="AU783" s="24" t="s">
        <v>82</v>
      </c>
      <c r="AY783" s="24" t="s">
        <v>150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24" t="s">
        <v>80</v>
      </c>
      <c r="BK783" s="232">
        <f>ROUND(I783*H783,2)</f>
        <v>0</v>
      </c>
      <c r="BL783" s="24" t="s">
        <v>240</v>
      </c>
      <c r="BM783" s="24" t="s">
        <v>1415</v>
      </c>
    </row>
    <row r="784" s="1" customFormat="1" ht="38.25" customHeight="1">
      <c r="B784" s="46"/>
      <c r="C784" s="221" t="s">
        <v>1416</v>
      </c>
      <c r="D784" s="221" t="s">
        <v>152</v>
      </c>
      <c r="E784" s="222" t="s">
        <v>1417</v>
      </c>
      <c r="F784" s="223" t="s">
        <v>1418</v>
      </c>
      <c r="G784" s="224" t="s">
        <v>186</v>
      </c>
      <c r="H784" s="225">
        <v>0.033000000000000002</v>
      </c>
      <c r="I784" s="226"/>
      <c r="J784" s="227">
        <f>ROUND(I784*H784,2)</f>
        <v>0</v>
      </c>
      <c r="K784" s="223" t="s">
        <v>156</v>
      </c>
      <c r="L784" s="72"/>
      <c r="M784" s="228" t="s">
        <v>21</v>
      </c>
      <c r="N784" s="229" t="s">
        <v>43</v>
      </c>
      <c r="O784" s="47"/>
      <c r="P784" s="230">
        <f>O784*H784</f>
        <v>0</v>
      </c>
      <c r="Q784" s="230">
        <v>0</v>
      </c>
      <c r="R784" s="230">
        <f>Q784*H784</f>
        <v>0</v>
      </c>
      <c r="S784" s="230">
        <v>0</v>
      </c>
      <c r="T784" s="231">
        <f>S784*H784</f>
        <v>0</v>
      </c>
      <c r="AR784" s="24" t="s">
        <v>240</v>
      </c>
      <c r="AT784" s="24" t="s">
        <v>152</v>
      </c>
      <c r="AU784" s="24" t="s">
        <v>82</v>
      </c>
      <c r="AY784" s="24" t="s">
        <v>150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24" t="s">
        <v>80</v>
      </c>
      <c r="BK784" s="232">
        <f>ROUND(I784*H784,2)</f>
        <v>0</v>
      </c>
      <c r="BL784" s="24" t="s">
        <v>240</v>
      </c>
      <c r="BM784" s="24" t="s">
        <v>1419</v>
      </c>
    </row>
    <row r="785" s="10" customFormat="1" ht="29.88" customHeight="1">
      <c r="B785" s="205"/>
      <c r="C785" s="206"/>
      <c r="D785" s="207" t="s">
        <v>71</v>
      </c>
      <c r="E785" s="219" t="s">
        <v>1420</v>
      </c>
      <c r="F785" s="219" t="s">
        <v>1421</v>
      </c>
      <c r="G785" s="206"/>
      <c r="H785" s="206"/>
      <c r="I785" s="209"/>
      <c r="J785" s="220">
        <f>BK785</f>
        <v>0</v>
      </c>
      <c r="K785" s="206"/>
      <c r="L785" s="211"/>
      <c r="M785" s="212"/>
      <c r="N785" s="213"/>
      <c r="O785" s="213"/>
      <c r="P785" s="214">
        <f>SUM(P786:P803)</f>
        <v>0</v>
      </c>
      <c r="Q785" s="213"/>
      <c r="R785" s="214">
        <f>SUM(R786:R803)</f>
        <v>0.012295</v>
      </c>
      <c r="S785" s="213"/>
      <c r="T785" s="215">
        <f>SUM(T786:T803)</f>
        <v>0.010079999999999999</v>
      </c>
      <c r="AR785" s="216" t="s">
        <v>82</v>
      </c>
      <c r="AT785" s="217" t="s">
        <v>71</v>
      </c>
      <c r="AU785" s="217" t="s">
        <v>80</v>
      </c>
      <c r="AY785" s="216" t="s">
        <v>150</v>
      </c>
      <c r="BK785" s="218">
        <f>SUM(BK786:BK803)</f>
        <v>0</v>
      </c>
    </row>
    <row r="786" s="1" customFormat="1" ht="25.5" customHeight="1">
      <c r="B786" s="46"/>
      <c r="C786" s="221" t="s">
        <v>1422</v>
      </c>
      <c r="D786" s="221" t="s">
        <v>152</v>
      </c>
      <c r="E786" s="222" t="s">
        <v>1423</v>
      </c>
      <c r="F786" s="223" t="s">
        <v>1424</v>
      </c>
      <c r="G786" s="224" t="s">
        <v>228</v>
      </c>
      <c r="H786" s="225">
        <v>1</v>
      </c>
      <c r="I786" s="226"/>
      <c r="J786" s="227">
        <f>ROUND(I786*H786,2)</f>
        <v>0</v>
      </c>
      <c r="K786" s="223" t="s">
        <v>156</v>
      </c>
      <c r="L786" s="72"/>
      <c r="M786" s="228" t="s">
        <v>21</v>
      </c>
      <c r="N786" s="229" t="s">
        <v>43</v>
      </c>
      <c r="O786" s="47"/>
      <c r="P786" s="230">
        <f>O786*H786</f>
        <v>0</v>
      </c>
      <c r="Q786" s="230">
        <v>0</v>
      </c>
      <c r="R786" s="230">
        <f>Q786*H786</f>
        <v>0</v>
      </c>
      <c r="S786" s="230">
        <v>0</v>
      </c>
      <c r="T786" s="231">
        <f>S786*H786</f>
        <v>0</v>
      </c>
      <c r="AR786" s="24" t="s">
        <v>240</v>
      </c>
      <c r="AT786" s="24" t="s">
        <v>152</v>
      </c>
      <c r="AU786" s="24" t="s">
        <v>82</v>
      </c>
      <c r="AY786" s="24" t="s">
        <v>150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24" t="s">
        <v>80</v>
      </c>
      <c r="BK786" s="232">
        <f>ROUND(I786*H786,2)</f>
        <v>0</v>
      </c>
      <c r="BL786" s="24" t="s">
        <v>240</v>
      </c>
      <c r="BM786" s="24" t="s">
        <v>1425</v>
      </c>
    </row>
    <row r="787" s="1" customFormat="1" ht="38.25" customHeight="1">
      <c r="B787" s="46"/>
      <c r="C787" s="277" t="s">
        <v>1426</v>
      </c>
      <c r="D787" s="277" t="s">
        <v>235</v>
      </c>
      <c r="E787" s="278" t="s">
        <v>1427</v>
      </c>
      <c r="F787" s="279" t="s">
        <v>1428</v>
      </c>
      <c r="G787" s="280" t="s">
        <v>228</v>
      </c>
      <c r="H787" s="281">
        <v>1</v>
      </c>
      <c r="I787" s="282"/>
      <c r="J787" s="283">
        <f>ROUND(I787*H787,2)</f>
        <v>0</v>
      </c>
      <c r="K787" s="279" t="s">
        <v>21</v>
      </c>
      <c r="L787" s="284"/>
      <c r="M787" s="285" t="s">
        <v>21</v>
      </c>
      <c r="N787" s="286" t="s">
        <v>43</v>
      </c>
      <c r="O787" s="47"/>
      <c r="P787" s="230">
        <f>O787*H787</f>
        <v>0</v>
      </c>
      <c r="Q787" s="230">
        <v>0.002</v>
      </c>
      <c r="R787" s="230">
        <f>Q787*H787</f>
        <v>0.002</v>
      </c>
      <c r="S787" s="230">
        <v>0</v>
      </c>
      <c r="T787" s="231">
        <f>S787*H787</f>
        <v>0</v>
      </c>
      <c r="AR787" s="24" t="s">
        <v>383</v>
      </c>
      <c r="AT787" s="24" t="s">
        <v>235</v>
      </c>
      <c r="AU787" s="24" t="s">
        <v>82</v>
      </c>
      <c r="AY787" s="24" t="s">
        <v>150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24" t="s">
        <v>80</v>
      </c>
      <c r="BK787" s="232">
        <f>ROUND(I787*H787,2)</f>
        <v>0</v>
      </c>
      <c r="BL787" s="24" t="s">
        <v>240</v>
      </c>
      <c r="BM787" s="24" t="s">
        <v>1429</v>
      </c>
    </row>
    <row r="788" s="1" customFormat="1" ht="25.5" customHeight="1">
      <c r="B788" s="46"/>
      <c r="C788" s="221" t="s">
        <v>1430</v>
      </c>
      <c r="D788" s="221" t="s">
        <v>152</v>
      </c>
      <c r="E788" s="222" t="s">
        <v>1431</v>
      </c>
      <c r="F788" s="223" t="s">
        <v>1432</v>
      </c>
      <c r="G788" s="224" t="s">
        <v>228</v>
      </c>
      <c r="H788" s="225">
        <v>1</v>
      </c>
      <c r="I788" s="226"/>
      <c r="J788" s="227">
        <f>ROUND(I788*H788,2)</f>
        <v>0</v>
      </c>
      <c r="K788" s="223" t="s">
        <v>156</v>
      </c>
      <c r="L788" s="72"/>
      <c r="M788" s="228" t="s">
        <v>21</v>
      </c>
      <c r="N788" s="229" t="s">
        <v>43</v>
      </c>
      <c r="O788" s="47"/>
      <c r="P788" s="230">
        <f>O788*H788</f>
        <v>0</v>
      </c>
      <c r="Q788" s="230">
        <v>0</v>
      </c>
      <c r="R788" s="230">
        <f>Q788*H788</f>
        <v>0</v>
      </c>
      <c r="S788" s="230">
        <v>0</v>
      </c>
      <c r="T788" s="231">
        <f>S788*H788</f>
        <v>0</v>
      </c>
      <c r="AR788" s="24" t="s">
        <v>240</v>
      </c>
      <c r="AT788" s="24" t="s">
        <v>152</v>
      </c>
      <c r="AU788" s="24" t="s">
        <v>82</v>
      </c>
      <c r="AY788" s="24" t="s">
        <v>150</v>
      </c>
      <c r="BE788" s="232">
        <f>IF(N788="základní",J788,0)</f>
        <v>0</v>
      </c>
      <c r="BF788" s="232">
        <f>IF(N788="snížená",J788,0)</f>
        <v>0</v>
      </c>
      <c r="BG788" s="232">
        <f>IF(N788="zákl. přenesená",J788,0)</f>
        <v>0</v>
      </c>
      <c r="BH788" s="232">
        <f>IF(N788="sníž. přenesená",J788,0)</f>
        <v>0</v>
      </c>
      <c r="BI788" s="232">
        <f>IF(N788="nulová",J788,0)</f>
        <v>0</v>
      </c>
      <c r="BJ788" s="24" t="s">
        <v>80</v>
      </c>
      <c r="BK788" s="232">
        <f>ROUND(I788*H788,2)</f>
        <v>0</v>
      </c>
      <c r="BL788" s="24" t="s">
        <v>240</v>
      </c>
      <c r="BM788" s="24" t="s">
        <v>1433</v>
      </c>
    </row>
    <row r="789" s="1" customFormat="1" ht="25.5" customHeight="1">
      <c r="B789" s="46"/>
      <c r="C789" s="221" t="s">
        <v>1434</v>
      </c>
      <c r="D789" s="221" t="s">
        <v>152</v>
      </c>
      <c r="E789" s="222" t="s">
        <v>1435</v>
      </c>
      <c r="F789" s="223" t="s">
        <v>1436</v>
      </c>
      <c r="G789" s="224" t="s">
        <v>228</v>
      </c>
      <c r="H789" s="225">
        <v>1</v>
      </c>
      <c r="I789" s="226"/>
      <c r="J789" s="227">
        <f>ROUND(I789*H789,2)</f>
        <v>0</v>
      </c>
      <c r="K789" s="223" t="s">
        <v>156</v>
      </c>
      <c r="L789" s="72"/>
      <c r="M789" s="228" t="s">
        <v>21</v>
      </c>
      <c r="N789" s="229" t="s">
        <v>43</v>
      </c>
      <c r="O789" s="47"/>
      <c r="P789" s="230">
        <f>O789*H789</f>
        <v>0</v>
      </c>
      <c r="Q789" s="230">
        <v>0</v>
      </c>
      <c r="R789" s="230">
        <f>Q789*H789</f>
        <v>0</v>
      </c>
      <c r="S789" s="230">
        <v>0.0054999999999999997</v>
      </c>
      <c r="T789" s="231">
        <f>S789*H789</f>
        <v>0.0054999999999999997</v>
      </c>
      <c r="AR789" s="24" t="s">
        <v>240</v>
      </c>
      <c r="AT789" s="24" t="s">
        <v>152</v>
      </c>
      <c r="AU789" s="24" t="s">
        <v>82</v>
      </c>
      <c r="AY789" s="24" t="s">
        <v>150</v>
      </c>
      <c r="BE789" s="232">
        <f>IF(N789="základní",J789,0)</f>
        <v>0</v>
      </c>
      <c r="BF789" s="232">
        <f>IF(N789="snížená",J789,0)</f>
        <v>0</v>
      </c>
      <c r="BG789" s="232">
        <f>IF(N789="zákl. přenesená",J789,0)</f>
        <v>0</v>
      </c>
      <c r="BH789" s="232">
        <f>IF(N789="sníž. přenesená",J789,0)</f>
        <v>0</v>
      </c>
      <c r="BI789" s="232">
        <f>IF(N789="nulová",J789,0)</f>
        <v>0</v>
      </c>
      <c r="BJ789" s="24" t="s">
        <v>80</v>
      </c>
      <c r="BK789" s="232">
        <f>ROUND(I789*H789,2)</f>
        <v>0</v>
      </c>
      <c r="BL789" s="24" t="s">
        <v>240</v>
      </c>
      <c r="BM789" s="24" t="s">
        <v>1437</v>
      </c>
    </row>
    <row r="790" s="1" customFormat="1" ht="38.25" customHeight="1">
      <c r="B790" s="46"/>
      <c r="C790" s="277" t="s">
        <v>1438</v>
      </c>
      <c r="D790" s="277" t="s">
        <v>235</v>
      </c>
      <c r="E790" s="278" t="s">
        <v>1439</v>
      </c>
      <c r="F790" s="279" t="s">
        <v>1440</v>
      </c>
      <c r="G790" s="280" t="s">
        <v>228</v>
      </c>
      <c r="H790" s="281">
        <v>1</v>
      </c>
      <c r="I790" s="282"/>
      <c r="J790" s="283">
        <f>ROUND(I790*H790,2)</f>
        <v>0</v>
      </c>
      <c r="K790" s="279" t="s">
        <v>21</v>
      </c>
      <c r="L790" s="284"/>
      <c r="M790" s="285" t="s">
        <v>21</v>
      </c>
      <c r="N790" s="286" t="s">
        <v>43</v>
      </c>
      <c r="O790" s="47"/>
      <c r="P790" s="230">
        <f>O790*H790</f>
        <v>0</v>
      </c>
      <c r="Q790" s="230">
        <v>0.002</v>
      </c>
      <c r="R790" s="230">
        <f>Q790*H790</f>
        <v>0.002</v>
      </c>
      <c r="S790" s="230">
        <v>0</v>
      </c>
      <c r="T790" s="231">
        <f>S790*H790</f>
        <v>0</v>
      </c>
      <c r="AR790" s="24" t="s">
        <v>383</v>
      </c>
      <c r="AT790" s="24" t="s">
        <v>235</v>
      </c>
      <c r="AU790" s="24" t="s">
        <v>82</v>
      </c>
      <c r="AY790" s="24" t="s">
        <v>150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24" t="s">
        <v>80</v>
      </c>
      <c r="BK790" s="232">
        <f>ROUND(I790*H790,2)</f>
        <v>0</v>
      </c>
      <c r="BL790" s="24" t="s">
        <v>240</v>
      </c>
      <c r="BM790" s="24" t="s">
        <v>1441</v>
      </c>
    </row>
    <row r="791" s="1" customFormat="1" ht="25.5" customHeight="1">
      <c r="B791" s="46"/>
      <c r="C791" s="221" t="s">
        <v>1442</v>
      </c>
      <c r="D791" s="221" t="s">
        <v>152</v>
      </c>
      <c r="E791" s="222" t="s">
        <v>1443</v>
      </c>
      <c r="F791" s="223" t="s">
        <v>1444</v>
      </c>
      <c r="G791" s="224" t="s">
        <v>228</v>
      </c>
      <c r="H791" s="225">
        <v>1</v>
      </c>
      <c r="I791" s="226"/>
      <c r="J791" s="227">
        <f>ROUND(I791*H791,2)</f>
        <v>0</v>
      </c>
      <c r="K791" s="223" t="s">
        <v>156</v>
      </c>
      <c r="L791" s="72"/>
      <c r="M791" s="228" t="s">
        <v>21</v>
      </c>
      <c r="N791" s="229" t="s">
        <v>43</v>
      </c>
      <c r="O791" s="47"/>
      <c r="P791" s="230">
        <f>O791*H791</f>
        <v>0</v>
      </c>
      <c r="Q791" s="230">
        <v>0</v>
      </c>
      <c r="R791" s="230">
        <f>Q791*H791</f>
        <v>0</v>
      </c>
      <c r="S791" s="230">
        <v>0</v>
      </c>
      <c r="T791" s="231">
        <f>S791*H791</f>
        <v>0</v>
      </c>
      <c r="AR791" s="24" t="s">
        <v>240</v>
      </c>
      <c r="AT791" s="24" t="s">
        <v>152</v>
      </c>
      <c r="AU791" s="24" t="s">
        <v>82</v>
      </c>
      <c r="AY791" s="24" t="s">
        <v>150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24" t="s">
        <v>80</v>
      </c>
      <c r="BK791" s="232">
        <f>ROUND(I791*H791,2)</f>
        <v>0</v>
      </c>
      <c r="BL791" s="24" t="s">
        <v>240</v>
      </c>
      <c r="BM791" s="24" t="s">
        <v>1445</v>
      </c>
    </row>
    <row r="792" s="1" customFormat="1" ht="16.5" customHeight="1">
      <c r="B792" s="46"/>
      <c r="C792" s="277" t="s">
        <v>1446</v>
      </c>
      <c r="D792" s="277" t="s">
        <v>235</v>
      </c>
      <c r="E792" s="278" t="s">
        <v>1447</v>
      </c>
      <c r="F792" s="279" t="s">
        <v>1448</v>
      </c>
      <c r="G792" s="280" t="s">
        <v>228</v>
      </c>
      <c r="H792" s="281">
        <v>1</v>
      </c>
      <c r="I792" s="282"/>
      <c r="J792" s="283">
        <f>ROUND(I792*H792,2)</f>
        <v>0</v>
      </c>
      <c r="K792" s="279" t="s">
        <v>21</v>
      </c>
      <c r="L792" s="284"/>
      <c r="M792" s="285" t="s">
        <v>21</v>
      </c>
      <c r="N792" s="286" t="s">
        <v>43</v>
      </c>
      <c r="O792" s="47"/>
      <c r="P792" s="230">
        <f>O792*H792</f>
        <v>0</v>
      </c>
      <c r="Q792" s="230">
        <v>0.0038</v>
      </c>
      <c r="R792" s="230">
        <f>Q792*H792</f>
        <v>0.0038</v>
      </c>
      <c r="S792" s="230">
        <v>0</v>
      </c>
      <c r="T792" s="231">
        <f>S792*H792</f>
        <v>0</v>
      </c>
      <c r="AR792" s="24" t="s">
        <v>383</v>
      </c>
      <c r="AT792" s="24" t="s">
        <v>235</v>
      </c>
      <c r="AU792" s="24" t="s">
        <v>82</v>
      </c>
      <c r="AY792" s="24" t="s">
        <v>150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24" t="s">
        <v>80</v>
      </c>
      <c r="BK792" s="232">
        <f>ROUND(I792*H792,2)</f>
        <v>0</v>
      </c>
      <c r="BL792" s="24" t="s">
        <v>240</v>
      </c>
      <c r="BM792" s="24" t="s">
        <v>1449</v>
      </c>
    </row>
    <row r="793" s="1" customFormat="1" ht="25.5" customHeight="1">
      <c r="B793" s="46"/>
      <c r="C793" s="221" t="s">
        <v>1450</v>
      </c>
      <c r="D793" s="221" t="s">
        <v>152</v>
      </c>
      <c r="E793" s="222" t="s">
        <v>1451</v>
      </c>
      <c r="F793" s="223" t="s">
        <v>1452</v>
      </c>
      <c r="G793" s="224" t="s">
        <v>248</v>
      </c>
      <c r="H793" s="225">
        <v>1</v>
      </c>
      <c r="I793" s="226"/>
      <c r="J793" s="227">
        <f>ROUND(I793*H793,2)</f>
        <v>0</v>
      </c>
      <c r="K793" s="223" t="s">
        <v>156</v>
      </c>
      <c r="L793" s="72"/>
      <c r="M793" s="228" t="s">
        <v>21</v>
      </c>
      <c r="N793" s="229" t="s">
        <v>43</v>
      </c>
      <c r="O793" s="47"/>
      <c r="P793" s="230">
        <f>O793*H793</f>
        <v>0</v>
      </c>
      <c r="Q793" s="230">
        <v>0</v>
      </c>
      <c r="R793" s="230">
        <f>Q793*H793</f>
        <v>0</v>
      </c>
      <c r="S793" s="230">
        <v>0</v>
      </c>
      <c r="T793" s="231">
        <f>S793*H793</f>
        <v>0</v>
      </c>
      <c r="AR793" s="24" t="s">
        <v>240</v>
      </c>
      <c r="AT793" s="24" t="s">
        <v>152</v>
      </c>
      <c r="AU793" s="24" t="s">
        <v>82</v>
      </c>
      <c r="AY793" s="24" t="s">
        <v>150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24" t="s">
        <v>80</v>
      </c>
      <c r="BK793" s="232">
        <f>ROUND(I793*H793,2)</f>
        <v>0</v>
      </c>
      <c r="BL793" s="24" t="s">
        <v>240</v>
      </c>
      <c r="BM793" s="24" t="s">
        <v>1453</v>
      </c>
    </row>
    <row r="794" s="1" customFormat="1" ht="38.25" customHeight="1">
      <c r="B794" s="46"/>
      <c r="C794" s="277" t="s">
        <v>1454</v>
      </c>
      <c r="D794" s="277" t="s">
        <v>235</v>
      </c>
      <c r="E794" s="278" t="s">
        <v>1455</v>
      </c>
      <c r="F794" s="279" t="s">
        <v>1456</v>
      </c>
      <c r="G794" s="280" t="s">
        <v>248</v>
      </c>
      <c r="H794" s="281">
        <v>1</v>
      </c>
      <c r="I794" s="282"/>
      <c r="J794" s="283">
        <f>ROUND(I794*H794,2)</f>
        <v>0</v>
      </c>
      <c r="K794" s="279" t="s">
        <v>21</v>
      </c>
      <c r="L794" s="284"/>
      <c r="M794" s="285" t="s">
        <v>21</v>
      </c>
      <c r="N794" s="286" t="s">
        <v>43</v>
      </c>
      <c r="O794" s="47"/>
      <c r="P794" s="230">
        <f>O794*H794</f>
        <v>0</v>
      </c>
      <c r="Q794" s="230">
        <v>0.0012999999999999999</v>
      </c>
      <c r="R794" s="230">
        <f>Q794*H794</f>
        <v>0.0012999999999999999</v>
      </c>
      <c r="S794" s="230">
        <v>0</v>
      </c>
      <c r="T794" s="231">
        <f>S794*H794</f>
        <v>0</v>
      </c>
      <c r="AR794" s="24" t="s">
        <v>383</v>
      </c>
      <c r="AT794" s="24" t="s">
        <v>235</v>
      </c>
      <c r="AU794" s="24" t="s">
        <v>82</v>
      </c>
      <c r="AY794" s="24" t="s">
        <v>150</v>
      </c>
      <c r="BE794" s="232">
        <f>IF(N794="základní",J794,0)</f>
        <v>0</v>
      </c>
      <c r="BF794" s="232">
        <f>IF(N794="snížená",J794,0)</f>
        <v>0</v>
      </c>
      <c r="BG794" s="232">
        <f>IF(N794="zákl. přenesená",J794,0)</f>
        <v>0</v>
      </c>
      <c r="BH794" s="232">
        <f>IF(N794="sníž. přenesená",J794,0)</f>
        <v>0</v>
      </c>
      <c r="BI794" s="232">
        <f>IF(N794="nulová",J794,0)</f>
        <v>0</v>
      </c>
      <c r="BJ794" s="24" t="s">
        <v>80</v>
      </c>
      <c r="BK794" s="232">
        <f>ROUND(I794*H794,2)</f>
        <v>0</v>
      </c>
      <c r="BL794" s="24" t="s">
        <v>240</v>
      </c>
      <c r="BM794" s="24" t="s">
        <v>1457</v>
      </c>
    </row>
    <row r="795" s="1" customFormat="1" ht="25.5" customHeight="1">
      <c r="B795" s="46"/>
      <c r="C795" s="221" t="s">
        <v>1458</v>
      </c>
      <c r="D795" s="221" t="s">
        <v>152</v>
      </c>
      <c r="E795" s="222" t="s">
        <v>1459</v>
      </c>
      <c r="F795" s="223" t="s">
        <v>1460</v>
      </c>
      <c r="G795" s="224" t="s">
        <v>248</v>
      </c>
      <c r="H795" s="225">
        <v>0.5</v>
      </c>
      <c r="I795" s="226"/>
      <c r="J795" s="227">
        <f>ROUND(I795*H795,2)</f>
        <v>0</v>
      </c>
      <c r="K795" s="223" t="s">
        <v>156</v>
      </c>
      <c r="L795" s="72"/>
      <c r="M795" s="228" t="s">
        <v>21</v>
      </c>
      <c r="N795" s="229" t="s">
        <v>43</v>
      </c>
      <c r="O795" s="47"/>
      <c r="P795" s="230">
        <f>O795*H795</f>
        <v>0</v>
      </c>
      <c r="Q795" s="230">
        <v>0</v>
      </c>
      <c r="R795" s="230">
        <f>Q795*H795</f>
        <v>0</v>
      </c>
      <c r="S795" s="230">
        <v>0</v>
      </c>
      <c r="T795" s="231">
        <f>S795*H795</f>
        <v>0</v>
      </c>
      <c r="AR795" s="24" t="s">
        <v>240</v>
      </c>
      <c r="AT795" s="24" t="s">
        <v>152</v>
      </c>
      <c r="AU795" s="24" t="s">
        <v>82</v>
      </c>
      <c r="AY795" s="24" t="s">
        <v>150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24" t="s">
        <v>80</v>
      </c>
      <c r="BK795" s="232">
        <f>ROUND(I795*H795,2)</f>
        <v>0</v>
      </c>
      <c r="BL795" s="24" t="s">
        <v>240</v>
      </c>
      <c r="BM795" s="24" t="s">
        <v>1461</v>
      </c>
    </row>
    <row r="796" s="1" customFormat="1" ht="38.25" customHeight="1">
      <c r="B796" s="46"/>
      <c r="C796" s="277" t="s">
        <v>1462</v>
      </c>
      <c r="D796" s="277" t="s">
        <v>235</v>
      </c>
      <c r="E796" s="278" t="s">
        <v>1463</v>
      </c>
      <c r="F796" s="279" t="s">
        <v>1464</v>
      </c>
      <c r="G796" s="280" t="s">
        <v>248</v>
      </c>
      <c r="H796" s="281">
        <v>0.5</v>
      </c>
      <c r="I796" s="282"/>
      <c r="J796" s="283">
        <f>ROUND(I796*H796,2)</f>
        <v>0</v>
      </c>
      <c r="K796" s="279" t="s">
        <v>21</v>
      </c>
      <c r="L796" s="284"/>
      <c r="M796" s="285" t="s">
        <v>21</v>
      </c>
      <c r="N796" s="286" t="s">
        <v>43</v>
      </c>
      <c r="O796" s="47"/>
      <c r="P796" s="230">
        <f>O796*H796</f>
        <v>0</v>
      </c>
      <c r="Q796" s="230">
        <v>0.0020500000000000002</v>
      </c>
      <c r="R796" s="230">
        <f>Q796*H796</f>
        <v>0.0010250000000000001</v>
      </c>
      <c r="S796" s="230">
        <v>0</v>
      </c>
      <c r="T796" s="231">
        <f>S796*H796</f>
        <v>0</v>
      </c>
      <c r="AR796" s="24" t="s">
        <v>383</v>
      </c>
      <c r="AT796" s="24" t="s">
        <v>235</v>
      </c>
      <c r="AU796" s="24" t="s">
        <v>82</v>
      </c>
      <c r="AY796" s="24" t="s">
        <v>150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24" t="s">
        <v>80</v>
      </c>
      <c r="BK796" s="232">
        <f>ROUND(I796*H796,2)</f>
        <v>0</v>
      </c>
      <c r="BL796" s="24" t="s">
        <v>240</v>
      </c>
      <c r="BM796" s="24" t="s">
        <v>1465</v>
      </c>
    </row>
    <row r="797" s="1" customFormat="1" ht="25.5" customHeight="1">
      <c r="B797" s="46"/>
      <c r="C797" s="221" t="s">
        <v>1466</v>
      </c>
      <c r="D797" s="221" t="s">
        <v>152</v>
      </c>
      <c r="E797" s="222" t="s">
        <v>1467</v>
      </c>
      <c r="F797" s="223" t="s">
        <v>1468</v>
      </c>
      <c r="G797" s="224" t="s">
        <v>248</v>
      </c>
      <c r="H797" s="225">
        <v>1</v>
      </c>
      <c r="I797" s="226"/>
      <c r="J797" s="227">
        <f>ROUND(I797*H797,2)</f>
        <v>0</v>
      </c>
      <c r="K797" s="223" t="s">
        <v>156</v>
      </c>
      <c r="L797" s="72"/>
      <c r="M797" s="228" t="s">
        <v>21</v>
      </c>
      <c r="N797" s="229" t="s">
        <v>43</v>
      </c>
      <c r="O797" s="47"/>
      <c r="P797" s="230">
        <f>O797*H797</f>
        <v>0</v>
      </c>
      <c r="Q797" s="230">
        <v>0</v>
      </c>
      <c r="R797" s="230">
        <f>Q797*H797</f>
        <v>0</v>
      </c>
      <c r="S797" s="230">
        <v>0.0045799999999999999</v>
      </c>
      <c r="T797" s="231">
        <f>S797*H797</f>
        <v>0.0045799999999999999</v>
      </c>
      <c r="AR797" s="24" t="s">
        <v>240</v>
      </c>
      <c r="AT797" s="24" t="s">
        <v>152</v>
      </c>
      <c r="AU797" s="24" t="s">
        <v>82</v>
      </c>
      <c r="AY797" s="24" t="s">
        <v>150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24" t="s">
        <v>80</v>
      </c>
      <c r="BK797" s="232">
        <f>ROUND(I797*H797,2)</f>
        <v>0</v>
      </c>
      <c r="BL797" s="24" t="s">
        <v>240</v>
      </c>
      <c r="BM797" s="24" t="s">
        <v>1469</v>
      </c>
    </row>
    <row r="798" s="1" customFormat="1" ht="25.5" customHeight="1">
      <c r="B798" s="46"/>
      <c r="C798" s="221" t="s">
        <v>1470</v>
      </c>
      <c r="D798" s="221" t="s">
        <v>152</v>
      </c>
      <c r="E798" s="222" t="s">
        <v>1471</v>
      </c>
      <c r="F798" s="223" t="s">
        <v>1472</v>
      </c>
      <c r="G798" s="224" t="s">
        <v>228</v>
      </c>
      <c r="H798" s="225">
        <v>1</v>
      </c>
      <c r="I798" s="226"/>
      <c r="J798" s="227">
        <f>ROUND(I798*H798,2)</f>
        <v>0</v>
      </c>
      <c r="K798" s="223" t="s">
        <v>156</v>
      </c>
      <c r="L798" s="72"/>
      <c r="M798" s="228" t="s">
        <v>21</v>
      </c>
      <c r="N798" s="229" t="s">
        <v>43</v>
      </c>
      <c r="O798" s="47"/>
      <c r="P798" s="230">
        <f>O798*H798</f>
        <v>0</v>
      </c>
      <c r="Q798" s="230">
        <v>0</v>
      </c>
      <c r="R798" s="230">
        <f>Q798*H798</f>
        <v>0</v>
      </c>
      <c r="S798" s="230">
        <v>0</v>
      </c>
      <c r="T798" s="231">
        <f>S798*H798</f>
        <v>0</v>
      </c>
      <c r="AR798" s="24" t="s">
        <v>240</v>
      </c>
      <c r="AT798" s="24" t="s">
        <v>152</v>
      </c>
      <c r="AU798" s="24" t="s">
        <v>82</v>
      </c>
      <c r="AY798" s="24" t="s">
        <v>150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24" t="s">
        <v>80</v>
      </c>
      <c r="BK798" s="232">
        <f>ROUND(I798*H798,2)</f>
        <v>0</v>
      </c>
      <c r="BL798" s="24" t="s">
        <v>240</v>
      </c>
      <c r="BM798" s="24" t="s">
        <v>1473</v>
      </c>
    </row>
    <row r="799" s="1" customFormat="1" ht="25.5" customHeight="1">
      <c r="B799" s="46"/>
      <c r="C799" s="277" t="s">
        <v>1474</v>
      </c>
      <c r="D799" s="277" t="s">
        <v>235</v>
      </c>
      <c r="E799" s="278" t="s">
        <v>1475</v>
      </c>
      <c r="F799" s="279" t="s">
        <v>1476</v>
      </c>
      <c r="G799" s="280" t="s">
        <v>228</v>
      </c>
      <c r="H799" s="281">
        <v>1</v>
      </c>
      <c r="I799" s="282"/>
      <c r="J799" s="283">
        <f>ROUND(I799*H799,2)</f>
        <v>0</v>
      </c>
      <c r="K799" s="279" t="s">
        <v>21</v>
      </c>
      <c r="L799" s="284"/>
      <c r="M799" s="285" t="s">
        <v>21</v>
      </c>
      <c r="N799" s="286" t="s">
        <v>43</v>
      </c>
      <c r="O799" s="47"/>
      <c r="P799" s="230">
        <f>O799*H799</f>
        <v>0</v>
      </c>
      <c r="Q799" s="230">
        <v>0.00040000000000000002</v>
      </c>
      <c r="R799" s="230">
        <f>Q799*H799</f>
        <v>0.00040000000000000002</v>
      </c>
      <c r="S799" s="230">
        <v>0</v>
      </c>
      <c r="T799" s="231">
        <f>S799*H799</f>
        <v>0</v>
      </c>
      <c r="AR799" s="24" t="s">
        <v>383</v>
      </c>
      <c r="AT799" s="24" t="s">
        <v>235</v>
      </c>
      <c r="AU799" s="24" t="s">
        <v>82</v>
      </c>
      <c r="AY799" s="24" t="s">
        <v>150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24" t="s">
        <v>80</v>
      </c>
      <c r="BK799" s="232">
        <f>ROUND(I799*H799,2)</f>
        <v>0</v>
      </c>
      <c r="BL799" s="24" t="s">
        <v>240</v>
      </c>
      <c r="BM799" s="24" t="s">
        <v>1477</v>
      </c>
    </row>
    <row r="800" s="1" customFormat="1" ht="25.5" customHeight="1">
      <c r="B800" s="46"/>
      <c r="C800" s="221" t="s">
        <v>1478</v>
      </c>
      <c r="D800" s="221" t="s">
        <v>152</v>
      </c>
      <c r="E800" s="222" t="s">
        <v>1479</v>
      </c>
      <c r="F800" s="223" t="s">
        <v>1480</v>
      </c>
      <c r="G800" s="224" t="s">
        <v>248</v>
      </c>
      <c r="H800" s="225">
        <v>1</v>
      </c>
      <c r="I800" s="226"/>
      <c r="J800" s="227">
        <f>ROUND(I800*H800,2)</f>
        <v>0</v>
      </c>
      <c r="K800" s="223" t="s">
        <v>156</v>
      </c>
      <c r="L800" s="72"/>
      <c r="M800" s="228" t="s">
        <v>21</v>
      </c>
      <c r="N800" s="229" t="s">
        <v>43</v>
      </c>
      <c r="O800" s="47"/>
      <c r="P800" s="230">
        <f>O800*H800</f>
        <v>0</v>
      </c>
      <c r="Q800" s="230">
        <v>0</v>
      </c>
      <c r="R800" s="230">
        <f>Q800*H800</f>
        <v>0</v>
      </c>
      <c r="S800" s="230">
        <v>0</v>
      </c>
      <c r="T800" s="231">
        <f>S800*H800</f>
        <v>0</v>
      </c>
      <c r="AR800" s="24" t="s">
        <v>240</v>
      </c>
      <c r="AT800" s="24" t="s">
        <v>152</v>
      </c>
      <c r="AU800" s="24" t="s">
        <v>82</v>
      </c>
      <c r="AY800" s="24" t="s">
        <v>150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24" t="s">
        <v>80</v>
      </c>
      <c r="BK800" s="232">
        <f>ROUND(I800*H800,2)</f>
        <v>0</v>
      </c>
      <c r="BL800" s="24" t="s">
        <v>240</v>
      </c>
      <c r="BM800" s="24" t="s">
        <v>1481</v>
      </c>
    </row>
    <row r="801" s="1" customFormat="1" ht="16.5" customHeight="1">
      <c r="B801" s="46"/>
      <c r="C801" s="277" t="s">
        <v>1482</v>
      </c>
      <c r="D801" s="277" t="s">
        <v>235</v>
      </c>
      <c r="E801" s="278" t="s">
        <v>1483</v>
      </c>
      <c r="F801" s="279" t="s">
        <v>1484</v>
      </c>
      <c r="G801" s="280" t="s">
        <v>248</v>
      </c>
      <c r="H801" s="281">
        <v>1</v>
      </c>
      <c r="I801" s="282"/>
      <c r="J801" s="283">
        <f>ROUND(I801*H801,2)</f>
        <v>0</v>
      </c>
      <c r="K801" s="279" t="s">
        <v>21</v>
      </c>
      <c r="L801" s="284"/>
      <c r="M801" s="285" t="s">
        <v>21</v>
      </c>
      <c r="N801" s="286" t="s">
        <v>43</v>
      </c>
      <c r="O801" s="47"/>
      <c r="P801" s="230">
        <f>O801*H801</f>
        <v>0</v>
      </c>
      <c r="Q801" s="230">
        <v>0.0017700000000000001</v>
      </c>
      <c r="R801" s="230">
        <f>Q801*H801</f>
        <v>0.0017700000000000001</v>
      </c>
      <c r="S801" s="230">
        <v>0</v>
      </c>
      <c r="T801" s="231">
        <f>S801*H801</f>
        <v>0</v>
      </c>
      <c r="AR801" s="24" t="s">
        <v>383</v>
      </c>
      <c r="AT801" s="24" t="s">
        <v>235</v>
      </c>
      <c r="AU801" s="24" t="s">
        <v>82</v>
      </c>
      <c r="AY801" s="24" t="s">
        <v>150</v>
      </c>
      <c r="BE801" s="232">
        <f>IF(N801="základní",J801,0)</f>
        <v>0</v>
      </c>
      <c r="BF801" s="232">
        <f>IF(N801="snížená",J801,0)</f>
        <v>0</v>
      </c>
      <c r="BG801" s="232">
        <f>IF(N801="zákl. přenesená",J801,0)</f>
        <v>0</v>
      </c>
      <c r="BH801" s="232">
        <f>IF(N801="sníž. přenesená",J801,0)</f>
        <v>0</v>
      </c>
      <c r="BI801" s="232">
        <f>IF(N801="nulová",J801,0)</f>
        <v>0</v>
      </c>
      <c r="BJ801" s="24" t="s">
        <v>80</v>
      </c>
      <c r="BK801" s="232">
        <f>ROUND(I801*H801,2)</f>
        <v>0</v>
      </c>
      <c r="BL801" s="24" t="s">
        <v>240</v>
      </c>
      <c r="BM801" s="24" t="s">
        <v>1485</v>
      </c>
    </row>
    <row r="802" s="1" customFormat="1" ht="16.5" customHeight="1">
      <c r="B802" s="46"/>
      <c r="C802" s="221" t="s">
        <v>1486</v>
      </c>
      <c r="D802" s="221" t="s">
        <v>152</v>
      </c>
      <c r="E802" s="222" t="s">
        <v>1487</v>
      </c>
      <c r="F802" s="223" t="s">
        <v>1488</v>
      </c>
      <c r="G802" s="224" t="s">
        <v>228</v>
      </c>
      <c r="H802" s="225">
        <v>1</v>
      </c>
      <c r="I802" s="226"/>
      <c r="J802" s="227">
        <f>ROUND(I802*H802,2)</f>
        <v>0</v>
      </c>
      <c r="K802" s="223" t="s">
        <v>21</v>
      </c>
      <c r="L802" s="72"/>
      <c r="M802" s="228" t="s">
        <v>21</v>
      </c>
      <c r="N802" s="229" t="s">
        <v>43</v>
      </c>
      <c r="O802" s="47"/>
      <c r="P802" s="230">
        <f>O802*H802</f>
        <v>0</v>
      </c>
      <c r="Q802" s="230">
        <v>0</v>
      </c>
      <c r="R802" s="230">
        <f>Q802*H802</f>
        <v>0</v>
      </c>
      <c r="S802" s="230">
        <v>0</v>
      </c>
      <c r="T802" s="231">
        <f>S802*H802</f>
        <v>0</v>
      </c>
      <c r="AR802" s="24" t="s">
        <v>240</v>
      </c>
      <c r="AT802" s="24" t="s">
        <v>152</v>
      </c>
      <c r="AU802" s="24" t="s">
        <v>82</v>
      </c>
      <c r="AY802" s="24" t="s">
        <v>150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24" t="s">
        <v>80</v>
      </c>
      <c r="BK802" s="232">
        <f>ROUND(I802*H802,2)</f>
        <v>0</v>
      </c>
      <c r="BL802" s="24" t="s">
        <v>240</v>
      </c>
      <c r="BM802" s="24" t="s">
        <v>1489</v>
      </c>
    </row>
    <row r="803" s="1" customFormat="1" ht="38.25" customHeight="1">
      <c r="B803" s="46"/>
      <c r="C803" s="221" t="s">
        <v>1490</v>
      </c>
      <c r="D803" s="221" t="s">
        <v>152</v>
      </c>
      <c r="E803" s="222" t="s">
        <v>1491</v>
      </c>
      <c r="F803" s="223" t="s">
        <v>1492</v>
      </c>
      <c r="G803" s="224" t="s">
        <v>186</v>
      </c>
      <c r="H803" s="225">
        <v>0.012</v>
      </c>
      <c r="I803" s="226"/>
      <c r="J803" s="227">
        <f>ROUND(I803*H803,2)</f>
        <v>0</v>
      </c>
      <c r="K803" s="223" t="s">
        <v>156</v>
      </c>
      <c r="L803" s="72"/>
      <c r="M803" s="228" t="s">
        <v>21</v>
      </c>
      <c r="N803" s="229" t="s">
        <v>43</v>
      </c>
      <c r="O803" s="47"/>
      <c r="P803" s="230">
        <f>O803*H803</f>
        <v>0</v>
      </c>
      <c r="Q803" s="230">
        <v>0</v>
      </c>
      <c r="R803" s="230">
        <f>Q803*H803</f>
        <v>0</v>
      </c>
      <c r="S803" s="230">
        <v>0</v>
      </c>
      <c r="T803" s="231">
        <f>S803*H803</f>
        <v>0</v>
      </c>
      <c r="AR803" s="24" t="s">
        <v>240</v>
      </c>
      <c r="AT803" s="24" t="s">
        <v>152</v>
      </c>
      <c r="AU803" s="24" t="s">
        <v>82</v>
      </c>
      <c r="AY803" s="24" t="s">
        <v>150</v>
      </c>
      <c r="BE803" s="232">
        <f>IF(N803="základní",J803,0)</f>
        <v>0</v>
      </c>
      <c r="BF803" s="232">
        <f>IF(N803="snížená",J803,0)</f>
        <v>0</v>
      </c>
      <c r="BG803" s="232">
        <f>IF(N803="zákl. přenesená",J803,0)</f>
        <v>0</v>
      </c>
      <c r="BH803" s="232">
        <f>IF(N803="sníž. přenesená",J803,0)</f>
        <v>0</v>
      </c>
      <c r="BI803" s="232">
        <f>IF(N803="nulová",J803,0)</f>
        <v>0</v>
      </c>
      <c r="BJ803" s="24" t="s">
        <v>80</v>
      </c>
      <c r="BK803" s="232">
        <f>ROUND(I803*H803,2)</f>
        <v>0</v>
      </c>
      <c r="BL803" s="24" t="s">
        <v>240</v>
      </c>
      <c r="BM803" s="24" t="s">
        <v>1493</v>
      </c>
    </row>
    <row r="804" s="10" customFormat="1" ht="29.88" customHeight="1">
      <c r="B804" s="205"/>
      <c r="C804" s="206"/>
      <c r="D804" s="207" t="s">
        <v>71</v>
      </c>
      <c r="E804" s="219" t="s">
        <v>1494</v>
      </c>
      <c r="F804" s="219" t="s">
        <v>1495</v>
      </c>
      <c r="G804" s="206"/>
      <c r="H804" s="206"/>
      <c r="I804" s="209"/>
      <c r="J804" s="220">
        <f>BK804</f>
        <v>0</v>
      </c>
      <c r="K804" s="206"/>
      <c r="L804" s="211"/>
      <c r="M804" s="212"/>
      <c r="N804" s="213"/>
      <c r="O804" s="213"/>
      <c r="P804" s="214">
        <f>SUM(P805:P816)</f>
        <v>0</v>
      </c>
      <c r="Q804" s="213"/>
      <c r="R804" s="214">
        <f>SUM(R805:R816)</f>
        <v>0.21189064265999996</v>
      </c>
      <c r="S804" s="213"/>
      <c r="T804" s="215">
        <f>SUM(T805:T816)</f>
        <v>0</v>
      </c>
      <c r="AR804" s="216" t="s">
        <v>82</v>
      </c>
      <c r="AT804" s="217" t="s">
        <v>71</v>
      </c>
      <c r="AU804" s="217" t="s">
        <v>80</v>
      </c>
      <c r="AY804" s="216" t="s">
        <v>150</v>
      </c>
      <c r="BK804" s="218">
        <f>SUM(BK805:BK816)</f>
        <v>0</v>
      </c>
    </row>
    <row r="805" s="1" customFormat="1" ht="38.25" customHeight="1">
      <c r="B805" s="46"/>
      <c r="C805" s="221" t="s">
        <v>1496</v>
      </c>
      <c r="D805" s="221" t="s">
        <v>152</v>
      </c>
      <c r="E805" s="222" t="s">
        <v>1497</v>
      </c>
      <c r="F805" s="223" t="s">
        <v>1498</v>
      </c>
      <c r="G805" s="224" t="s">
        <v>204</v>
      </c>
      <c r="H805" s="225">
        <v>13.481999999999999</v>
      </c>
      <c r="I805" s="226"/>
      <c r="J805" s="227">
        <f>ROUND(I805*H805,2)</f>
        <v>0</v>
      </c>
      <c r="K805" s="223" t="s">
        <v>156</v>
      </c>
      <c r="L805" s="72"/>
      <c r="M805" s="228" t="s">
        <v>21</v>
      </c>
      <c r="N805" s="229" t="s">
        <v>43</v>
      </c>
      <c r="O805" s="47"/>
      <c r="P805" s="230">
        <f>O805*H805</f>
        <v>0</v>
      </c>
      <c r="Q805" s="230">
        <v>0.01518513</v>
      </c>
      <c r="R805" s="230">
        <f>Q805*H805</f>
        <v>0.20472592265999998</v>
      </c>
      <c r="S805" s="230">
        <v>0</v>
      </c>
      <c r="T805" s="231">
        <f>S805*H805</f>
        <v>0</v>
      </c>
      <c r="AR805" s="24" t="s">
        <v>240</v>
      </c>
      <c r="AT805" s="24" t="s">
        <v>152</v>
      </c>
      <c r="AU805" s="24" t="s">
        <v>82</v>
      </c>
      <c r="AY805" s="24" t="s">
        <v>150</v>
      </c>
      <c r="BE805" s="232">
        <f>IF(N805="základní",J805,0)</f>
        <v>0</v>
      </c>
      <c r="BF805" s="232">
        <f>IF(N805="snížená",J805,0)</f>
        <v>0</v>
      </c>
      <c r="BG805" s="232">
        <f>IF(N805="zákl. přenesená",J805,0)</f>
        <v>0</v>
      </c>
      <c r="BH805" s="232">
        <f>IF(N805="sníž. přenesená",J805,0)</f>
        <v>0</v>
      </c>
      <c r="BI805" s="232">
        <f>IF(N805="nulová",J805,0)</f>
        <v>0</v>
      </c>
      <c r="BJ805" s="24" t="s">
        <v>80</v>
      </c>
      <c r="BK805" s="232">
        <f>ROUND(I805*H805,2)</f>
        <v>0</v>
      </c>
      <c r="BL805" s="24" t="s">
        <v>240</v>
      </c>
      <c r="BM805" s="24" t="s">
        <v>1499</v>
      </c>
    </row>
    <row r="806" s="12" customFormat="1">
      <c r="B806" s="244"/>
      <c r="C806" s="245"/>
      <c r="D806" s="235" t="s">
        <v>159</v>
      </c>
      <c r="E806" s="246" t="s">
        <v>21</v>
      </c>
      <c r="F806" s="247" t="s">
        <v>372</v>
      </c>
      <c r="G806" s="245"/>
      <c r="H806" s="248">
        <v>4.4939999999999998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AT806" s="254" t="s">
        <v>159</v>
      </c>
      <c r="AU806" s="254" t="s">
        <v>82</v>
      </c>
      <c r="AV806" s="12" t="s">
        <v>82</v>
      </c>
      <c r="AW806" s="12" t="s">
        <v>35</v>
      </c>
      <c r="AX806" s="12" t="s">
        <v>72</v>
      </c>
      <c r="AY806" s="254" t="s">
        <v>150</v>
      </c>
    </row>
    <row r="807" s="12" customFormat="1">
      <c r="B807" s="244"/>
      <c r="C807" s="245"/>
      <c r="D807" s="235" t="s">
        <v>159</v>
      </c>
      <c r="E807" s="246" t="s">
        <v>21</v>
      </c>
      <c r="F807" s="247" t="s">
        <v>1500</v>
      </c>
      <c r="G807" s="245"/>
      <c r="H807" s="248">
        <v>8.9879999999999995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AT807" s="254" t="s">
        <v>159</v>
      </c>
      <c r="AU807" s="254" t="s">
        <v>82</v>
      </c>
      <c r="AV807" s="12" t="s">
        <v>82</v>
      </c>
      <c r="AW807" s="12" t="s">
        <v>35</v>
      </c>
      <c r="AX807" s="12" t="s">
        <v>72</v>
      </c>
      <c r="AY807" s="254" t="s">
        <v>150</v>
      </c>
    </row>
    <row r="808" s="13" customFormat="1">
      <c r="B808" s="255"/>
      <c r="C808" s="256"/>
      <c r="D808" s="235" t="s">
        <v>159</v>
      </c>
      <c r="E808" s="257" t="s">
        <v>21</v>
      </c>
      <c r="F808" s="258" t="s">
        <v>162</v>
      </c>
      <c r="G808" s="256"/>
      <c r="H808" s="259">
        <v>13.481999999999999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AT808" s="265" t="s">
        <v>159</v>
      </c>
      <c r="AU808" s="265" t="s">
        <v>82</v>
      </c>
      <c r="AV808" s="13" t="s">
        <v>157</v>
      </c>
      <c r="AW808" s="13" t="s">
        <v>35</v>
      </c>
      <c r="AX808" s="13" t="s">
        <v>80</v>
      </c>
      <c r="AY808" s="265" t="s">
        <v>150</v>
      </c>
    </row>
    <row r="809" s="1" customFormat="1" ht="25.5" customHeight="1">
      <c r="B809" s="46"/>
      <c r="C809" s="221" t="s">
        <v>1501</v>
      </c>
      <c r="D809" s="221" t="s">
        <v>152</v>
      </c>
      <c r="E809" s="222" t="s">
        <v>1502</v>
      </c>
      <c r="F809" s="223" t="s">
        <v>1503</v>
      </c>
      <c r="G809" s="224" t="s">
        <v>248</v>
      </c>
      <c r="H809" s="225">
        <v>6.4199999999999999</v>
      </c>
      <c r="I809" s="226"/>
      <c r="J809" s="227">
        <f>ROUND(I809*H809,2)</f>
        <v>0</v>
      </c>
      <c r="K809" s="223" t="s">
        <v>156</v>
      </c>
      <c r="L809" s="72"/>
      <c r="M809" s="228" t="s">
        <v>21</v>
      </c>
      <c r="N809" s="229" t="s">
        <v>43</v>
      </c>
      <c r="O809" s="47"/>
      <c r="P809" s="230">
        <f>O809*H809</f>
        <v>0</v>
      </c>
      <c r="Q809" s="230">
        <v>0.00090600000000000001</v>
      </c>
      <c r="R809" s="230">
        <f>Q809*H809</f>
        <v>0.0058165200000000004</v>
      </c>
      <c r="S809" s="230">
        <v>0</v>
      </c>
      <c r="T809" s="231">
        <f>S809*H809</f>
        <v>0</v>
      </c>
      <c r="AR809" s="24" t="s">
        <v>240</v>
      </c>
      <c r="AT809" s="24" t="s">
        <v>152</v>
      </c>
      <c r="AU809" s="24" t="s">
        <v>82</v>
      </c>
      <c r="AY809" s="24" t="s">
        <v>150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24" t="s">
        <v>80</v>
      </c>
      <c r="BK809" s="232">
        <f>ROUND(I809*H809,2)</f>
        <v>0</v>
      </c>
      <c r="BL809" s="24" t="s">
        <v>240</v>
      </c>
      <c r="BM809" s="24" t="s">
        <v>1504</v>
      </c>
    </row>
    <row r="810" s="12" customFormat="1">
      <c r="B810" s="244"/>
      <c r="C810" s="245"/>
      <c r="D810" s="235" t="s">
        <v>159</v>
      </c>
      <c r="E810" s="246" t="s">
        <v>21</v>
      </c>
      <c r="F810" s="247" t="s">
        <v>1505</v>
      </c>
      <c r="G810" s="245"/>
      <c r="H810" s="248">
        <v>6.4199999999999999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AT810" s="254" t="s">
        <v>159</v>
      </c>
      <c r="AU810" s="254" t="s">
        <v>82</v>
      </c>
      <c r="AV810" s="12" t="s">
        <v>82</v>
      </c>
      <c r="AW810" s="12" t="s">
        <v>35</v>
      </c>
      <c r="AX810" s="12" t="s">
        <v>72</v>
      </c>
      <c r="AY810" s="254" t="s">
        <v>150</v>
      </c>
    </row>
    <row r="811" s="13" customFormat="1">
      <c r="B811" s="255"/>
      <c r="C811" s="256"/>
      <c r="D811" s="235" t="s">
        <v>159</v>
      </c>
      <c r="E811" s="257" t="s">
        <v>21</v>
      </c>
      <c r="F811" s="258" t="s">
        <v>162</v>
      </c>
      <c r="G811" s="256"/>
      <c r="H811" s="259">
        <v>6.4199999999999999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AT811" s="265" t="s">
        <v>159</v>
      </c>
      <c r="AU811" s="265" t="s">
        <v>82</v>
      </c>
      <c r="AV811" s="13" t="s">
        <v>157</v>
      </c>
      <c r="AW811" s="13" t="s">
        <v>35</v>
      </c>
      <c r="AX811" s="13" t="s">
        <v>80</v>
      </c>
      <c r="AY811" s="265" t="s">
        <v>150</v>
      </c>
    </row>
    <row r="812" s="1" customFormat="1" ht="25.5" customHeight="1">
      <c r="B812" s="46"/>
      <c r="C812" s="221" t="s">
        <v>1506</v>
      </c>
      <c r="D812" s="221" t="s">
        <v>152</v>
      </c>
      <c r="E812" s="222" t="s">
        <v>1507</v>
      </c>
      <c r="F812" s="223" t="s">
        <v>1508</v>
      </c>
      <c r="G812" s="224" t="s">
        <v>204</v>
      </c>
      <c r="H812" s="225">
        <v>13.481999999999999</v>
      </c>
      <c r="I812" s="226"/>
      <c r="J812" s="227">
        <f>ROUND(I812*H812,2)</f>
        <v>0</v>
      </c>
      <c r="K812" s="223" t="s">
        <v>156</v>
      </c>
      <c r="L812" s="72"/>
      <c r="M812" s="228" t="s">
        <v>21</v>
      </c>
      <c r="N812" s="229" t="s">
        <v>43</v>
      </c>
      <c r="O812" s="47"/>
      <c r="P812" s="230">
        <f>O812*H812</f>
        <v>0</v>
      </c>
      <c r="Q812" s="230">
        <v>0.00010000000000000001</v>
      </c>
      <c r="R812" s="230">
        <f>Q812*H812</f>
        <v>0.0013481999999999999</v>
      </c>
      <c r="S812" s="230">
        <v>0</v>
      </c>
      <c r="T812" s="231">
        <f>S812*H812</f>
        <v>0</v>
      </c>
      <c r="AR812" s="24" t="s">
        <v>240</v>
      </c>
      <c r="AT812" s="24" t="s">
        <v>152</v>
      </c>
      <c r="AU812" s="24" t="s">
        <v>82</v>
      </c>
      <c r="AY812" s="24" t="s">
        <v>150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4" t="s">
        <v>80</v>
      </c>
      <c r="BK812" s="232">
        <f>ROUND(I812*H812,2)</f>
        <v>0</v>
      </c>
      <c r="BL812" s="24" t="s">
        <v>240</v>
      </c>
      <c r="BM812" s="24" t="s">
        <v>1509</v>
      </c>
    </row>
    <row r="813" s="1" customFormat="1" ht="25.5" customHeight="1">
      <c r="B813" s="46"/>
      <c r="C813" s="221" t="s">
        <v>1510</v>
      </c>
      <c r="D813" s="221" t="s">
        <v>152</v>
      </c>
      <c r="E813" s="222" t="s">
        <v>1511</v>
      </c>
      <c r="F813" s="223" t="s">
        <v>1512</v>
      </c>
      <c r="G813" s="224" t="s">
        <v>204</v>
      </c>
      <c r="H813" s="225">
        <v>4.4939999999999998</v>
      </c>
      <c r="I813" s="226"/>
      <c r="J813" s="227">
        <f>ROUND(I813*H813,2)</f>
        <v>0</v>
      </c>
      <c r="K813" s="223" t="s">
        <v>156</v>
      </c>
      <c r="L813" s="72"/>
      <c r="M813" s="228" t="s">
        <v>21</v>
      </c>
      <c r="N813" s="229" t="s">
        <v>43</v>
      </c>
      <c r="O813" s="47"/>
      <c r="P813" s="230">
        <f>O813*H813</f>
        <v>0</v>
      </c>
      <c r="Q813" s="230">
        <v>0</v>
      </c>
      <c r="R813" s="230">
        <f>Q813*H813</f>
        <v>0</v>
      </c>
      <c r="S813" s="230">
        <v>0</v>
      </c>
      <c r="T813" s="231">
        <f>S813*H813</f>
        <v>0</v>
      </c>
      <c r="AR813" s="24" t="s">
        <v>240</v>
      </c>
      <c r="AT813" s="24" t="s">
        <v>152</v>
      </c>
      <c r="AU813" s="24" t="s">
        <v>82</v>
      </c>
      <c r="AY813" s="24" t="s">
        <v>150</v>
      </c>
      <c r="BE813" s="232">
        <f>IF(N813="základní",J813,0)</f>
        <v>0</v>
      </c>
      <c r="BF813" s="232">
        <f>IF(N813="snížená",J813,0)</f>
        <v>0</v>
      </c>
      <c r="BG813" s="232">
        <f>IF(N813="zákl. přenesená",J813,0)</f>
        <v>0</v>
      </c>
      <c r="BH813" s="232">
        <f>IF(N813="sníž. přenesená",J813,0)</f>
        <v>0</v>
      </c>
      <c r="BI813" s="232">
        <f>IF(N813="nulová",J813,0)</f>
        <v>0</v>
      </c>
      <c r="BJ813" s="24" t="s">
        <v>80</v>
      </c>
      <c r="BK813" s="232">
        <f>ROUND(I813*H813,2)</f>
        <v>0</v>
      </c>
      <c r="BL813" s="24" t="s">
        <v>240</v>
      </c>
      <c r="BM813" s="24" t="s">
        <v>1513</v>
      </c>
    </row>
    <row r="814" s="12" customFormat="1">
      <c r="B814" s="244"/>
      <c r="C814" s="245"/>
      <c r="D814" s="235" t="s">
        <v>159</v>
      </c>
      <c r="E814" s="246" t="s">
        <v>21</v>
      </c>
      <c r="F814" s="247" t="s">
        <v>372</v>
      </c>
      <c r="G814" s="245"/>
      <c r="H814" s="248">
        <v>4.4939999999999998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AT814" s="254" t="s">
        <v>159</v>
      </c>
      <c r="AU814" s="254" t="s">
        <v>82</v>
      </c>
      <c r="AV814" s="12" t="s">
        <v>82</v>
      </c>
      <c r="AW814" s="12" t="s">
        <v>35</v>
      </c>
      <c r="AX814" s="12" t="s">
        <v>72</v>
      </c>
      <c r="AY814" s="254" t="s">
        <v>150</v>
      </c>
    </row>
    <row r="815" s="13" customFormat="1">
      <c r="B815" s="255"/>
      <c r="C815" s="256"/>
      <c r="D815" s="235" t="s">
        <v>159</v>
      </c>
      <c r="E815" s="257" t="s">
        <v>21</v>
      </c>
      <c r="F815" s="258" t="s">
        <v>162</v>
      </c>
      <c r="G815" s="256"/>
      <c r="H815" s="259">
        <v>4.4939999999999998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AT815" s="265" t="s">
        <v>159</v>
      </c>
      <c r="AU815" s="265" t="s">
        <v>82</v>
      </c>
      <c r="AV815" s="13" t="s">
        <v>157</v>
      </c>
      <c r="AW815" s="13" t="s">
        <v>35</v>
      </c>
      <c r="AX815" s="13" t="s">
        <v>80</v>
      </c>
      <c r="AY815" s="265" t="s">
        <v>150</v>
      </c>
    </row>
    <row r="816" s="1" customFormat="1" ht="51" customHeight="1">
      <c r="B816" s="46"/>
      <c r="C816" s="221" t="s">
        <v>1514</v>
      </c>
      <c r="D816" s="221" t="s">
        <v>152</v>
      </c>
      <c r="E816" s="222" t="s">
        <v>1515</v>
      </c>
      <c r="F816" s="223" t="s">
        <v>1516</v>
      </c>
      <c r="G816" s="224" t="s">
        <v>186</v>
      </c>
      <c r="H816" s="225">
        <v>0.21199999999999999</v>
      </c>
      <c r="I816" s="226"/>
      <c r="J816" s="227">
        <f>ROUND(I816*H816,2)</f>
        <v>0</v>
      </c>
      <c r="K816" s="223" t="s">
        <v>156</v>
      </c>
      <c r="L816" s="72"/>
      <c r="M816" s="228" t="s">
        <v>21</v>
      </c>
      <c r="N816" s="229" t="s">
        <v>43</v>
      </c>
      <c r="O816" s="47"/>
      <c r="P816" s="230">
        <f>O816*H816</f>
        <v>0</v>
      </c>
      <c r="Q816" s="230">
        <v>0</v>
      </c>
      <c r="R816" s="230">
        <f>Q816*H816</f>
        <v>0</v>
      </c>
      <c r="S816" s="230">
        <v>0</v>
      </c>
      <c r="T816" s="231">
        <f>S816*H816</f>
        <v>0</v>
      </c>
      <c r="AR816" s="24" t="s">
        <v>240</v>
      </c>
      <c r="AT816" s="24" t="s">
        <v>152</v>
      </c>
      <c r="AU816" s="24" t="s">
        <v>82</v>
      </c>
      <c r="AY816" s="24" t="s">
        <v>150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24" t="s">
        <v>80</v>
      </c>
      <c r="BK816" s="232">
        <f>ROUND(I816*H816,2)</f>
        <v>0</v>
      </c>
      <c r="BL816" s="24" t="s">
        <v>240</v>
      </c>
      <c r="BM816" s="24" t="s">
        <v>1517</v>
      </c>
    </row>
    <row r="817" s="10" customFormat="1" ht="29.88" customHeight="1">
      <c r="B817" s="205"/>
      <c r="C817" s="206"/>
      <c r="D817" s="207" t="s">
        <v>71</v>
      </c>
      <c r="E817" s="219" t="s">
        <v>1518</v>
      </c>
      <c r="F817" s="219" t="s">
        <v>1519</v>
      </c>
      <c r="G817" s="206"/>
      <c r="H817" s="206"/>
      <c r="I817" s="209"/>
      <c r="J817" s="220">
        <f>BK817</f>
        <v>0</v>
      </c>
      <c r="K817" s="206"/>
      <c r="L817" s="211"/>
      <c r="M817" s="212"/>
      <c r="N817" s="213"/>
      <c r="O817" s="213"/>
      <c r="P817" s="214">
        <f>SUM(P818:P846)</f>
        <v>0</v>
      </c>
      <c r="Q817" s="213"/>
      <c r="R817" s="214">
        <f>SUM(R818:R846)</f>
        <v>0.26200973089999996</v>
      </c>
      <c r="S817" s="213"/>
      <c r="T817" s="215">
        <f>SUM(T818:T846)</f>
        <v>0.24505000000000002</v>
      </c>
      <c r="AR817" s="216" t="s">
        <v>82</v>
      </c>
      <c r="AT817" s="217" t="s">
        <v>71</v>
      </c>
      <c r="AU817" s="217" t="s">
        <v>80</v>
      </c>
      <c r="AY817" s="216" t="s">
        <v>150</v>
      </c>
      <c r="BK817" s="218">
        <f>SUM(BK818:BK846)</f>
        <v>0</v>
      </c>
    </row>
    <row r="818" s="1" customFormat="1" ht="25.5" customHeight="1">
      <c r="B818" s="46"/>
      <c r="C818" s="221" t="s">
        <v>1520</v>
      </c>
      <c r="D818" s="221" t="s">
        <v>152</v>
      </c>
      <c r="E818" s="222" t="s">
        <v>1521</v>
      </c>
      <c r="F818" s="223" t="s">
        <v>1522</v>
      </c>
      <c r="G818" s="224" t="s">
        <v>228</v>
      </c>
      <c r="H818" s="225">
        <v>18.41</v>
      </c>
      <c r="I818" s="226"/>
      <c r="J818" s="227">
        <f>ROUND(I818*H818,2)</f>
        <v>0</v>
      </c>
      <c r="K818" s="223" t="s">
        <v>156</v>
      </c>
      <c r="L818" s="72"/>
      <c r="M818" s="228" t="s">
        <v>21</v>
      </c>
      <c r="N818" s="229" t="s">
        <v>43</v>
      </c>
      <c r="O818" s="47"/>
      <c r="P818" s="230">
        <f>O818*H818</f>
        <v>0</v>
      </c>
      <c r="Q818" s="230">
        <v>0</v>
      </c>
      <c r="R818" s="230">
        <f>Q818*H818</f>
        <v>0</v>
      </c>
      <c r="S818" s="230">
        <v>0.0050000000000000001</v>
      </c>
      <c r="T818" s="231">
        <f>S818*H818</f>
        <v>0.092050000000000007</v>
      </c>
      <c r="AR818" s="24" t="s">
        <v>240</v>
      </c>
      <c r="AT818" s="24" t="s">
        <v>152</v>
      </c>
      <c r="AU818" s="24" t="s">
        <v>82</v>
      </c>
      <c r="AY818" s="24" t="s">
        <v>150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24" t="s">
        <v>80</v>
      </c>
      <c r="BK818" s="232">
        <f>ROUND(I818*H818,2)</f>
        <v>0</v>
      </c>
      <c r="BL818" s="24" t="s">
        <v>240</v>
      </c>
      <c r="BM818" s="24" t="s">
        <v>1523</v>
      </c>
    </row>
    <row r="819" s="12" customFormat="1">
      <c r="B819" s="244"/>
      <c r="C819" s="245"/>
      <c r="D819" s="235" t="s">
        <v>159</v>
      </c>
      <c r="E819" s="246" t="s">
        <v>21</v>
      </c>
      <c r="F819" s="247" t="s">
        <v>1524</v>
      </c>
      <c r="G819" s="245"/>
      <c r="H819" s="248">
        <v>10.779999999999999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AT819" s="254" t="s">
        <v>159</v>
      </c>
      <c r="AU819" s="254" t="s">
        <v>82</v>
      </c>
      <c r="AV819" s="12" t="s">
        <v>82</v>
      </c>
      <c r="AW819" s="12" t="s">
        <v>35</v>
      </c>
      <c r="AX819" s="12" t="s">
        <v>72</v>
      </c>
      <c r="AY819" s="254" t="s">
        <v>150</v>
      </c>
    </row>
    <row r="820" s="12" customFormat="1">
      <c r="B820" s="244"/>
      <c r="C820" s="245"/>
      <c r="D820" s="235" t="s">
        <v>159</v>
      </c>
      <c r="E820" s="246" t="s">
        <v>21</v>
      </c>
      <c r="F820" s="247" t="s">
        <v>1525</v>
      </c>
      <c r="G820" s="245"/>
      <c r="H820" s="248">
        <v>7.6299999999999999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AT820" s="254" t="s">
        <v>159</v>
      </c>
      <c r="AU820" s="254" t="s">
        <v>82</v>
      </c>
      <c r="AV820" s="12" t="s">
        <v>82</v>
      </c>
      <c r="AW820" s="12" t="s">
        <v>35</v>
      </c>
      <c r="AX820" s="12" t="s">
        <v>72</v>
      </c>
      <c r="AY820" s="254" t="s">
        <v>150</v>
      </c>
    </row>
    <row r="821" s="13" customFormat="1">
      <c r="B821" s="255"/>
      <c r="C821" s="256"/>
      <c r="D821" s="235" t="s">
        <v>159</v>
      </c>
      <c r="E821" s="257" t="s">
        <v>21</v>
      </c>
      <c r="F821" s="258" t="s">
        <v>162</v>
      </c>
      <c r="G821" s="256"/>
      <c r="H821" s="259">
        <v>18.41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AT821" s="265" t="s">
        <v>159</v>
      </c>
      <c r="AU821" s="265" t="s">
        <v>82</v>
      </c>
      <c r="AV821" s="13" t="s">
        <v>157</v>
      </c>
      <c r="AW821" s="13" t="s">
        <v>35</v>
      </c>
      <c r="AX821" s="13" t="s">
        <v>80</v>
      </c>
      <c r="AY821" s="265" t="s">
        <v>150</v>
      </c>
    </row>
    <row r="822" s="1" customFormat="1" ht="25.5" customHeight="1">
      <c r="B822" s="46"/>
      <c r="C822" s="221" t="s">
        <v>1526</v>
      </c>
      <c r="D822" s="221" t="s">
        <v>152</v>
      </c>
      <c r="E822" s="222" t="s">
        <v>1527</v>
      </c>
      <c r="F822" s="223" t="s">
        <v>1528</v>
      </c>
      <c r="G822" s="224" t="s">
        <v>228</v>
      </c>
      <c r="H822" s="225">
        <v>4</v>
      </c>
      <c r="I822" s="226"/>
      <c r="J822" s="227">
        <f>ROUND(I822*H822,2)</f>
        <v>0</v>
      </c>
      <c r="K822" s="223" t="s">
        <v>156</v>
      </c>
      <c r="L822" s="72"/>
      <c r="M822" s="228" t="s">
        <v>21</v>
      </c>
      <c r="N822" s="229" t="s">
        <v>43</v>
      </c>
      <c r="O822" s="47"/>
      <c r="P822" s="230">
        <f>O822*H822</f>
        <v>0</v>
      </c>
      <c r="Q822" s="230">
        <v>0</v>
      </c>
      <c r="R822" s="230">
        <f>Q822*H822</f>
        <v>0</v>
      </c>
      <c r="S822" s="230">
        <v>0</v>
      </c>
      <c r="T822" s="231">
        <f>S822*H822</f>
        <v>0</v>
      </c>
      <c r="AR822" s="24" t="s">
        <v>240</v>
      </c>
      <c r="AT822" s="24" t="s">
        <v>152</v>
      </c>
      <c r="AU822" s="24" t="s">
        <v>82</v>
      </c>
      <c r="AY822" s="24" t="s">
        <v>150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24" t="s">
        <v>80</v>
      </c>
      <c r="BK822" s="232">
        <f>ROUND(I822*H822,2)</f>
        <v>0</v>
      </c>
      <c r="BL822" s="24" t="s">
        <v>240</v>
      </c>
      <c r="BM822" s="24" t="s">
        <v>1529</v>
      </c>
    </row>
    <row r="823" s="1" customFormat="1" ht="16.5" customHeight="1">
      <c r="B823" s="46"/>
      <c r="C823" s="277" t="s">
        <v>1530</v>
      </c>
      <c r="D823" s="277" t="s">
        <v>235</v>
      </c>
      <c r="E823" s="278" t="s">
        <v>1531</v>
      </c>
      <c r="F823" s="279" t="s">
        <v>1532</v>
      </c>
      <c r="G823" s="280" t="s">
        <v>228</v>
      </c>
      <c r="H823" s="281">
        <v>1</v>
      </c>
      <c r="I823" s="282"/>
      <c r="J823" s="283">
        <f>ROUND(I823*H823,2)</f>
        <v>0</v>
      </c>
      <c r="K823" s="279" t="s">
        <v>156</v>
      </c>
      <c r="L823" s="284"/>
      <c r="M823" s="285" t="s">
        <v>21</v>
      </c>
      <c r="N823" s="286" t="s">
        <v>43</v>
      </c>
      <c r="O823" s="47"/>
      <c r="P823" s="230">
        <f>O823*H823</f>
        <v>0</v>
      </c>
      <c r="Q823" s="230">
        <v>0.014</v>
      </c>
      <c r="R823" s="230">
        <f>Q823*H823</f>
        <v>0.014</v>
      </c>
      <c r="S823" s="230">
        <v>0</v>
      </c>
      <c r="T823" s="231">
        <f>S823*H823</f>
        <v>0</v>
      </c>
      <c r="AR823" s="24" t="s">
        <v>383</v>
      </c>
      <c r="AT823" s="24" t="s">
        <v>235</v>
      </c>
      <c r="AU823" s="24" t="s">
        <v>82</v>
      </c>
      <c r="AY823" s="24" t="s">
        <v>150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24" t="s">
        <v>80</v>
      </c>
      <c r="BK823" s="232">
        <f>ROUND(I823*H823,2)</f>
        <v>0</v>
      </c>
      <c r="BL823" s="24" t="s">
        <v>240</v>
      </c>
      <c r="BM823" s="24" t="s">
        <v>1533</v>
      </c>
    </row>
    <row r="824" s="1" customFormat="1" ht="16.5" customHeight="1">
      <c r="B824" s="46"/>
      <c r="C824" s="277" t="s">
        <v>1534</v>
      </c>
      <c r="D824" s="277" t="s">
        <v>235</v>
      </c>
      <c r="E824" s="278" t="s">
        <v>1535</v>
      </c>
      <c r="F824" s="279" t="s">
        <v>1536</v>
      </c>
      <c r="G824" s="280" t="s">
        <v>228</v>
      </c>
      <c r="H824" s="281">
        <v>3</v>
      </c>
      <c r="I824" s="282"/>
      <c r="J824" s="283">
        <f>ROUND(I824*H824,2)</f>
        <v>0</v>
      </c>
      <c r="K824" s="279" t="s">
        <v>156</v>
      </c>
      <c r="L824" s="284"/>
      <c r="M824" s="285" t="s">
        <v>21</v>
      </c>
      <c r="N824" s="286" t="s">
        <v>43</v>
      </c>
      <c r="O824" s="47"/>
      <c r="P824" s="230">
        <f>O824*H824</f>
        <v>0</v>
      </c>
      <c r="Q824" s="230">
        <v>0.016</v>
      </c>
      <c r="R824" s="230">
        <f>Q824*H824</f>
        <v>0.048000000000000001</v>
      </c>
      <c r="S824" s="230">
        <v>0</v>
      </c>
      <c r="T824" s="231">
        <f>S824*H824</f>
        <v>0</v>
      </c>
      <c r="AR824" s="24" t="s">
        <v>383</v>
      </c>
      <c r="AT824" s="24" t="s">
        <v>235</v>
      </c>
      <c r="AU824" s="24" t="s">
        <v>82</v>
      </c>
      <c r="AY824" s="24" t="s">
        <v>150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24" t="s">
        <v>80</v>
      </c>
      <c r="BK824" s="232">
        <f>ROUND(I824*H824,2)</f>
        <v>0</v>
      </c>
      <c r="BL824" s="24" t="s">
        <v>240</v>
      </c>
      <c r="BM824" s="24" t="s">
        <v>1537</v>
      </c>
    </row>
    <row r="825" s="1" customFormat="1" ht="25.5" customHeight="1">
      <c r="B825" s="46"/>
      <c r="C825" s="221" t="s">
        <v>1538</v>
      </c>
      <c r="D825" s="221" t="s">
        <v>152</v>
      </c>
      <c r="E825" s="222" t="s">
        <v>1539</v>
      </c>
      <c r="F825" s="223" t="s">
        <v>1540</v>
      </c>
      <c r="G825" s="224" t="s">
        <v>228</v>
      </c>
      <c r="H825" s="225">
        <v>2</v>
      </c>
      <c r="I825" s="226"/>
      <c r="J825" s="227">
        <f>ROUND(I825*H825,2)</f>
        <v>0</v>
      </c>
      <c r="K825" s="223" t="s">
        <v>156</v>
      </c>
      <c r="L825" s="72"/>
      <c r="M825" s="228" t="s">
        <v>21</v>
      </c>
      <c r="N825" s="229" t="s">
        <v>43</v>
      </c>
      <c r="O825" s="47"/>
      <c r="P825" s="230">
        <f>O825*H825</f>
        <v>0</v>
      </c>
      <c r="Q825" s="230">
        <v>0</v>
      </c>
      <c r="R825" s="230">
        <f>Q825*H825</f>
        <v>0</v>
      </c>
      <c r="S825" s="230">
        <v>0</v>
      </c>
      <c r="T825" s="231">
        <f>S825*H825</f>
        <v>0</v>
      </c>
      <c r="AR825" s="24" t="s">
        <v>240</v>
      </c>
      <c r="AT825" s="24" t="s">
        <v>152</v>
      </c>
      <c r="AU825" s="24" t="s">
        <v>82</v>
      </c>
      <c r="AY825" s="24" t="s">
        <v>150</v>
      </c>
      <c r="BE825" s="232">
        <f>IF(N825="základní",J825,0)</f>
        <v>0</v>
      </c>
      <c r="BF825" s="232">
        <f>IF(N825="snížená",J825,0)</f>
        <v>0</v>
      </c>
      <c r="BG825" s="232">
        <f>IF(N825="zákl. přenesená",J825,0)</f>
        <v>0</v>
      </c>
      <c r="BH825" s="232">
        <f>IF(N825="sníž. přenesená",J825,0)</f>
        <v>0</v>
      </c>
      <c r="BI825" s="232">
        <f>IF(N825="nulová",J825,0)</f>
        <v>0</v>
      </c>
      <c r="BJ825" s="24" t="s">
        <v>80</v>
      </c>
      <c r="BK825" s="232">
        <f>ROUND(I825*H825,2)</f>
        <v>0</v>
      </c>
      <c r="BL825" s="24" t="s">
        <v>240</v>
      </c>
      <c r="BM825" s="24" t="s">
        <v>1541</v>
      </c>
    </row>
    <row r="826" s="1" customFormat="1" ht="16.5" customHeight="1">
      <c r="B826" s="46"/>
      <c r="C826" s="277" t="s">
        <v>1542</v>
      </c>
      <c r="D826" s="277" t="s">
        <v>235</v>
      </c>
      <c r="E826" s="278" t="s">
        <v>1543</v>
      </c>
      <c r="F826" s="279" t="s">
        <v>1544</v>
      </c>
      <c r="G826" s="280" t="s">
        <v>228</v>
      </c>
      <c r="H826" s="281">
        <v>2</v>
      </c>
      <c r="I826" s="282"/>
      <c r="J826" s="283">
        <f>ROUND(I826*H826,2)</f>
        <v>0</v>
      </c>
      <c r="K826" s="279" t="s">
        <v>156</v>
      </c>
      <c r="L826" s="284"/>
      <c r="M826" s="285" t="s">
        <v>21</v>
      </c>
      <c r="N826" s="286" t="s">
        <v>43</v>
      </c>
      <c r="O826" s="47"/>
      <c r="P826" s="230">
        <f>O826*H826</f>
        <v>0</v>
      </c>
      <c r="Q826" s="230">
        <v>0.019</v>
      </c>
      <c r="R826" s="230">
        <f>Q826*H826</f>
        <v>0.037999999999999999</v>
      </c>
      <c r="S826" s="230">
        <v>0</v>
      </c>
      <c r="T826" s="231">
        <f>S826*H826</f>
        <v>0</v>
      </c>
      <c r="AR826" s="24" t="s">
        <v>383</v>
      </c>
      <c r="AT826" s="24" t="s">
        <v>235</v>
      </c>
      <c r="AU826" s="24" t="s">
        <v>82</v>
      </c>
      <c r="AY826" s="24" t="s">
        <v>150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24" t="s">
        <v>80</v>
      </c>
      <c r="BK826" s="232">
        <f>ROUND(I826*H826,2)</f>
        <v>0</v>
      </c>
      <c r="BL826" s="24" t="s">
        <v>240</v>
      </c>
      <c r="BM826" s="24" t="s">
        <v>1545</v>
      </c>
    </row>
    <row r="827" s="1" customFormat="1" ht="25.5" customHeight="1">
      <c r="B827" s="46"/>
      <c r="C827" s="221" t="s">
        <v>1546</v>
      </c>
      <c r="D827" s="221" t="s">
        <v>152</v>
      </c>
      <c r="E827" s="222" t="s">
        <v>1547</v>
      </c>
      <c r="F827" s="223" t="s">
        <v>1548</v>
      </c>
      <c r="G827" s="224" t="s">
        <v>228</v>
      </c>
      <c r="H827" s="225">
        <v>1</v>
      </c>
      <c r="I827" s="226"/>
      <c r="J827" s="227">
        <f>ROUND(I827*H827,2)</f>
        <v>0</v>
      </c>
      <c r="K827" s="223" t="s">
        <v>156</v>
      </c>
      <c r="L827" s="72"/>
      <c r="M827" s="228" t="s">
        <v>21</v>
      </c>
      <c r="N827" s="229" t="s">
        <v>43</v>
      </c>
      <c r="O827" s="47"/>
      <c r="P827" s="230">
        <f>O827*H827</f>
        <v>0</v>
      </c>
      <c r="Q827" s="230">
        <v>0.00080973090000000002</v>
      </c>
      <c r="R827" s="230">
        <f>Q827*H827</f>
        <v>0.00080973090000000002</v>
      </c>
      <c r="S827" s="230">
        <v>0</v>
      </c>
      <c r="T827" s="231">
        <f>S827*H827</f>
        <v>0</v>
      </c>
      <c r="AR827" s="24" t="s">
        <v>240</v>
      </c>
      <c r="AT827" s="24" t="s">
        <v>152</v>
      </c>
      <c r="AU827" s="24" t="s">
        <v>82</v>
      </c>
      <c r="AY827" s="24" t="s">
        <v>150</v>
      </c>
      <c r="BE827" s="232">
        <f>IF(N827="základní",J827,0)</f>
        <v>0</v>
      </c>
      <c r="BF827" s="232">
        <f>IF(N827="snížená",J827,0)</f>
        <v>0</v>
      </c>
      <c r="BG827" s="232">
        <f>IF(N827="zákl. přenesená",J827,0)</f>
        <v>0</v>
      </c>
      <c r="BH827" s="232">
        <f>IF(N827="sníž. přenesená",J827,0)</f>
        <v>0</v>
      </c>
      <c r="BI827" s="232">
        <f>IF(N827="nulová",J827,0)</f>
        <v>0</v>
      </c>
      <c r="BJ827" s="24" t="s">
        <v>80</v>
      </c>
      <c r="BK827" s="232">
        <f>ROUND(I827*H827,2)</f>
        <v>0</v>
      </c>
      <c r="BL827" s="24" t="s">
        <v>240</v>
      </c>
      <c r="BM827" s="24" t="s">
        <v>1549</v>
      </c>
    </row>
    <row r="828" s="1" customFormat="1" ht="38.25" customHeight="1">
      <c r="B828" s="46"/>
      <c r="C828" s="277" t="s">
        <v>1550</v>
      </c>
      <c r="D828" s="277" t="s">
        <v>235</v>
      </c>
      <c r="E828" s="278" t="s">
        <v>1551</v>
      </c>
      <c r="F828" s="279" t="s">
        <v>1552</v>
      </c>
      <c r="G828" s="280" t="s">
        <v>228</v>
      </c>
      <c r="H828" s="281">
        <v>1</v>
      </c>
      <c r="I828" s="282"/>
      <c r="J828" s="283">
        <f>ROUND(I828*H828,2)</f>
        <v>0</v>
      </c>
      <c r="K828" s="279" t="s">
        <v>21</v>
      </c>
      <c r="L828" s="284"/>
      <c r="M828" s="285" t="s">
        <v>21</v>
      </c>
      <c r="N828" s="286" t="s">
        <v>43</v>
      </c>
      <c r="O828" s="47"/>
      <c r="P828" s="230">
        <f>O828*H828</f>
        <v>0</v>
      </c>
      <c r="Q828" s="230">
        <v>0.14399999999999999</v>
      </c>
      <c r="R828" s="230">
        <f>Q828*H828</f>
        <v>0.14399999999999999</v>
      </c>
      <c r="S828" s="230">
        <v>0</v>
      </c>
      <c r="T828" s="231">
        <f>S828*H828</f>
        <v>0</v>
      </c>
      <c r="AR828" s="24" t="s">
        <v>383</v>
      </c>
      <c r="AT828" s="24" t="s">
        <v>235</v>
      </c>
      <c r="AU828" s="24" t="s">
        <v>82</v>
      </c>
      <c r="AY828" s="24" t="s">
        <v>150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24" t="s">
        <v>80</v>
      </c>
      <c r="BK828" s="232">
        <f>ROUND(I828*H828,2)</f>
        <v>0</v>
      </c>
      <c r="BL828" s="24" t="s">
        <v>240</v>
      </c>
      <c r="BM828" s="24" t="s">
        <v>1553</v>
      </c>
    </row>
    <row r="829" s="1" customFormat="1" ht="16.5" customHeight="1">
      <c r="B829" s="46"/>
      <c r="C829" s="221" t="s">
        <v>1554</v>
      </c>
      <c r="D829" s="221" t="s">
        <v>152</v>
      </c>
      <c r="E829" s="222" t="s">
        <v>1555</v>
      </c>
      <c r="F829" s="223" t="s">
        <v>1556</v>
      </c>
      <c r="G829" s="224" t="s">
        <v>228</v>
      </c>
      <c r="H829" s="225">
        <v>12</v>
      </c>
      <c r="I829" s="226"/>
      <c r="J829" s="227">
        <f>ROUND(I829*H829,2)</f>
        <v>0</v>
      </c>
      <c r="K829" s="223" t="s">
        <v>156</v>
      </c>
      <c r="L829" s="72"/>
      <c r="M829" s="228" t="s">
        <v>21</v>
      </c>
      <c r="N829" s="229" t="s">
        <v>43</v>
      </c>
      <c r="O829" s="47"/>
      <c r="P829" s="230">
        <f>O829*H829</f>
        <v>0</v>
      </c>
      <c r="Q829" s="230">
        <v>0</v>
      </c>
      <c r="R829" s="230">
        <f>Q829*H829</f>
        <v>0</v>
      </c>
      <c r="S829" s="230">
        <v>0</v>
      </c>
      <c r="T829" s="231">
        <f>S829*H829</f>
        <v>0</v>
      </c>
      <c r="AR829" s="24" t="s">
        <v>240</v>
      </c>
      <c r="AT829" s="24" t="s">
        <v>152</v>
      </c>
      <c r="AU829" s="24" t="s">
        <v>82</v>
      </c>
      <c r="AY829" s="24" t="s">
        <v>150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24" t="s">
        <v>80</v>
      </c>
      <c r="BK829" s="232">
        <f>ROUND(I829*H829,2)</f>
        <v>0</v>
      </c>
      <c r="BL829" s="24" t="s">
        <v>240</v>
      </c>
      <c r="BM829" s="24" t="s">
        <v>1557</v>
      </c>
    </row>
    <row r="830" s="1" customFormat="1" ht="16.5" customHeight="1">
      <c r="B830" s="46"/>
      <c r="C830" s="277" t="s">
        <v>1558</v>
      </c>
      <c r="D830" s="277" t="s">
        <v>235</v>
      </c>
      <c r="E830" s="278" t="s">
        <v>1559</v>
      </c>
      <c r="F830" s="279" t="s">
        <v>1560</v>
      </c>
      <c r="G830" s="280" t="s">
        <v>228</v>
      </c>
      <c r="H830" s="281">
        <v>2</v>
      </c>
      <c r="I830" s="282"/>
      <c r="J830" s="283">
        <f>ROUND(I830*H830,2)</f>
        <v>0</v>
      </c>
      <c r="K830" s="279" t="s">
        <v>156</v>
      </c>
      <c r="L830" s="284"/>
      <c r="M830" s="285" t="s">
        <v>21</v>
      </c>
      <c r="N830" s="286" t="s">
        <v>43</v>
      </c>
      <c r="O830" s="47"/>
      <c r="P830" s="230">
        <f>O830*H830</f>
        <v>0</v>
      </c>
      <c r="Q830" s="230">
        <v>0.00050000000000000001</v>
      </c>
      <c r="R830" s="230">
        <f>Q830*H830</f>
        <v>0.001</v>
      </c>
      <c r="S830" s="230">
        <v>0</v>
      </c>
      <c r="T830" s="231">
        <f>S830*H830</f>
        <v>0</v>
      </c>
      <c r="AR830" s="24" t="s">
        <v>383</v>
      </c>
      <c r="AT830" s="24" t="s">
        <v>235</v>
      </c>
      <c r="AU830" s="24" t="s">
        <v>82</v>
      </c>
      <c r="AY830" s="24" t="s">
        <v>150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24" t="s">
        <v>80</v>
      </c>
      <c r="BK830" s="232">
        <f>ROUND(I830*H830,2)</f>
        <v>0</v>
      </c>
      <c r="BL830" s="24" t="s">
        <v>240</v>
      </c>
      <c r="BM830" s="24" t="s">
        <v>1561</v>
      </c>
    </row>
    <row r="831" s="1" customFormat="1" ht="16.5" customHeight="1">
      <c r="B831" s="46"/>
      <c r="C831" s="277" t="s">
        <v>1562</v>
      </c>
      <c r="D831" s="277" t="s">
        <v>235</v>
      </c>
      <c r="E831" s="278" t="s">
        <v>1563</v>
      </c>
      <c r="F831" s="279" t="s">
        <v>1564</v>
      </c>
      <c r="G831" s="280" t="s">
        <v>228</v>
      </c>
      <c r="H831" s="281">
        <v>6</v>
      </c>
      <c r="I831" s="282"/>
      <c r="J831" s="283">
        <f>ROUND(I831*H831,2)</f>
        <v>0</v>
      </c>
      <c r="K831" s="279" t="s">
        <v>156</v>
      </c>
      <c r="L831" s="284"/>
      <c r="M831" s="285" t="s">
        <v>21</v>
      </c>
      <c r="N831" s="286" t="s">
        <v>43</v>
      </c>
      <c r="O831" s="47"/>
      <c r="P831" s="230">
        <f>O831*H831</f>
        <v>0</v>
      </c>
      <c r="Q831" s="230">
        <v>0.00050000000000000001</v>
      </c>
      <c r="R831" s="230">
        <f>Q831*H831</f>
        <v>0.0030000000000000001</v>
      </c>
      <c r="S831" s="230">
        <v>0</v>
      </c>
      <c r="T831" s="231">
        <f>S831*H831</f>
        <v>0</v>
      </c>
      <c r="AR831" s="24" t="s">
        <v>383</v>
      </c>
      <c r="AT831" s="24" t="s">
        <v>235</v>
      </c>
      <c r="AU831" s="24" t="s">
        <v>82</v>
      </c>
      <c r="AY831" s="24" t="s">
        <v>150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24" t="s">
        <v>80</v>
      </c>
      <c r="BK831" s="232">
        <f>ROUND(I831*H831,2)</f>
        <v>0</v>
      </c>
      <c r="BL831" s="24" t="s">
        <v>240</v>
      </c>
      <c r="BM831" s="24" t="s">
        <v>1565</v>
      </c>
    </row>
    <row r="832" s="1" customFormat="1" ht="16.5" customHeight="1">
      <c r="B832" s="46"/>
      <c r="C832" s="277" t="s">
        <v>1566</v>
      </c>
      <c r="D832" s="277" t="s">
        <v>235</v>
      </c>
      <c r="E832" s="278" t="s">
        <v>1567</v>
      </c>
      <c r="F832" s="279" t="s">
        <v>1568</v>
      </c>
      <c r="G832" s="280" t="s">
        <v>228</v>
      </c>
      <c r="H832" s="281">
        <v>4</v>
      </c>
      <c r="I832" s="282"/>
      <c r="J832" s="283">
        <f>ROUND(I832*H832,2)</f>
        <v>0</v>
      </c>
      <c r="K832" s="279" t="s">
        <v>156</v>
      </c>
      <c r="L832" s="284"/>
      <c r="M832" s="285" t="s">
        <v>21</v>
      </c>
      <c r="N832" s="286" t="s">
        <v>43</v>
      </c>
      <c r="O832" s="47"/>
      <c r="P832" s="230">
        <f>O832*H832</f>
        <v>0</v>
      </c>
      <c r="Q832" s="230">
        <v>0.00059999999999999995</v>
      </c>
      <c r="R832" s="230">
        <f>Q832*H832</f>
        <v>0.0023999999999999998</v>
      </c>
      <c r="S832" s="230">
        <v>0</v>
      </c>
      <c r="T832" s="231">
        <f>S832*H832</f>
        <v>0</v>
      </c>
      <c r="AR832" s="24" t="s">
        <v>383</v>
      </c>
      <c r="AT832" s="24" t="s">
        <v>235</v>
      </c>
      <c r="AU832" s="24" t="s">
        <v>82</v>
      </c>
      <c r="AY832" s="24" t="s">
        <v>150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24" t="s">
        <v>80</v>
      </c>
      <c r="BK832" s="232">
        <f>ROUND(I832*H832,2)</f>
        <v>0</v>
      </c>
      <c r="BL832" s="24" t="s">
        <v>240</v>
      </c>
      <c r="BM832" s="24" t="s">
        <v>1569</v>
      </c>
    </row>
    <row r="833" s="1" customFormat="1" ht="16.5" customHeight="1">
      <c r="B833" s="46"/>
      <c r="C833" s="221" t="s">
        <v>1570</v>
      </c>
      <c r="D833" s="221" t="s">
        <v>152</v>
      </c>
      <c r="E833" s="222" t="s">
        <v>1571</v>
      </c>
      <c r="F833" s="223" t="s">
        <v>1572</v>
      </c>
      <c r="G833" s="224" t="s">
        <v>228</v>
      </c>
      <c r="H833" s="225">
        <v>5</v>
      </c>
      <c r="I833" s="226"/>
      <c r="J833" s="227">
        <f>ROUND(I833*H833,2)</f>
        <v>0</v>
      </c>
      <c r="K833" s="223" t="s">
        <v>156</v>
      </c>
      <c r="L833" s="72"/>
      <c r="M833" s="228" t="s">
        <v>21</v>
      </c>
      <c r="N833" s="229" t="s">
        <v>43</v>
      </c>
      <c r="O833" s="47"/>
      <c r="P833" s="230">
        <f>O833*H833</f>
        <v>0</v>
      </c>
      <c r="Q833" s="230">
        <v>0</v>
      </c>
      <c r="R833" s="230">
        <f>Q833*H833</f>
        <v>0</v>
      </c>
      <c r="S833" s="230">
        <v>0.0018</v>
      </c>
      <c r="T833" s="231">
        <f>S833*H833</f>
        <v>0.0089999999999999993</v>
      </c>
      <c r="AR833" s="24" t="s">
        <v>240</v>
      </c>
      <c r="AT833" s="24" t="s">
        <v>152</v>
      </c>
      <c r="AU833" s="24" t="s">
        <v>82</v>
      </c>
      <c r="AY833" s="24" t="s">
        <v>150</v>
      </c>
      <c r="BE833" s="232">
        <f>IF(N833="základní",J833,0)</f>
        <v>0</v>
      </c>
      <c r="BF833" s="232">
        <f>IF(N833="snížená",J833,0)</f>
        <v>0</v>
      </c>
      <c r="BG833" s="232">
        <f>IF(N833="zákl. přenesená",J833,0)</f>
        <v>0</v>
      </c>
      <c r="BH833" s="232">
        <f>IF(N833="sníž. přenesená",J833,0)</f>
        <v>0</v>
      </c>
      <c r="BI833" s="232">
        <f>IF(N833="nulová",J833,0)</f>
        <v>0</v>
      </c>
      <c r="BJ833" s="24" t="s">
        <v>80</v>
      </c>
      <c r="BK833" s="232">
        <f>ROUND(I833*H833,2)</f>
        <v>0</v>
      </c>
      <c r="BL833" s="24" t="s">
        <v>240</v>
      </c>
      <c r="BM833" s="24" t="s">
        <v>1573</v>
      </c>
    </row>
    <row r="834" s="12" customFormat="1">
      <c r="B834" s="244"/>
      <c r="C834" s="245"/>
      <c r="D834" s="235" t="s">
        <v>159</v>
      </c>
      <c r="E834" s="246" t="s">
        <v>21</v>
      </c>
      <c r="F834" s="247" t="s">
        <v>1574</v>
      </c>
      <c r="G834" s="245"/>
      <c r="H834" s="248">
        <v>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AT834" s="254" t="s">
        <v>159</v>
      </c>
      <c r="AU834" s="254" t="s">
        <v>82</v>
      </c>
      <c r="AV834" s="12" t="s">
        <v>82</v>
      </c>
      <c r="AW834" s="12" t="s">
        <v>35</v>
      </c>
      <c r="AX834" s="12" t="s">
        <v>72</v>
      </c>
      <c r="AY834" s="254" t="s">
        <v>150</v>
      </c>
    </row>
    <row r="835" s="13" customFormat="1">
      <c r="B835" s="255"/>
      <c r="C835" s="256"/>
      <c r="D835" s="235" t="s">
        <v>159</v>
      </c>
      <c r="E835" s="257" t="s">
        <v>21</v>
      </c>
      <c r="F835" s="258" t="s">
        <v>162</v>
      </c>
      <c r="G835" s="256"/>
      <c r="H835" s="259">
        <v>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AT835" s="265" t="s">
        <v>159</v>
      </c>
      <c r="AU835" s="265" t="s">
        <v>82</v>
      </c>
      <c r="AV835" s="13" t="s">
        <v>157</v>
      </c>
      <c r="AW835" s="13" t="s">
        <v>35</v>
      </c>
      <c r="AX835" s="13" t="s">
        <v>80</v>
      </c>
      <c r="AY835" s="265" t="s">
        <v>150</v>
      </c>
    </row>
    <row r="836" s="1" customFormat="1" ht="16.5" customHeight="1">
      <c r="B836" s="46"/>
      <c r="C836" s="221" t="s">
        <v>1575</v>
      </c>
      <c r="D836" s="221" t="s">
        <v>152</v>
      </c>
      <c r="E836" s="222" t="s">
        <v>1576</v>
      </c>
      <c r="F836" s="223" t="s">
        <v>1577</v>
      </c>
      <c r="G836" s="224" t="s">
        <v>228</v>
      </c>
      <c r="H836" s="225">
        <v>12</v>
      </c>
      <c r="I836" s="226"/>
      <c r="J836" s="227">
        <f>ROUND(I836*H836,2)</f>
        <v>0</v>
      </c>
      <c r="K836" s="223" t="s">
        <v>21</v>
      </c>
      <c r="L836" s="72"/>
      <c r="M836" s="228" t="s">
        <v>21</v>
      </c>
      <c r="N836" s="229" t="s">
        <v>43</v>
      </c>
      <c r="O836" s="47"/>
      <c r="P836" s="230">
        <f>O836*H836</f>
        <v>0</v>
      </c>
      <c r="Q836" s="230">
        <v>0</v>
      </c>
      <c r="R836" s="230">
        <f>Q836*H836</f>
        <v>0</v>
      </c>
      <c r="S836" s="230">
        <v>0</v>
      </c>
      <c r="T836" s="231">
        <f>S836*H836</f>
        <v>0</v>
      </c>
      <c r="AR836" s="24" t="s">
        <v>240</v>
      </c>
      <c r="AT836" s="24" t="s">
        <v>152</v>
      </c>
      <c r="AU836" s="24" t="s">
        <v>82</v>
      </c>
      <c r="AY836" s="24" t="s">
        <v>150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24" t="s">
        <v>80</v>
      </c>
      <c r="BK836" s="232">
        <f>ROUND(I836*H836,2)</f>
        <v>0</v>
      </c>
      <c r="BL836" s="24" t="s">
        <v>240</v>
      </c>
      <c r="BM836" s="24" t="s">
        <v>1578</v>
      </c>
    </row>
    <row r="837" s="1" customFormat="1" ht="16.5" customHeight="1">
      <c r="B837" s="46"/>
      <c r="C837" s="277" t="s">
        <v>1579</v>
      </c>
      <c r="D837" s="277" t="s">
        <v>235</v>
      </c>
      <c r="E837" s="278" t="s">
        <v>1580</v>
      </c>
      <c r="F837" s="279" t="s">
        <v>1581</v>
      </c>
      <c r="G837" s="280" t="s">
        <v>1582</v>
      </c>
      <c r="H837" s="281">
        <v>2</v>
      </c>
      <c r="I837" s="282"/>
      <c r="J837" s="283">
        <f>ROUND(I837*H837,2)</f>
        <v>0</v>
      </c>
      <c r="K837" s="279" t="s">
        <v>21</v>
      </c>
      <c r="L837" s="284"/>
      <c r="M837" s="285" t="s">
        <v>21</v>
      </c>
      <c r="N837" s="286" t="s">
        <v>43</v>
      </c>
      <c r="O837" s="47"/>
      <c r="P837" s="230">
        <f>O837*H837</f>
        <v>0</v>
      </c>
      <c r="Q837" s="230">
        <v>0.0011999999999999999</v>
      </c>
      <c r="R837" s="230">
        <f>Q837*H837</f>
        <v>0.0023999999999999998</v>
      </c>
      <c r="S837" s="230">
        <v>0</v>
      </c>
      <c r="T837" s="231">
        <f>S837*H837</f>
        <v>0</v>
      </c>
      <c r="AR837" s="24" t="s">
        <v>383</v>
      </c>
      <c r="AT837" s="24" t="s">
        <v>235</v>
      </c>
      <c r="AU837" s="24" t="s">
        <v>82</v>
      </c>
      <c r="AY837" s="24" t="s">
        <v>150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24" t="s">
        <v>80</v>
      </c>
      <c r="BK837" s="232">
        <f>ROUND(I837*H837,2)</f>
        <v>0</v>
      </c>
      <c r="BL837" s="24" t="s">
        <v>240</v>
      </c>
      <c r="BM837" s="24" t="s">
        <v>1583</v>
      </c>
    </row>
    <row r="838" s="1" customFormat="1" ht="16.5" customHeight="1">
      <c r="B838" s="46"/>
      <c r="C838" s="277" t="s">
        <v>1584</v>
      </c>
      <c r="D838" s="277" t="s">
        <v>235</v>
      </c>
      <c r="E838" s="278" t="s">
        <v>1585</v>
      </c>
      <c r="F838" s="279" t="s">
        <v>1586</v>
      </c>
      <c r="G838" s="280" t="s">
        <v>1582</v>
      </c>
      <c r="H838" s="281">
        <v>1</v>
      </c>
      <c r="I838" s="282"/>
      <c r="J838" s="283">
        <f>ROUND(I838*H838,2)</f>
        <v>0</v>
      </c>
      <c r="K838" s="279" t="s">
        <v>21</v>
      </c>
      <c r="L838" s="284"/>
      <c r="M838" s="285" t="s">
        <v>21</v>
      </c>
      <c r="N838" s="286" t="s">
        <v>43</v>
      </c>
      <c r="O838" s="47"/>
      <c r="P838" s="230">
        <f>O838*H838</f>
        <v>0</v>
      </c>
      <c r="Q838" s="230">
        <v>0.0011999999999999999</v>
      </c>
      <c r="R838" s="230">
        <f>Q838*H838</f>
        <v>0.0011999999999999999</v>
      </c>
      <c r="S838" s="230">
        <v>0</v>
      </c>
      <c r="T838" s="231">
        <f>S838*H838</f>
        <v>0</v>
      </c>
      <c r="AR838" s="24" t="s">
        <v>383</v>
      </c>
      <c r="AT838" s="24" t="s">
        <v>235</v>
      </c>
      <c r="AU838" s="24" t="s">
        <v>82</v>
      </c>
      <c r="AY838" s="24" t="s">
        <v>150</v>
      </c>
      <c r="BE838" s="232">
        <f>IF(N838="základní",J838,0)</f>
        <v>0</v>
      </c>
      <c r="BF838" s="232">
        <f>IF(N838="snížená",J838,0)</f>
        <v>0</v>
      </c>
      <c r="BG838" s="232">
        <f>IF(N838="zákl. přenesená",J838,0)</f>
        <v>0</v>
      </c>
      <c r="BH838" s="232">
        <f>IF(N838="sníž. přenesená",J838,0)</f>
        <v>0</v>
      </c>
      <c r="BI838" s="232">
        <f>IF(N838="nulová",J838,0)</f>
        <v>0</v>
      </c>
      <c r="BJ838" s="24" t="s">
        <v>80</v>
      </c>
      <c r="BK838" s="232">
        <f>ROUND(I838*H838,2)</f>
        <v>0</v>
      </c>
      <c r="BL838" s="24" t="s">
        <v>240</v>
      </c>
      <c r="BM838" s="24" t="s">
        <v>1587</v>
      </c>
    </row>
    <row r="839" s="1" customFormat="1" ht="25.5" customHeight="1">
      <c r="B839" s="46"/>
      <c r="C839" s="277" t="s">
        <v>1588</v>
      </c>
      <c r="D839" s="277" t="s">
        <v>235</v>
      </c>
      <c r="E839" s="278" t="s">
        <v>1589</v>
      </c>
      <c r="F839" s="279" t="s">
        <v>1590</v>
      </c>
      <c r="G839" s="280" t="s">
        <v>228</v>
      </c>
      <c r="H839" s="281">
        <v>6</v>
      </c>
      <c r="I839" s="282"/>
      <c r="J839" s="283">
        <f>ROUND(I839*H839,2)</f>
        <v>0</v>
      </c>
      <c r="K839" s="279" t="s">
        <v>21</v>
      </c>
      <c r="L839" s="284"/>
      <c r="M839" s="285" t="s">
        <v>21</v>
      </c>
      <c r="N839" s="286" t="s">
        <v>43</v>
      </c>
      <c r="O839" s="47"/>
      <c r="P839" s="230">
        <f>O839*H839</f>
        <v>0</v>
      </c>
      <c r="Q839" s="230">
        <v>0.0011999999999999999</v>
      </c>
      <c r="R839" s="230">
        <f>Q839*H839</f>
        <v>0.0071999999999999998</v>
      </c>
      <c r="S839" s="230">
        <v>0</v>
      </c>
      <c r="T839" s="231">
        <f>S839*H839</f>
        <v>0</v>
      </c>
      <c r="AR839" s="24" t="s">
        <v>383</v>
      </c>
      <c r="AT839" s="24" t="s">
        <v>235</v>
      </c>
      <c r="AU839" s="24" t="s">
        <v>82</v>
      </c>
      <c r="AY839" s="24" t="s">
        <v>150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24" t="s">
        <v>80</v>
      </c>
      <c r="BK839" s="232">
        <f>ROUND(I839*H839,2)</f>
        <v>0</v>
      </c>
      <c r="BL839" s="24" t="s">
        <v>240</v>
      </c>
      <c r="BM839" s="24" t="s">
        <v>1591</v>
      </c>
    </row>
    <row r="840" s="1" customFormat="1" ht="38.25" customHeight="1">
      <c r="B840" s="46"/>
      <c r="C840" s="221" t="s">
        <v>1592</v>
      </c>
      <c r="D840" s="221" t="s">
        <v>152</v>
      </c>
      <c r="E840" s="222" t="s">
        <v>1593</v>
      </c>
      <c r="F840" s="223" t="s">
        <v>1594</v>
      </c>
      <c r="G840" s="224" t="s">
        <v>228</v>
      </c>
      <c r="H840" s="225">
        <v>6</v>
      </c>
      <c r="I840" s="226"/>
      <c r="J840" s="227">
        <f>ROUND(I840*H840,2)</f>
        <v>0</v>
      </c>
      <c r="K840" s="223" t="s">
        <v>156</v>
      </c>
      <c r="L840" s="72"/>
      <c r="M840" s="228" t="s">
        <v>21</v>
      </c>
      <c r="N840" s="229" t="s">
        <v>43</v>
      </c>
      <c r="O840" s="47"/>
      <c r="P840" s="230">
        <f>O840*H840</f>
        <v>0</v>
      </c>
      <c r="Q840" s="230">
        <v>0</v>
      </c>
      <c r="R840" s="230">
        <f>Q840*H840</f>
        <v>0</v>
      </c>
      <c r="S840" s="230">
        <v>0.024</v>
      </c>
      <c r="T840" s="231">
        <f>S840*H840</f>
        <v>0.14400000000000002</v>
      </c>
      <c r="AR840" s="24" t="s">
        <v>240</v>
      </c>
      <c r="AT840" s="24" t="s">
        <v>152</v>
      </c>
      <c r="AU840" s="24" t="s">
        <v>82</v>
      </c>
      <c r="AY840" s="24" t="s">
        <v>150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24" t="s">
        <v>80</v>
      </c>
      <c r="BK840" s="232">
        <f>ROUND(I840*H840,2)</f>
        <v>0</v>
      </c>
      <c r="BL840" s="24" t="s">
        <v>240</v>
      </c>
      <c r="BM840" s="24" t="s">
        <v>1595</v>
      </c>
    </row>
    <row r="841" s="1" customFormat="1" ht="16.5" customHeight="1">
      <c r="B841" s="46"/>
      <c r="C841" s="221" t="s">
        <v>1596</v>
      </c>
      <c r="D841" s="221" t="s">
        <v>152</v>
      </c>
      <c r="E841" s="222" t="s">
        <v>1597</v>
      </c>
      <c r="F841" s="223" t="s">
        <v>1598</v>
      </c>
      <c r="G841" s="224" t="s">
        <v>248</v>
      </c>
      <c r="H841" s="225">
        <v>18.789999999999999</v>
      </c>
      <c r="I841" s="226"/>
      <c r="J841" s="227">
        <f>ROUND(I841*H841,2)</f>
        <v>0</v>
      </c>
      <c r="K841" s="223" t="s">
        <v>21</v>
      </c>
      <c r="L841" s="72"/>
      <c r="M841" s="228" t="s">
        <v>21</v>
      </c>
      <c r="N841" s="229" t="s">
        <v>43</v>
      </c>
      <c r="O841" s="47"/>
      <c r="P841" s="230">
        <f>O841*H841</f>
        <v>0</v>
      </c>
      <c r="Q841" s="230">
        <v>0</v>
      </c>
      <c r="R841" s="230">
        <f>Q841*H841</f>
        <v>0</v>
      </c>
      <c r="S841" s="230">
        <v>0</v>
      </c>
      <c r="T841" s="231">
        <f>S841*H841</f>
        <v>0</v>
      </c>
      <c r="AR841" s="24" t="s">
        <v>240</v>
      </c>
      <c r="AT841" s="24" t="s">
        <v>152</v>
      </c>
      <c r="AU841" s="24" t="s">
        <v>82</v>
      </c>
      <c r="AY841" s="24" t="s">
        <v>150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24" t="s">
        <v>80</v>
      </c>
      <c r="BK841" s="232">
        <f>ROUND(I841*H841,2)</f>
        <v>0</v>
      </c>
      <c r="BL841" s="24" t="s">
        <v>240</v>
      </c>
      <c r="BM841" s="24" t="s">
        <v>1599</v>
      </c>
    </row>
    <row r="842" s="12" customFormat="1">
      <c r="B842" s="244"/>
      <c r="C842" s="245"/>
      <c r="D842" s="235" t="s">
        <v>159</v>
      </c>
      <c r="E842" s="246" t="s">
        <v>21</v>
      </c>
      <c r="F842" s="247" t="s">
        <v>1600</v>
      </c>
      <c r="G842" s="245"/>
      <c r="H842" s="248">
        <v>11.16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AT842" s="254" t="s">
        <v>159</v>
      </c>
      <c r="AU842" s="254" t="s">
        <v>82</v>
      </c>
      <c r="AV842" s="12" t="s">
        <v>82</v>
      </c>
      <c r="AW842" s="12" t="s">
        <v>35</v>
      </c>
      <c r="AX842" s="12" t="s">
        <v>72</v>
      </c>
      <c r="AY842" s="254" t="s">
        <v>150</v>
      </c>
    </row>
    <row r="843" s="12" customFormat="1">
      <c r="B843" s="244"/>
      <c r="C843" s="245"/>
      <c r="D843" s="235" t="s">
        <v>159</v>
      </c>
      <c r="E843" s="246" t="s">
        <v>21</v>
      </c>
      <c r="F843" s="247" t="s">
        <v>1525</v>
      </c>
      <c r="G843" s="245"/>
      <c r="H843" s="248">
        <v>7.6299999999999999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AT843" s="254" t="s">
        <v>159</v>
      </c>
      <c r="AU843" s="254" t="s">
        <v>82</v>
      </c>
      <c r="AV843" s="12" t="s">
        <v>82</v>
      </c>
      <c r="AW843" s="12" t="s">
        <v>35</v>
      </c>
      <c r="AX843" s="12" t="s">
        <v>72</v>
      </c>
      <c r="AY843" s="254" t="s">
        <v>150</v>
      </c>
    </row>
    <row r="844" s="13" customFormat="1">
      <c r="B844" s="255"/>
      <c r="C844" s="256"/>
      <c r="D844" s="235" t="s">
        <v>159</v>
      </c>
      <c r="E844" s="257" t="s">
        <v>21</v>
      </c>
      <c r="F844" s="258" t="s">
        <v>162</v>
      </c>
      <c r="G844" s="256"/>
      <c r="H844" s="259">
        <v>18.789999999999999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AT844" s="265" t="s">
        <v>159</v>
      </c>
      <c r="AU844" s="265" t="s">
        <v>82</v>
      </c>
      <c r="AV844" s="13" t="s">
        <v>157</v>
      </c>
      <c r="AW844" s="13" t="s">
        <v>35</v>
      </c>
      <c r="AX844" s="13" t="s">
        <v>80</v>
      </c>
      <c r="AY844" s="265" t="s">
        <v>150</v>
      </c>
    </row>
    <row r="845" s="1" customFormat="1" ht="16.5" customHeight="1">
      <c r="B845" s="46"/>
      <c r="C845" s="221" t="s">
        <v>1601</v>
      </c>
      <c r="D845" s="221" t="s">
        <v>152</v>
      </c>
      <c r="E845" s="222" t="s">
        <v>1602</v>
      </c>
      <c r="F845" s="223" t="s">
        <v>1603</v>
      </c>
      <c r="G845" s="224" t="s">
        <v>228</v>
      </c>
      <c r="H845" s="225">
        <v>1</v>
      </c>
      <c r="I845" s="226"/>
      <c r="J845" s="227">
        <f>ROUND(I845*H845,2)</f>
        <v>0</v>
      </c>
      <c r="K845" s="223" t="s">
        <v>21</v>
      </c>
      <c r="L845" s="72"/>
      <c r="M845" s="228" t="s">
        <v>21</v>
      </c>
      <c r="N845" s="229" t="s">
        <v>43</v>
      </c>
      <c r="O845" s="47"/>
      <c r="P845" s="230">
        <f>O845*H845</f>
        <v>0</v>
      </c>
      <c r="Q845" s="230">
        <v>0</v>
      </c>
      <c r="R845" s="230">
        <f>Q845*H845</f>
        <v>0</v>
      </c>
      <c r="S845" s="230">
        <v>0</v>
      </c>
      <c r="T845" s="231">
        <f>S845*H845</f>
        <v>0</v>
      </c>
      <c r="AR845" s="24" t="s">
        <v>240</v>
      </c>
      <c r="AT845" s="24" t="s">
        <v>152</v>
      </c>
      <c r="AU845" s="24" t="s">
        <v>82</v>
      </c>
      <c r="AY845" s="24" t="s">
        <v>150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24" t="s">
        <v>80</v>
      </c>
      <c r="BK845" s="232">
        <f>ROUND(I845*H845,2)</f>
        <v>0</v>
      </c>
      <c r="BL845" s="24" t="s">
        <v>240</v>
      </c>
      <c r="BM845" s="24" t="s">
        <v>1604</v>
      </c>
    </row>
    <row r="846" s="1" customFormat="1" ht="38.25" customHeight="1">
      <c r="B846" s="46"/>
      <c r="C846" s="221" t="s">
        <v>1605</v>
      </c>
      <c r="D846" s="221" t="s">
        <v>152</v>
      </c>
      <c r="E846" s="222" t="s">
        <v>1606</v>
      </c>
      <c r="F846" s="223" t="s">
        <v>1607</v>
      </c>
      <c r="G846" s="224" t="s">
        <v>186</v>
      </c>
      <c r="H846" s="225">
        <v>0.26200000000000001</v>
      </c>
      <c r="I846" s="226"/>
      <c r="J846" s="227">
        <f>ROUND(I846*H846,2)</f>
        <v>0</v>
      </c>
      <c r="K846" s="223" t="s">
        <v>156</v>
      </c>
      <c r="L846" s="72"/>
      <c r="M846" s="228" t="s">
        <v>21</v>
      </c>
      <c r="N846" s="229" t="s">
        <v>43</v>
      </c>
      <c r="O846" s="47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AR846" s="24" t="s">
        <v>240</v>
      </c>
      <c r="AT846" s="24" t="s">
        <v>152</v>
      </c>
      <c r="AU846" s="24" t="s">
        <v>82</v>
      </c>
      <c r="AY846" s="24" t="s">
        <v>150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4" t="s">
        <v>80</v>
      </c>
      <c r="BK846" s="232">
        <f>ROUND(I846*H846,2)</f>
        <v>0</v>
      </c>
      <c r="BL846" s="24" t="s">
        <v>240</v>
      </c>
      <c r="BM846" s="24" t="s">
        <v>1608</v>
      </c>
    </row>
    <row r="847" s="10" customFormat="1" ht="29.88" customHeight="1">
      <c r="B847" s="205"/>
      <c r="C847" s="206"/>
      <c r="D847" s="207" t="s">
        <v>71</v>
      </c>
      <c r="E847" s="219" t="s">
        <v>1609</v>
      </c>
      <c r="F847" s="219" t="s">
        <v>1610</v>
      </c>
      <c r="G847" s="206"/>
      <c r="H847" s="206"/>
      <c r="I847" s="209"/>
      <c r="J847" s="220">
        <f>BK847</f>
        <v>0</v>
      </c>
      <c r="K847" s="206"/>
      <c r="L847" s="211"/>
      <c r="M847" s="212"/>
      <c r="N847" s="213"/>
      <c r="O847" s="213"/>
      <c r="P847" s="214">
        <f>SUM(P848:P864)</f>
        <v>0</v>
      </c>
      <c r="Q847" s="213"/>
      <c r="R847" s="214">
        <f>SUM(R848:R864)</f>
        <v>0.024397600000000002</v>
      </c>
      <c r="S847" s="213"/>
      <c r="T847" s="215">
        <f>SUM(T848:T864)</f>
        <v>0.11867800000000001</v>
      </c>
      <c r="AR847" s="216" t="s">
        <v>82</v>
      </c>
      <c r="AT847" s="217" t="s">
        <v>71</v>
      </c>
      <c r="AU847" s="217" t="s">
        <v>80</v>
      </c>
      <c r="AY847" s="216" t="s">
        <v>150</v>
      </c>
      <c r="BK847" s="218">
        <f>SUM(BK848:BK864)</f>
        <v>0</v>
      </c>
    </row>
    <row r="848" s="1" customFormat="1" ht="25.5" customHeight="1">
      <c r="B848" s="46"/>
      <c r="C848" s="221" t="s">
        <v>1611</v>
      </c>
      <c r="D848" s="221" t="s">
        <v>152</v>
      </c>
      <c r="E848" s="222" t="s">
        <v>1612</v>
      </c>
      <c r="F848" s="223" t="s">
        <v>1613</v>
      </c>
      <c r="G848" s="224" t="s">
        <v>248</v>
      </c>
      <c r="H848" s="225">
        <v>1.1200000000000001</v>
      </c>
      <c r="I848" s="226"/>
      <c r="J848" s="227">
        <f>ROUND(I848*H848,2)</f>
        <v>0</v>
      </c>
      <c r="K848" s="223" t="s">
        <v>156</v>
      </c>
      <c r="L848" s="72"/>
      <c r="M848" s="228" t="s">
        <v>21</v>
      </c>
      <c r="N848" s="229" t="s">
        <v>43</v>
      </c>
      <c r="O848" s="47"/>
      <c r="P848" s="230">
        <f>O848*H848</f>
        <v>0</v>
      </c>
      <c r="Q848" s="230">
        <v>0</v>
      </c>
      <c r="R848" s="230">
        <f>Q848*H848</f>
        <v>0</v>
      </c>
      <c r="S848" s="230">
        <v>0.016</v>
      </c>
      <c r="T848" s="231">
        <f>S848*H848</f>
        <v>0.017920000000000002</v>
      </c>
      <c r="AR848" s="24" t="s">
        <v>240</v>
      </c>
      <c r="AT848" s="24" t="s">
        <v>152</v>
      </c>
      <c r="AU848" s="24" t="s">
        <v>82</v>
      </c>
      <c r="AY848" s="24" t="s">
        <v>150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24" t="s">
        <v>80</v>
      </c>
      <c r="BK848" s="232">
        <f>ROUND(I848*H848,2)</f>
        <v>0</v>
      </c>
      <c r="BL848" s="24" t="s">
        <v>240</v>
      </c>
      <c r="BM848" s="24" t="s">
        <v>1614</v>
      </c>
    </row>
    <row r="849" s="1" customFormat="1" ht="16.5" customHeight="1">
      <c r="B849" s="46"/>
      <c r="C849" s="221" t="s">
        <v>1615</v>
      </c>
      <c r="D849" s="221" t="s">
        <v>152</v>
      </c>
      <c r="E849" s="222" t="s">
        <v>1616</v>
      </c>
      <c r="F849" s="223" t="s">
        <v>1617</v>
      </c>
      <c r="G849" s="224" t="s">
        <v>1618</v>
      </c>
      <c r="H849" s="225">
        <v>22.199999999999999</v>
      </c>
      <c r="I849" s="226"/>
      <c r="J849" s="227">
        <f>ROUND(I849*H849,2)</f>
        <v>0</v>
      </c>
      <c r="K849" s="223" t="s">
        <v>21</v>
      </c>
      <c r="L849" s="72"/>
      <c r="M849" s="228" t="s">
        <v>21</v>
      </c>
      <c r="N849" s="229" t="s">
        <v>43</v>
      </c>
      <c r="O849" s="47"/>
      <c r="P849" s="230">
        <f>O849*H849</f>
        <v>0</v>
      </c>
      <c r="Q849" s="230">
        <v>0.000108</v>
      </c>
      <c r="R849" s="230">
        <f>Q849*H849</f>
        <v>0.0023975999999999997</v>
      </c>
      <c r="S849" s="230">
        <v>0</v>
      </c>
      <c r="T849" s="231">
        <f>S849*H849</f>
        <v>0</v>
      </c>
      <c r="AR849" s="24" t="s">
        <v>240</v>
      </c>
      <c r="AT849" s="24" t="s">
        <v>152</v>
      </c>
      <c r="AU849" s="24" t="s">
        <v>82</v>
      </c>
      <c r="AY849" s="24" t="s">
        <v>150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24" t="s">
        <v>80</v>
      </c>
      <c r="BK849" s="232">
        <f>ROUND(I849*H849,2)</f>
        <v>0</v>
      </c>
      <c r="BL849" s="24" t="s">
        <v>240</v>
      </c>
      <c r="BM849" s="24" t="s">
        <v>1619</v>
      </c>
    </row>
    <row r="850" s="11" customFormat="1">
      <c r="B850" s="233"/>
      <c r="C850" s="234"/>
      <c r="D850" s="235" t="s">
        <v>159</v>
      </c>
      <c r="E850" s="236" t="s">
        <v>21</v>
      </c>
      <c r="F850" s="237" t="s">
        <v>1620</v>
      </c>
      <c r="G850" s="234"/>
      <c r="H850" s="236" t="s">
        <v>21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AT850" s="243" t="s">
        <v>159</v>
      </c>
      <c r="AU850" s="243" t="s">
        <v>82</v>
      </c>
      <c r="AV850" s="11" t="s">
        <v>80</v>
      </c>
      <c r="AW850" s="11" t="s">
        <v>35</v>
      </c>
      <c r="AX850" s="11" t="s">
        <v>72</v>
      </c>
      <c r="AY850" s="243" t="s">
        <v>150</v>
      </c>
    </row>
    <row r="851" s="12" customFormat="1">
      <c r="B851" s="244"/>
      <c r="C851" s="245"/>
      <c r="D851" s="235" t="s">
        <v>159</v>
      </c>
      <c r="E851" s="246" t="s">
        <v>21</v>
      </c>
      <c r="F851" s="247" t="s">
        <v>1621</v>
      </c>
      <c r="G851" s="245"/>
      <c r="H851" s="248">
        <v>22.199999999999999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AT851" s="254" t="s">
        <v>159</v>
      </c>
      <c r="AU851" s="254" t="s">
        <v>82</v>
      </c>
      <c r="AV851" s="12" t="s">
        <v>82</v>
      </c>
      <c r="AW851" s="12" t="s">
        <v>35</v>
      </c>
      <c r="AX851" s="12" t="s">
        <v>72</v>
      </c>
      <c r="AY851" s="254" t="s">
        <v>150</v>
      </c>
    </row>
    <row r="852" s="13" customFormat="1">
      <c r="B852" s="255"/>
      <c r="C852" s="256"/>
      <c r="D852" s="235" t="s">
        <v>159</v>
      </c>
      <c r="E852" s="257" t="s">
        <v>21</v>
      </c>
      <c r="F852" s="258" t="s">
        <v>162</v>
      </c>
      <c r="G852" s="256"/>
      <c r="H852" s="259">
        <v>22.199999999999999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AT852" s="265" t="s">
        <v>159</v>
      </c>
      <c r="AU852" s="265" t="s">
        <v>82</v>
      </c>
      <c r="AV852" s="13" t="s">
        <v>157</v>
      </c>
      <c r="AW852" s="13" t="s">
        <v>35</v>
      </c>
      <c r="AX852" s="13" t="s">
        <v>80</v>
      </c>
      <c r="AY852" s="265" t="s">
        <v>150</v>
      </c>
    </row>
    <row r="853" s="1" customFormat="1" ht="25.5" customHeight="1">
      <c r="B853" s="46"/>
      <c r="C853" s="277" t="s">
        <v>1622</v>
      </c>
      <c r="D853" s="277" t="s">
        <v>235</v>
      </c>
      <c r="E853" s="278" t="s">
        <v>1623</v>
      </c>
      <c r="F853" s="279" t="s">
        <v>1624</v>
      </c>
      <c r="G853" s="280" t="s">
        <v>228</v>
      </c>
      <c r="H853" s="281">
        <v>5</v>
      </c>
      <c r="I853" s="282"/>
      <c r="J853" s="283">
        <f>ROUND(I853*H853,2)</f>
        <v>0</v>
      </c>
      <c r="K853" s="279" t="s">
        <v>21</v>
      </c>
      <c r="L853" s="284"/>
      <c r="M853" s="285" t="s">
        <v>21</v>
      </c>
      <c r="N853" s="286" t="s">
        <v>43</v>
      </c>
      <c r="O853" s="47"/>
      <c r="P853" s="230">
        <f>O853*H853</f>
        <v>0</v>
      </c>
      <c r="Q853" s="230">
        <v>0.0044000000000000003</v>
      </c>
      <c r="R853" s="230">
        <f>Q853*H853</f>
        <v>0.022000000000000002</v>
      </c>
      <c r="S853" s="230">
        <v>0</v>
      </c>
      <c r="T853" s="231">
        <f>S853*H853</f>
        <v>0</v>
      </c>
      <c r="AR853" s="24" t="s">
        <v>383</v>
      </c>
      <c r="AT853" s="24" t="s">
        <v>235</v>
      </c>
      <c r="AU853" s="24" t="s">
        <v>82</v>
      </c>
      <c r="AY853" s="24" t="s">
        <v>150</v>
      </c>
      <c r="BE853" s="232">
        <f>IF(N853="základní",J853,0)</f>
        <v>0</v>
      </c>
      <c r="BF853" s="232">
        <f>IF(N853="snížená",J853,0)</f>
        <v>0</v>
      </c>
      <c r="BG853" s="232">
        <f>IF(N853="zákl. přenesená",J853,0)</f>
        <v>0</v>
      </c>
      <c r="BH853" s="232">
        <f>IF(N853="sníž. přenesená",J853,0)</f>
        <v>0</v>
      </c>
      <c r="BI853" s="232">
        <f>IF(N853="nulová",J853,0)</f>
        <v>0</v>
      </c>
      <c r="BJ853" s="24" t="s">
        <v>80</v>
      </c>
      <c r="BK853" s="232">
        <f>ROUND(I853*H853,2)</f>
        <v>0</v>
      </c>
      <c r="BL853" s="24" t="s">
        <v>240</v>
      </c>
      <c r="BM853" s="24" t="s">
        <v>1625</v>
      </c>
    </row>
    <row r="854" s="1" customFormat="1" ht="25.5" customHeight="1">
      <c r="B854" s="46"/>
      <c r="C854" s="221" t="s">
        <v>1626</v>
      </c>
      <c r="D854" s="221" t="s">
        <v>152</v>
      </c>
      <c r="E854" s="222" t="s">
        <v>1627</v>
      </c>
      <c r="F854" s="223" t="s">
        <v>1628</v>
      </c>
      <c r="G854" s="224" t="s">
        <v>1618</v>
      </c>
      <c r="H854" s="225">
        <v>100.758</v>
      </c>
      <c r="I854" s="226"/>
      <c r="J854" s="227">
        <f>ROUND(I854*H854,2)</f>
        <v>0</v>
      </c>
      <c r="K854" s="223" t="s">
        <v>156</v>
      </c>
      <c r="L854" s="72"/>
      <c r="M854" s="228" t="s">
        <v>21</v>
      </c>
      <c r="N854" s="229" t="s">
        <v>43</v>
      </c>
      <c r="O854" s="47"/>
      <c r="P854" s="230">
        <f>O854*H854</f>
        <v>0</v>
      </c>
      <c r="Q854" s="230">
        <v>0</v>
      </c>
      <c r="R854" s="230">
        <f>Q854*H854</f>
        <v>0</v>
      </c>
      <c r="S854" s="230">
        <v>0.001</v>
      </c>
      <c r="T854" s="231">
        <f>S854*H854</f>
        <v>0.100758</v>
      </c>
      <c r="AR854" s="24" t="s">
        <v>240</v>
      </c>
      <c r="AT854" s="24" t="s">
        <v>152</v>
      </c>
      <c r="AU854" s="24" t="s">
        <v>82</v>
      </c>
      <c r="AY854" s="24" t="s">
        <v>150</v>
      </c>
      <c r="BE854" s="232">
        <f>IF(N854="základní",J854,0)</f>
        <v>0</v>
      </c>
      <c r="BF854" s="232">
        <f>IF(N854="snížená",J854,0)</f>
        <v>0</v>
      </c>
      <c r="BG854" s="232">
        <f>IF(N854="zákl. přenesená",J854,0)</f>
        <v>0</v>
      </c>
      <c r="BH854" s="232">
        <f>IF(N854="sníž. přenesená",J854,0)</f>
        <v>0</v>
      </c>
      <c r="BI854" s="232">
        <f>IF(N854="nulová",J854,0)</f>
        <v>0</v>
      </c>
      <c r="BJ854" s="24" t="s">
        <v>80</v>
      </c>
      <c r="BK854" s="232">
        <f>ROUND(I854*H854,2)</f>
        <v>0</v>
      </c>
      <c r="BL854" s="24" t="s">
        <v>240</v>
      </c>
      <c r="BM854" s="24" t="s">
        <v>1629</v>
      </c>
    </row>
    <row r="855" s="11" customFormat="1">
      <c r="B855" s="233"/>
      <c r="C855" s="234"/>
      <c r="D855" s="235" t="s">
        <v>159</v>
      </c>
      <c r="E855" s="236" t="s">
        <v>21</v>
      </c>
      <c r="F855" s="237" t="s">
        <v>1630</v>
      </c>
      <c r="G855" s="234"/>
      <c r="H855" s="236" t="s">
        <v>21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AT855" s="243" t="s">
        <v>159</v>
      </c>
      <c r="AU855" s="243" t="s">
        <v>82</v>
      </c>
      <c r="AV855" s="11" t="s">
        <v>80</v>
      </c>
      <c r="AW855" s="11" t="s">
        <v>35</v>
      </c>
      <c r="AX855" s="11" t="s">
        <v>72</v>
      </c>
      <c r="AY855" s="243" t="s">
        <v>150</v>
      </c>
    </row>
    <row r="856" s="12" customFormat="1">
      <c r="B856" s="244"/>
      <c r="C856" s="245"/>
      <c r="D856" s="235" t="s">
        <v>159</v>
      </c>
      <c r="E856" s="246" t="s">
        <v>21</v>
      </c>
      <c r="F856" s="247" t="s">
        <v>1631</v>
      </c>
      <c r="G856" s="245"/>
      <c r="H856" s="248">
        <v>21.181999999999999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AT856" s="254" t="s">
        <v>159</v>
      </c>
      <c r="AU856" s="254" t="s">
        <v>82</v>
      </c>
      <c r="AV856" s="12" t="s">
        <v>82</v>
      </c>
      <c r="AW856" s="12" t="s">
        <v>35</v>
      </c>
      <c r="AX856" s="12" t="s">
        <v>72</v>
      </c>
      <c r="AY856" s="254" t="s">
        <v>150</v>
      </c>
    </row>
    <row r="857" s="12" customFormat="1">
      <c r="B857" s="244"/>
      <c r="C857" s="245"/>
      <c r="D857" s="235" t="s">
        <v>159</v>
      </c>
      <c r="E857" s="246" t="s">
        <v>21</v>
      </c>
      <c r="F857" s="247" t="s">
        <v>1632</v>
      </c>
      <c r="G857" s="245"/>
      <c r="H857" s="248">
        <v>9.8849999999999998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AT857" s="254" t="s">
        <v>159</v>
      </c>
      <c r="AU857" s="254" t="s">
        <v>82</v>
      </c>
      <c r="AV857" s="12" t="s">
        <v>82</v>
      </c>
      <c r="AW857" s="12" t="s">
        <v>35</v>
      </c>
      <c r="AX857" s="12" t="s">
        <v>72</v>
      </c>
      <c r="AY857" s="254" t="s">
        <v>150</v>
      </c>
    </row>
    <row r="858" s="12" customFormat="1">
      <c r="B858" s="244"/>
      <c r="C858" s="245"/>
      <c r="D858" s="235" t="s">
        <v>159</v>
      </c>
      <c r="E858" s="246" t="s">
        <v>21</v>
      </c>
      <c r="F858" s="247" t="s">
        <v>1633</v>
      </c>
      <c r="G858" s="245"/>
      <c r="H858" s="248">
        <v>31.774000000000001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AT858" s="254" t="s">
        <v>159</v>
      </c>
      <c r="AU858" s="254" t="s">
        <v>82</v>
      </c>
      <c r="AV858" s="12" t="s">
        <v>82</v>
      </c>
      <c r="AW858" s="12" t="s">
        <v>35</v>
      </c>
      <c r="AX858" s="12" t="s">
        <v>72</v>
      </c>
      <c r="AY858" s="254" t="s">
        <v>150</v>
      </c>
    </row>
    <row r="859" s="12" customFormat="1">
      <c r="B859" s="244"/>
      <c r="C859" s="245"/>
      <c r="D859" s="235" t="s">
        <v>159</v>
      </c>
      <c r="E859" s="246" t="s">
        <v>21</v>
      </c>
      <c r="F859" s="247" t="s">
        <v>1634</v>
      </c>
      <c r="G859" s="245"/>
      <c r="H859" s="248">
        <v>10.526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AT859" s="254" t="s">
        <v>159</v>
      </c>
      <c r="AU859" s="254" t="s">
        <v>82</v>
      </c>
      <c r="AV859" s="12" t="s">
        <v>82</v>
      </c>
      <c r="AW859" s="12" t="s">
        <v>35</v>
      </c>
      <c r="AX859" s="12" t="s">
        <v>72</v>
      </c>
      <c r="AY859" s="254" t="s">
        <v>150</v>
      </c>
    </row>
    <row r="860" s="12" customFormat="1">
      <c r="B860" s="244"/>
      <c r="C860" s="245"/>
      <c r="D860" s="235" t="s">
        <v>159</v>
      </c>
      <c r="E860" s="246" t="s">
        <v>21</v>
      </c>
      <c r="F860" s="247" t="s">
        <v>1635</v>
      </c>
      <c r="G860" s="245"/>
      <c r="H860" s="248">
        <v>4.9429999999999996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AT860" s="254" t="s">
        <v>159</v>
      </c>
      <c r="AU860" s="254" t="s">
        <v>82</v>
      </c>
      <c r="AV860" s="12" t="s">
        <v>82</v>
      </c>
      <c r="AW860" s="12" t="s">
        <v>35</v>
      </c>
      <c r="AX860" s="12" t="s">
        <v>72</v>
      </c>
      <c r="AY860" s="254" t="s">
        <v>150</v>
      </c>
    </row>
    <row r="861" s="12" customFormat="1">
      <c r="B861" s="244"/>
      <c r="C861" s="245"/>
      <c r="D861" s="235" t="s">
        <v>159</v>
      </c>
      <c r="E861" s="246" t="s">
        <v>21</v>
      </c>
      <c r="F861" s="247" t="s">
        <v>1636</v>
      </c>
      <c r="G861" s="245"/>
      <c r="H861" s="248">
        <v>5.9429999999999996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AT861" s="254" t="s">
        <v>159</v>
      </c>
      <c r="AU861" s="254" t="s">
        <v>82</v>
      </c>
      <c r="AV861" s="12" t="s">
        <v>82</v>
      </c>
      <c r="AW861" s="12" t="s">
        <v>35</v>
      </c>
      <c r="AX861" s="12" t="s">
        <v>72</v>
      </c>
      <c r="AY861" s="254" t="s">
        <v>150</v>
      </c>
    </row>
    <row r="862" s="12" customFormat="1">
      <c r="B862" s="244"/>
      <c r="C862" s="245"/>
      <c r="D862" s="235" t="s">
        <v>159</v>
      </c>
      <c r="E862" s="246" t="s">
        <v>21</v>
      </c>
      <c r="F862" s="247" t="s">
        <v>1637</v>
      </c>
      <c r="G862" s="245"/>
      <c r="H862" s="248">
        <v>16.504999999999999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AT862" s="254" t="s">
        <v>159</v>
      </c>
      <c r="AU862" s="254" t="s">
        <v>82</v>
      </c>
      <c r="AV862" s="12" t="s">
        <v>82</v>
      </c>
      <c r="AW862" s="12" t="s">
        <v>35</v>
      </c>
      <c r="AX862" s="12" t="s">
        <v>72</v>
      </c>
      <c r="AY862" s="254" t="s">
        <v>150</v>
      </c>
    </row>
    <row r="863" s="13" customFormat="1">
      <c r="B863" s="255"/>
      <c r="C863" s="256"/>
      <c r="D863" s="235" t="s">
        <v>159</v>
      </c>
      <c r="E863" s="257" t="s">
        <v>21</v>
      </c>
      <c r="F863" s="258" t="s">
        <v>162</v>
      </c>
      <c r="G863" s="256"/>
      <c r="H863" s="259">
        <v>100.758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AT863" s="265" t="s">
        <v>159</v>
      </c>
      <c r="AU863" s="265" t="s">
        <v>82</v>
      </c>
      <c r="AV863" s="13" t="s">
        <v>157</v>
      </c>
      <c r="AW863" s="13" t="s">
        <v>35</v>
      </c>
      <c r="AX863" s="13" t="s">
        <v>80</v>
      </c>
      <c r="AY863" s="265" t="s">
        <v>150</v>
      </c>
    </row>
    <row r="864" s="1" customFormat="1" ht="38.25" customHeight="1">
      <c r="B864" s="46"/>
      <c r="C864" s="221" t="s">
        <v>1638</v>
      </c>
      <c r="D864" s="221" t="s">
        <v>152</v>
      </c>
      <c r="E864" s="222" t="s">
        <v>1639</v>
      </c>
      <c r="F864" s="223" t="s">
        <v>1640</v>
      </c>
      <c r="G864" s="224" t="s">
        <v>186</v>
      </c>
      <c r="H864" s="225">
        <v>0.024</v>
      </c>
      <c r="I864" s="226"/>
      <c r="J864" s="227">
        <f>ROUND(I864*H864,2)</f>
        <v>0</v>
      </c>
      <c r="K864" s="223" t="s">
        <v>156</v>
      </c>
      <c r="L864" s="72"/>
      <c r="M864" s="228" t="s">
        <v>21</v>
      </c>
      <c r="N864" s="229" t="s">
        <v>43</v>
      </c>
      <c r="O864" s="47"/>
      <c r="P864" s="230">
        <f>O864*H864</f>
        <v>0</v>
      </c>
      <c r="Q864" s="230">
        <v>0</v>
      </c>
      <c r="R864" s="230">
        <f>Q864*H864</f>
        <v>0</v>
      </c>
      <c r="S864" s="230">
        <v>0</v>
      </c>
      <c r="T864" s="231">
        <f>S864*H864</f>
        <v>0</v>
      </c>
      <c r="AR864" s="24" t="s">
        <v>240</v>
      </c>
      <c r="AT864" s="24" t="s">
        <v>152</v>
      </c>
      <c r="AU864" s="24" t="s">
        <v>82</v>
      </c>
      <c r="AY864" s="24" t="s">
        <v>150</v>
      </c>
      <c r="BE864" s="232">
        <f>IF(N864="základní",J864,0)</f>
        <v>0</v>
      </c>
      <c r="BF864" s="232">
        <f>IF(N864="snížená",J864,0)</f>
        <v>0</v>
      </c>
      <c r="BG864" s="232">
        <f>IF(N864="zákl. přenesená",J864,0)</f>
        <v>0</v>
      </c>
      <c r="BH864" s="232">
        <f>IF(N864="sníž. přenesená",J864,0)</f>
        <v>0</v>
      </c>
      <c r="BI864" s="232">
        <f>IF(N864="nulová",J864,0)</f>
        <v>0</v>
      </c>
      <c r="BJ864" s="24" t="s">
        <v>80</v>
      </c>
      <c r="BK864" s="232">
        <f>ROUND(I864*H864,2)</f>
        <v>0</v>
      </c>
      <c r="BL864" s="24" t="s">
        <v>240</v>
      </c>
      <c r="BM864" s="24" t="s">
        <v>1641</v>
      </c>
    </row>
    <row r="865" s="10" customFormat="1" ht="29.88" customHeight="1">
      <c r="B865" s="205"/>
      <c r="C865" s="206"/>
      <c r="D865" s="207" t="s">
        <v>71</v>
      </c>
      <c r="E865" s="219" t="s">
        <v>1642</v>
      </c>
      <c r="F865" s="219" t="s">
        <v>1643</v>
      </c>
      <c r="G865" s="206"/>
      <c r="H865" s="206"/>
      <c r="I865" s="209"/>
      <c r="J865" s="220">
        <f>BK865</f>
        <v>0</v>
      </c>
      <c r="K865" s="206"/>
      <c r="L865" s="211"/>
      <c r="M865" s="212"/>
      <c r="N865" s="213"/>
      <c r="O865" s="213"/>
      <c r="P865" s="214">
        <f>SUM(P866:P921)</f>
        <v>0</v>
      </c>
      <c r="Q865" s="213"/>
      <c r="R865" s="214">
        <f>SUM(R866:R921)</f>
        <v>0.66889321999999996</v>
      </c>
      <c r="S865" s="213"/>
      <c r="T865" s="215">
        <f>SUM(T866:T921)</f>
        <v>0</v>
      </c>
      <c r="AR865" s="216" t="s">
        <v>82</v>
      </c>
      <c r="AT865" s="217" t="s">
        <v>71</v>
      </c>
      <c r="AU865" s="217" t="s">
        <v>80</v>
      </c>
      <c r="AY865" s="216" t="s">
        <v>150</v>
      </c>
      <c r="BK865" s="218">
        <f>SUM(BK866:BK921)</f>
        <v>0</v>
      </c>
    </row>
    <row r="866" s="1" customFormat="1" ht="25.5" customHeight="1">
      <c r="B866" s="46"/>
      <c r="C866" s="221" t="s">
        <v>1644</v>
      </c>
      <c r="D866" s="221" t="s">
        <v>152</v>
      </c>
      <c r="E866" s="222" t="s">
        <v>1645</v>
      </c>
      <c r="F866" s="223" t="s">
        <v>1646</v>
      </c>
      <c r="G866" s="224" t="s">
        <v>248</v>
      </c>
      <c r="H866" s="225">
        <v>11.93</v>
      </c>
      <c r="I866" s="226"/>
      <c r="J866" s="227">
        <f>ROUND(I866*H866,2)</f>
        <v>0</v>
      </c>
      <c r="K866" s="223" t="s">
        <v>156</v>
      </c>
      <c r="L866" s="72"/>
      <c r="M866" s="228" t="s">
        <v>21</v>
      </c>
      <c r="N866" s="229" t="s">
        <v>43</v>
      </c>
      <c r="O866" s="47"/>
      <c r="P866" s="230">
        <f>O866*H866</f>
        <v>0</v>
      </c>
      <c r="Q866" s="230">
        <v>0.00062</v>
      </c>
      <c r="R866" s="230">
        <f>Q866*H866</f>
        <v>0.0073965999999999997</v>
      </c>
      <c r="S866" s="230">
        <v>0</v>
      </c>
      <c r="T866" s="231">
        <f>S866*H866</f>
        <v>0</v>
      </c>
      <c r="AR866" s="24" t="s">
        <v>240</v>
      </c>
      <c r="AT866" s="24" t="s">
        <v>152</v>
      </c>
      <c r="AU866" s="24" t="s">
        <v>82</v>
      </c>
      <c r="AY866" s="24" t="s">
        <v>150</v>
      </c>
      <c r="BE866" s="232">
        <f>IF(N866="základní",J866,0)</f>
        <v>0</v>
      </c>
      <c r="BF866" s="232">
        <f>IF(N866="snížená",J866,0)</f>
        <v>0</v>
      </c>
      <c r="BG866" s="232">
        <f>IF(N866="zákl. přenesená",J866,0)</f>
        <v>0</v>
      </c>
      <c r="BH866" s="232">
        <f>IF(N866="sníž. přenesená",J866,0)</f>
        <v>0</v>
      </c>
      <c r="BI866" s="232">
        <f>IF(N866="nulová",J866,0)</f>
        <v>0</v>
      </c>
      <c r="BJ866" s="24" t="s">
        <v>80</v>
      </c>
      <c r="BK866" s="232">
        <f>ROUND(I866*H866,2)</f>
        <v>0</v>
      </c>
      <c r="BL866" s="24" t="s">
        <v>240</v>
      </c>
      <c r="BM866" s="24" t="s">
        <v>1647</v>
      </c>
    </row>
    <row r="867" s="11" customFormat="1">
      <c r="B867" s="233"/>
      <c r="C867" s="234"/>
      <c r="D867" s="235" t="s">
        <v>159</v>
      </c>
      <c r="E867" s="236" t="s">
        <v>21</v>
      </c>
      <c r="F867" s="237" t="s">
        <v>274</v>
      </c>
      <c r="G867" s="234"/>
      <c r="H867" s="236" t="s">
        <v>21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AT867" s="243" t="s">
        <v>159</v>
      </c>
      <c r="AU867" s="243" t="s">
        <v>82</v>
      </c>
      <c r="AV867" s="11" t="s">
        <v>80</v>
      </c>
      <c r="AW867" s="11" t="s">
        <v>35</v>
      </c>
      <c r="AX867" s="11" t="s">
        <v>72</v>
      </c>
      <c r="AY867" s="243" t="s">
        <v>150</v>
      </c>
    </row>
    <row r="868" s="12" customFormat="1">
      <c r="B868" s="244"/>
      <c r="C868" s="245"/>
      <c r="D868" s="235" t="s">
        <v>159</v>
      </c>
      <c r="E868" s="246" t="s">
        <v>21</v>
      </c>
      <c r="F868" s="247" t="s">
        <v>1648</v>
      </c>
      <c r="G868" s="245"/>
      <c r="H868" s="248">
        <v>8.6199999999999992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AT868" s="254" t="s">
        <v>159</v>
      </c>
      <c r="AU868" s="254" t="s">
        <v>82</v>
      </c>
      <c r="AV868" s="12" t="s">
        <v>82</v>
      </c>
      <c r="AW868" s="12" t="s">
        <v>35</v>
      </c>
      <c r="AX868" s="12" t="s">
        <v>72</v>
      </c>
      <c r="AY868" s="254" t="s">
        <v>150</v>
      </c>
    </row>
    <row r="869" s="12" customFormat="1">
      <c r="B869" s="244"/>
      <c r="C869" s="245"/>
      <c r="D869" s="235" t="s">
        <v>159</v>
      </c>
      <c r="E869" s="246" t="s">
        <v>21</v>
      </c>
      <c r="F869" s="247" t="s">
        <v>1649</v>
      </c>
      <c r="G869" s="245"/>
      <c r="H869" s="248">
        <v>3.3100000000000001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AT869" s="254" t="s">
        <v>159</v>
      </c>
      <c r="AU869" s="254" t="s">
        <v>82</v>
      </c>
      <c r="AV869" s="12" t="s">
        <v>82</v>
      </c>
      <c r="AW869" s="12" t="s">
        <v>35</v>
      </c>
      <c r="AX869" s="12" t="s">
        <v>72</v>
      </c>
      <c r="AY869" s="254" t="s">
        <v>150</v>
      </c>
    </row>
    <row r="870" s="13" customFormat="1">
      <c r="B870" s="255"/>
      <c r="C870" s="256"/>
      <c r="D870" s="235" t="s">
        <v>159</v>
      </c>
      <c r="E870" s="257" t="s">
        <v>21</v>
      </c>
      <c r="F870" s="258" t="s">
        <v>162</v>
      </c>
      <c r="G870" s="256"/>
      <c r="H870" s="259">
        <v>11.93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AT870" s="265" t="s">
        <v>159</v>
      </c>
      <c r="AU870" s="265" t="s">
        <v>82</v>
      </c>
      <c r="AV870" s="13" t="s">
        <v>157</v>
      </c>
      <c r="AW870" s="13" t="s">
        <v>35</v>
      </c>
      <c r="AX870" s="13" t="s">
        <v>80</v>
      </c>
      <c r="AY870" s="265" t="s">
        <v>150</v>
      </c>
    </row>
    <row r="871" s="1" customFormat="1" ht="16.5" customHeight="1">
      <c r="B871" s="46"/>
      <c r="C871" s="277" t="s">
        <v>1650</v>
      </c>
      <c r="D871" s="277" t="s">
        <v>235</v>
      </c>
      <c r="E871" s="278" t="s">
        <v>1651</v>
      </c>
      <c r="F871" s="279" t="s">
        <v>1652</v>
      </c>
      <c r="G871" s="280" t="s">
        <v>228</v>
      </c>
      <c r="H871" s="281">
        <v>21</v>
      </c>
      <c r="I871" s="282"/>
      <c r="J871" s="283">
        <f>ROUND(I871*H871,2)</f>
        <v>0</v>
      </c>
      <c r="K871" s="279" t="s">
        <v>21</v>
      </c>
      <c r="L871" s="284"/>
      <c r="M871" s="285" t="s">
        <v>21</v>
      </c>
      <c r="N871" s="286" t="s">
        <v>43</v>
      </c>
      <c r="O871" s="47"/>
      <c r="P871" s="230">
        <f>O871*H871</f>
        <v>0</v>
      </c>
      <c r="Q871" s="230">
        <v>0.0023999999999999998</v>
      </c>
      <c r="R871" s="230">
        <f>Q871*H871</f>
        <v>0.050399999999999993</v>
      </c>
      <c r="S871" s="230">
        <v>0</v>
      </c>
      <c r="T871" s="231">
        <f>S871*H871</f>
        <v>0</v>
      </c>
      <c r="AR871" s="24" t="s">
        <v>383</v>
      </c>
      <c r="AT871" s="24" t="s">
        <v>235</v>
      </c>
      <c r="AU871" s="24" t="s">
        <v>82</v>
      </c>
      <c r="AY871" s="24" t="s">
        <v>150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24" t="s">
        <v>80</v>
      </c>
      <c r="BK871" s="232">
        <f>ROUND(I871*H871,2)</f>
        <v>0</v>
      </c>
      <c r="BL871" s="24" t="s">
        <v>240</v>
      </c>
      <c r="BM871" s="24" t="s">
        <v>1653</v>
      </c>
    </row>
    <row r="872" s="12" customFormat="1">
      <c r="B872" s="244"/>
      <c r="C872" s="245"/>
      <c r="D872" s="235" t="s">
        <v>159</v>
      </c>
      <c r="E872" s="246" t="s">
        <v>21</v>
      </c>
      <c r="F872" s="247" t="s">
        <v>1654</v>
      </c>
      <c r="G872" s="245"/>
      <c r="H872" s="248">
        <v>21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AT872" s="254" t="s">
        <v>159</v>
      </c>
      <c r="AU872" s="254" t="s">
        <v>82</v>
      </c>
      <c r="AV872" s="12" t="s">
        <v>82</v>
      </c>
      <c r="AW872" s="12" t="s">
        <v>35</v>
      </c>
      <c r="AX872" s="12" t="s">
        <v>72</v>
      </c>
      <c r="AY872" s="254" t="s">
        <v>150</v>
      </c>
    </row>
    <row r="873" s="13" customFormat="1">
      <c r="B873" s="255"/>
      <c r="C873" s="256"/>
      <c r="D873" s="235" t="s">
        <v>159</v>
      </c>
      <c r="E873" s="257" t="s">
        <v>21</v>
      </c>
      <c r="F873" s="258" t="s">
        <v>162</v>
      </c>
      <c r="G873" s="256"/>
      <c r="H873" s="259">
        <v>21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AT873" s="265" t="s">
        <v>159</v>
      </c>
      <c r="AU873" s="265" t="s">
        <v>82</v>
      </c>
      <c r="AV873" s="13" t="s">
        <v>157</v>
      </c>
      <c r="AW873" s="13" t="s">
        <v>35</v>
      </c>
      <c r="AX873" s="13" t="s">
        <v>80</v>
      </c>
      <c r="AY873" s="265" t="s">
        <v>150</v>
      </c>
    </row>
    <row r="874" s="1" customFormat="1" ht="25.5" customHeight="1">
      <c r="B874" s="46"/>
      <c r="C874" s="221" t="s">
        <v>1655</v>
      </c>
      <c r="D874" s="221" t="s">
        <v>152</v>
      </c>
      <c r="E874" s="222" t="s">
        <v>1656</v>
      </c>
      <c r="F874" s="223" t="s">
        <v>1657</v>
      </c>
      <c r="G874" s="224" t="s">
        <v>204</v>
      </c>
      <c r="H874" s="225">
        <v>10.800000000000001</v>
      </c>
      <c r="I874" s="226"/>
      <c r="J874" s="227">
        <f>ROUND(I874*H874,2)</f>
        <v>0</v>
      </c>
      <c r="K874" s="223" t="s">
        <v>156</v>
      </c>
      <c r="L874" s="72"/>
      <c r="M874" s="228" t="s">
        <v>21</v>
      </c>
      <c r="N874" s="229" t="s">
        <v>43</v>
      </c>
      <c r="O874" s="47"/>
      <c r="P874" s="230">
        <f>O874*H874</f>
        <v>0</v>
      </c>
      <c r="Q874" s="230">
        <v>0.0036700000000000001</v>
      </c>
      <c r="R874" s="230">
        <f>Q874*H874</f>
        <v>0.039636000000000005</v>
      </c>
      <c r="S874" s="230">
        <v>0</v>
      </c>
      <c r="T874" s="231">
        <f>S874*H874</f>
        <v>0</v>
      </c>
      <c r="AR874" s="24" t="s">
        <v>240</v>
      </c>
      <c r="AT874" s="24" t="s">
        <v>152</v>
      </c>
      <c r="AU874" s="24" t="s">
        <v>82</v>
      </c>
      <c r="AY874" s="24" t="s">
        <v>150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24" t="s">
        <v>80</v>
      </c>
      <c r="BK874" s="232">
        <f>ROUND(I874*H874,2)</f>
        <v>0</v>
      </c>
      <c r="BL874" s="24" t="s">
        <v>240</v>
      </c>
      <c r="BM874" s="24" t="s">
        <v>1658</v>
      </c>
    </row>
    <row r="875" s="11" customFormat="1">
      <c r="B875" s="233"/>
      <c r="C875" s="234"/>
      <c r="D875" s="235" t="s">
        <v>159</v>
      </c>
      <c r="E875" s="236" t="s">
        <v>21</v>
      </c>
      <c r="F875" s="237" t="s">
        <v>160</v>
      </c>
      <c r="G875" s="234"/>
      <c r="H875" s="236" t="s">
        <v>21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AT875" s="243" t="s">
        <v>159</v>
      </c>
      <c r="AU875" s="243" t="s">
        <v>82</v>
      </c>
      <c r="AV875" s="11" t="s">
        <v>80</v>
      </c>
      <c r="AW875" s="11" t="s">
        <v>35</v>
      </c>
      <c r="AX875" s="11" t="s">
        <v>72</v>
      </c>
      <c r="AY875" s="243" t="s">
        <v>150</v>
      </c>
    </row>
    <row r="876" s="12" customFormat="1">
      <c r="B876" s="244"/>
      <c r="C876" s="245"/>
      <c r="D876" s="235" t="s">
        <v>159</v>
      </c>
      <c r="E876" s="246" t="s">
        <v>21</v>
      </c>
      <c r="F876" s="247" t="s">
        <v>524</v>
      </c>
      <c r="G876" s="245"/>
      <c r="H876" s="248">
        <v>12.869999999999999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AT876" s="254" t="s">
        <v>159</v>
      </c>
      <c r="AU876" s="254" t="s">
        <v>82</v>
      </c>
      <c r="AV876" s="12" t="s">
        <v>82</v>
      </c>
      <c r="AW876" s="12" t="s">
        <v>35</v>
      </c>
      <c r="AX876" s="12" t="s">
        <v>72</v>
      </c>
      <c r="AY876" s="254" t="s">
        <v>150</v>
      </c>
    </row>
    <row r="877" s="12" customFormat="1">
      <c r="B877" s="244"/>
      <c r="C877" s="245"/>
      <c r="D877" s="235" t="s">
        <v>159</v>
      </c>
      <c r="E877" s="246" t="s">
        <v>21</v>
      </c>
      <c r="F877" s="247" t="s">
        <v>1659</v>
      </c>
      <c r="G877" s="245"/>
      <c r="H877" s="248">
        <v>-2.0699999999999998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AT877" s="254" t="s">
        <v>159</v>
      </c>
      <c r="AU877" s="254" t="s">
        <v>82</v>
      </c>
      <c r="AV877" s="12" t="s">
        <v>82</v>
      </c>
      <c r="AW877" s="12" t="s">
        <v>35</v>
      </c>
      <c r="AX877" s="12" t="s">
        <v>72</v>
      </c>
      <c r="AY877" s="254" t="s">
        <v>150</v>
      </c>
    </row>
    <row r="878" s="13" customFormat="1">
      <c r="B878" s="255"/>
      <c r="C878" s="256"/>
      <c r="D878" s="235" t="s">
        <v>159</v>
      </c>
      <c r="E878" s="257" t="s">
        <v>21</v>
      </c>
      <c r="F878" s="258" t="s">
        <v>162</v>
      </c>
      <c r="G878" s="256"/>
      <c r="H878" s="259">
        <v>10.800000000000001</v>
      </c>
      <c r="I878" s="260"/>
      <c r="J878" s="256"/>
      <c r="K878" s="256"/>
      <c r="L878" s="261"/>
      <c r="M878" s="262"/>
      <c r="N878" s="263"/>
      <c r="O878" s="263"/>
      <c r="P878" s="263"/>
      <c r="Q878" s="263"/>
      <c r="R878" s="263"/>
      <c r="S878" s="263"/>
      <c r="T878" s="264"/>
      <c r="AT878" s="265" t="s">
        <v>159</v>
      </c>
      <c r="AU878" s="265" t="s">
        <v>82</v>
      </c>
      <c r="AV878" s="13" t="s">
        <v>157</v>
      </c>
      <c r="AW878" s="13" t="s">
        <v>35</v>
      </c>
      <c r="AX878" s="13" t="s">
        <v>80</v>
      </c>
      <c r="AY878" s="265" t="s">
        <v>150</v>
      </c>
    </row>
    <row r="879" s="1" customFormat="1" ht="25.5" customHeight="1">
      <c r="B879" s="46"/>
      <c r="C879" s="277" t="s">
        <v>1660</v>
      </c>
      <c r="D879" s="277" t="s">
        <v>235</v>
      </c>
      <c r="E879" s="278" t="s">
        <v>1661</v>
      </c>
      <c r="F879" s="279" t="s">
        <v>1662</v>
      </c>
      <c r="G879" s="280" t="s">
        <v>204</v>
      </c>
      <c r="H879" s="281">
        <v>11.34</v>
      </c>
      <c r="I879" s="282"/>
      <c r="J879" s="283">
        <f>ROUND(I879*H879,2)</f>
        <v>0</v>
      </c>
      <c r="K879" s="279" t="s">
        <v>21</v>
      </c>
      <c r="L879" s="284"/>
      <c r="M879" s="285" t="s">
        <v>21</v>
      </c>
      <c r="N879" s="286" t="s">
        <v>43</v>
      </c>
      <c r="O879" s="47"/>
      <c r="P879" s="230">
        <f>O879*H879</f>
        <v>0</v>
      </c>
      <c r="Q879" s="230">
        <v>0.019199999999999998</v>
      </c>
      <c r="R879" s="230">
        <f>Q879*H879</f>
        <v>0.21772799999999998</v>
      </c>
      <c r="S879" s="230">
        <v>0</v>
      </c>
      <c r="T879" s="231">
        <f>S879*H879</f>
        <v>0</v>
      </c>
      <c r="AR879" s="24" t="s">
        <v>383</v>
      </c>
      <c r="AT879" s="24" t="s">
        <v>235</v>
      </c>
      <c r="AU879" s="24" t="s">
        <v>82</v>
      </c>
      <c r="AY879" s="24" t="s">
        <v>150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24" t="s">
        <v>80</v>
      </c>
      <c r="BK879" s="232">
        <f>ROUND(I879*H879,2)</f>
        <v>0</v>
      </c>
      <c r="BL879" s="24" t="s">
        <v>240</v>
      </c>
      <c r="BM879" s="24" t="s">
        <v>1663</v>
      </c>
    </row>
    <row r="880" s="12" customFormat="1">
      <c r="B880" s="244"/>
      <c r="C880" s="245"/>
      <c r="D880" s="235" t="s">
        <v>159</v>
      </c>
      <c r="E880" s="246" t="s">
        <v>21</v>
      </c>
      <c r="F880" s="247" t="s">
        <v>1664</v>
      </c>
      <c r="G880" s="245"/>
      <c r="H880" s="248">
        <v>11.34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AT880" s="254" t="s">
        <v>159</v>
      </c>
      <c r="AU880" s="254" t="s">
        <v>82</v>
      </c>
      <c r="AV880" s="12" t="s">
        <v>82</v>
      </c>
      <c r="AW880" s="12" t="s">
        <v>35</v>
      </c>
      <c r="AX880" s="12" t="s">
        <v>72</v>
      </c>
      <c r="AY880" s="254" t="s">
        <v>150</v>
      </c>
    </row>
    <row r="881" s="13" customFormat="1">
      <c r="B881" s="255"/>
      <c r="C881" s="256"/>
      <c r="D881" s="235" t="s">
        <v>159</v>
      </c>
      <c r="E881" s="257" t="s">
        <v>21</v>
      </c>
      <c r="F881" s="258" t="s">
        <v>162</v>
      </c>
      <c r="G881" s="256"/>
      <c r="H881" s="259">
        <v>11.34</v>
      </c>
      <c r="I881" s="260"/>
      <c r="J881" s="256"/>
      <c r="K881" s="256"/>
      <c r="L881" s="261"/>
      <c r="M881" s="262"/>
      <c r="N881" s="263"/>
      <c r="O881" s="263"/>
      <c r="P881" s="263"/>
      <c r="Q881" s="263"/>
      <c r="R881" s="263"/>
      <c r="S881" s="263"/>
      <c r="T881" s="264"/>
      <c r="AT881" s="265" t="s">
        <v>159</v>
      </c>
      <c r="AU881" s="265" t="s">
        <v>82</v>
      </c>
      <c r="AV881" s="13" t="s">
        <v>157</v>
      </c>
      <c r="AW881" s="13" t="s">
        <v>35</v>
      </c>
      <c r="AX881" s="13" t="s">
        <v>80</v>
      </c>
      <c r="AY881" s="265" t="s">
        <v>150</v>
      </c>
    </row>
    <row r="882" s="1" customFormat="1" ht="25.5" customHeight="1">
      <c r="B882" s="46"/>
      <c r="C882" s="221" t="s">
        <v>1665</v>
      </c>
      <c r="D882" s="221" t="s">
        <v>152</v>
      </c>
      <c r="E882" s="222" t="s">
        <v>1666</v>
      </c>
      <c r="F882" s="223" t="s">
        <v>1667</v>
      </c>
      <c r="G882" s="224" t="s">
        <v>204</v>
      </c>
      <c r="H882" s="225">
        <v>13.717000000000001</v>
      </c>
      <c r="I882" s="226"/>
      <c r="J882" s="227">
        <f>ROUND(I882*H882,2)</f>
        <v>0</v>
      </c>
      <c r="K882" s="223" t="s">
        <v>156</v>
      </c>
      <c r="L882" s="72"/>
      <c r="M882" s="228" t="s">
        <v>21</v>
      </c>
      <c r="N882" s="229" t="s">
        <v>43</v>
      </c>
      <c r="O882" s="47"/>
      <c r="P882" s="230">
        <f>O882*H882</f>
        <v>0</v>
      </c>
      <c r="Q882" s="230">
        <v>0.0037599999999999999</v>
      </c>
      <c r="R882" s="230">
        <f>Q882*H882</f>
        <v>0.051575919999999997</v>
      </c>
      <c r="S882" s="230">
        <v>0</v>
      </c>
      <c r="T882" s="231">
        <f>S882*H882</f>
        <v>0</v>
      </c>
      <c r="AR882" s="24" t="s">
        <v>240</v>
      </c>
      <c r="AT882" s="24" t="s">
        <v>152</v>
      </c>
      <c r="AU882" s="24" t="s">
        <v>82</v>
      </c>
      <c r="AY882" s="24" t="s">
        <v>150</v>
      </c>
      <c r="BE882" s="232">
        <f>IF(N882="základní",J882,0)</f>
        <v>0</v>
      </c>
      <c r="BF882" s="232">
        <f>IF(N882="snížená",J882,0)</f>
        <v>0</v>
      </c>
      <c r="BG882" s="232">
        <f>IF(N882="zákl. přenesená",J882,0)</f>
        <v>0</v>
      </c>
      <c r="BH882" s="232">
        <f>IF(N882="sníž. přenesená",J882,0)</f>
        <v>0</v>
      </c>
      <c r="BI882" s="232">
        <f>IF(N882="nulová",J882,0)</f>
        <v>0</v>
      </c>
      <c r="BJ882" s="24" t="s">
        <v>80</v>
      </c>
      <c r="BK882" s="232">
        <f>ROUND(I882*H882,2)</f>
        <v>0</v>
      </c>
      <c r="BL882" s="24" t="s">
        <v>240</v>
      </c>
      <c r="BM882" s="24" t="s">
        <v>1668</v>
      </c>
    </row>
    <row r="883" s="11" customFormat="1">
      <c r="B883" s="233"/>
      <c r="C883" s="234"/>
      <c r="D883" s="235" t="s">
        <v>159</v>
      </c>
      <c r="E883" s="236" t="s">
        <v>21</v>
      </c>
      <c r="F883" s="237" t="s">
        <v>274</v>
      </c>
      <c r="G883" s="234"/>
      <c r="H883" s="236" t="s">
        <v>21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AT883" s="243" t="s">
        <v>159</v>
      </c>
      <c r="AU883" s="243" t="s">
        <v>82</v>
      </c>
      <c r="AV883" s="11" t="s">
        <v>80</v>
      </c>
      <c r="AW883" s="11" t="s">
        <v>35</v>
      </c>
      <c r="AX883" s="11" t="s">
        <v>72</v>
      </c>
      <c r="AY883" s="243" t="s">
        <v>150</v>
      </c>
    </row>
    <row r="884" s="12" customFormat="1">
      <c r="B884" s="244"/>
      <c r="C884" s="245"/>
      <c r="D884" s="235" t="s">
        <v>159</v>
      </c>
      <c r="E884" s="246" t="s">
        <v>21</v>
      </c>
      <c r="F884" s="247" t="s">
        <v>1669</v>
      </c>
      <c r="G884" s="245"/>
      <c r="H884" s="248">
        <v>5.3390000000000004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AT884" s="254" t="s">
        <v>159</v>
      </c>
      <c r="AU884" s="254" t="s">
        <v>82</v>
      </c>
      <c r="AV884" s="12" t="s">
        <v>82</v>
      </c>
      <c r="AW884" s="12" t="s">
        <v>35</v>
      </c>
      <c r="AX884" s="12" t="s">
        <v>72</v>
      </c>
      <c r="AY884" s="254" t="s">
        <v>150</v>
      </c>
    </row>
    <row r="885" s="12" customFormat="1">
      <c r="B885" s="244"/>
      <c r="C885" s="245"/>
      <c r="D885" s="235" t="s">
        <v>159</v>
      </c>
      <c r="E885" s="246" t="s">
        <v>21</v>
      </c>
      <c r="F885" s="247" t="s">
        <v>276</v>
      </c>
      <c r="G885" s="245"/>
      <c r="H885" s="248">
        <v>-0.048000000000000001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AT885" s="254" t="s">
        <v>159</v>
      </c>
      <c r="AU885" s="254" t="s">
        <v>82</v>
      </c>
      <c r="AV885" s="12" t="s">
        <v>82</v>
      </c>
      <c r="AW885" s="12" t="s">
        <v>35</v>
      </c>
      <c r="AX885" s="12" t="s">
        <v>72</v>
      </c>
      <c r="AY885" s="254" t="s">
        <v>150</v>
      </c>
    </row>
    <row r="886" s="12" customFormat="1">
      <c r="B886" s="244"/>
      <c r="C886" s="245"/>
      <c r="D886" s="235" t="s">
        <v>159</v>
      </c>
      <c r="E886" s="246" t="s">
        <v>21</v>
      </c>
      <c r="F886" s="247" t="s">
        <v>277</v>
      </c>
      <c r="G886" s="245"/>
      <c r="H886" s="248">
        <v>3.6539999999999999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AT886" s="254" t="s">
        <v>159</v>
      </c>
      <c r="AU886" s="254" t="s">
        <v>82</v>
      </c>
      <c r="AV886" s="12" t="s">
        <v>82</v>
      </c>
      <c r="AW886" s="12" t="s">
        <v>35</v>
      </c>
      <c r="AX886" s="12" t="s">
        <v>72</v>
      </c>
      <c r="AY886" s="254" t="s">
        <v>150</v>
      </c>
    </row>
    <row r="887" s="12" customFormat="1">
      <c r="B887" s="244"/>
      <c r="C887" s="245"/>
      <c r="D887" s="235" t="s">
        <v>159</v>
      </c>
      <c r="E887" s="246" t="s">
        <v>21</v>
      </c>
      <c r="F887" s="247" t="s">
        <v>278</v>
      </c>
      <c r="G887" s="245"/>
      <c r="H887" s="248">
        <v>4.1760000000000002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AT887" s="254" t="s">
        <v>159</v>
      </c>
      <c r="AU887" s="254" t="s">
        <v>82</v>
      </c>
      <c r="AV887" s="12" t="s">
        <v>82</v>
      </c>
      <c r="AW887" s="12" t="s">
        <v>35</v>
      </c>
      <c r="AX887" s="12" t="s">
        <v>72</v>
      </c>
      <c r="AY887" s="254" t="s">
        <v>150</v>
      </c>
    </row>
    <row r="888" s="12" customFormat="1">
      <c r="B888" s="244"/>
      <c r="C888" s="245"/>
      <c r="D888" s="235" t="s">
        <v>159</v>
      </c>
      <c r="E888" s="246" t="s">
        <v>21</v>
      </c>
      <c r="F888" s="247" t="s">
        <v>279</v>
      </c>
      <c r="G888" s="245"/>
      <c r="H888" s="248">
        <v>0.51600000000000001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AT888" s="254" t="s">
        <v>159</v>
      </c>
      <c r="AU888" s="254" t="s">
        <v>82</v>
      </c>
      <c r="AV888" s="12" t="s">
        <v>82</v>
      </c>
      <c r="AW888" s="12" t="s">
        <v>35</v>
      </c>
      <c r="AX888" s="12" t="s">
        <v>72</v>
      </c>
      <c r="AY888" s="254" t="s">
        <v>150</v>
      </c>
    </row>
    <row r="889" s="12" customFormat="1">
      <c r="B889" s="244"/>
      <c r="C889" s="245"/>
      <c r="D889" s="235" t="s">
        <v>159</v>
      </c>
      <c r="E889" s="246" t="s">
        <v>21</v>
      </c>
      <c r="F889" s="247" t="s">
        <v>1670</v>
      </c>
      <c r="G889" s="245"/>
      <c r="H889" s="248">
        <v>0.080000000000000002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AT889" s="254" t="s">
        <v>159</v>
      </c>
      <c r="AU889" s="254" t="s">
        <v>82</v>
      </c>
      <c r="AV889" s="12" t="s">
        <v>82</v>
      </c>
      <c r="AW889" s="12" t="s">
        <v>35</v>
      </c>
      <c r="AX889" s="12" t="s">
        <v>72</v>
      </c>
      <c r="AY889" s="254" t="s">
        <v>150</v>
      </c>
    </row>
    <row r="890" s="13" customFormat="1">
      <c r="B890" s="255"/>
      <c r="C890" s="256"/>
      <c r="D890" s="235" t="s">
        <v>159</v>
      </c>
      <c r="E890" s="257" t="s">
        <v>21</v>
      </c>
      <c r="F890" s="258" t="s">
        <v>162</v>
      </c>
      <c r="G890" s="256"/>
      <c r="H890" s="259">
        <v>13.717000000000001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AT890" s="265" t="s">
        <v>159</v>
      </c>
      <c r="AU890" s="265" t="s">
        <v>82</v>
      </c>
      <c r="AV890" s="13" t="s">
        <v>157</v>
      </c>
      <c r="AW890" s="13" t="s">
        <v>35</v>
      </c>
      <c r="AX890" s="13" t="s">
        <v>80</v>
      </c>
      <c r="AY890" s="265" t="s">
        <v>150</v>
      </c>
    </row>
    <row r="891" s="1" customFormat="1" ht="25.5" customHeight="1">
      <c r="B891" s="46"/>
      <c r="C891" s="277" t="s">
        <v>1671</v>
      </c>
      <c r="D891" s="277" t="s">
        <v>235</v>
      </c>
      <c r="E891" s="278" t="s">
        <v>1672</v>
      </c>
      <c r="F891" s="279" t="s">
        <v>1673</v>
      </c>
      <c r="G891" s="280" t="s">
        <v>204</v>
      </c>
      <c r="H891" s="281">
        <v>14.403000000000001</v>
      </c>
      <c r="I891" s="282"/>
      <c r="J891" s="283">
        <f>ROUND(I891*H891,2)</f>
        <v>0</v>
      </c>
      <c r="K891" s="279" t="s">
        <v>21</v>
      </c>
      <c r="L891" s="284"/>
      <c r="M891" s="285" t="s">
        <v>21</v>
      </c>
      <c r="N891" s="286" t="s">
        <v>43</v>
      </c>
      <c r="O891" s="47"/>
      <c r="P891" s="230">
        <f>O891*H891</f>
        <v>0</v>
      </c>
      <c r="Q891" s="230">
        <v>0.020199999999999999</v>
      </c>
      <c r="R891" s="230">
        <f>Q891*H891</f>
        <v>0.29094059999999999</v>
      </c>
      <c r="S891" s="230">
        <v>0</v>
      </c>
      <c r="T891" s="231">
        <f>S891*H891</f>
        <v>0</v>
      </c>
      <c r="AR891" s="24" t="s">
        <v>383</v>
      </c>
      <c r="AT891" s="24" t="s">
        <v>235</v>
      </c>
      <c r="AU891" s="24" t="s">
        <v>82</v>
      </c>
      <c r="AY891" s="24" t="s">
        <v>150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24" t="s">
        <v>80</v>
      </c>
      <c r="BK891" s="232">
        <f>ROUND(I891*H891,2)</f>
        <v>0</v>
      </c>
      <c r="BL891" s="24" t="s">
        <v>240</v>
      </c>
      <c r="BM891" s="24" t="s">
        <v>1674</v>
      </c>
    </row>
    <row r="892" s="12" customFormat="1">
      <c r="B892" s="244"/>
      <c r="C892" s="245"/>
      <c r="D892" s="235" t="s">
        <v>159</v>
      </c>
      <c r="E892" s="246" t="s">
        <v>21</v>
      </c>
      <c r="F892" s="247" t="s">
        <v>1675</v>
      </c>
      <c r="G892" s="245"/>
      <c r="H892" s="248">
        <v>14.403000000000001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AT892" s="254" t="s">
        <v>159</v>
      </c>
      <c r="AU892" s="254" t="s">
        <v>82</v>
      </c>
      <c r="AV892" s="12" t="s">
        <v>82</v>
      </c>
      <c r="AW892" s="12" t="s">
        <v>35</v>
      </c>
      <c r="AX892" s="12" t="s">
        <v>72</v>
      </c>
      <c r="AY892" s="254" t="s">
        <v>150</v>
      </c>
    </row>
    <row r="893" s="13" customFormat="1">
      <c r="B893" s="255"/>
      <c r="C893" s="256"/>
      <c r="D893" s="235" t="s">
        <v>159</v>
      </c>
      <c r="E893" s="257" t="s">
        <v>21</v>
      </c>
      <c r="F893" s="258" t="s">
        <v>162</v>
      </c>
      <c r="G893" s="256"/>
      <c r="H893" s="259">
        <v>14.403000000000001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AT893" s="265" t="s">
        <v>159</v>
      </c>
      <c r="AU893" s="265" t="s">
        <v>82</v>
      </c>
      <c r="AV893" s="13" t="s">
        <v>157</v>
      </c>
      <c r="AW893" s="13" t="s">
        <v>35</v>
      </c>
      <c r="AX893" s="13" t="s">
        <v>80</v>
      </c>
      <c r="AY893" s="265" t="s">
        <v>150</v>
      </c>
    </row>
    <row r="894" s="1" customFormat="1" ht="25.5" customHeight="1">
      <c r="B894" s="46"/>
      <c r="C894" s="221" t="s">
        <v>1676</v>
      </c>
      <c r="D894" s="221" t="s">
        <v>152</v>
      </c>
      <c r="E894" s="222" t="s">
        <v>1677</v>
      </c>
      <c r="F894" s="223" t="s">
        <v>1678</v>
      </c>
      <c r="G894" s="224" t="s">
        <v>204</v>
      </c>
      <c r="H894" s="225">
        <v>8.4260000000000002</v>
      </c>
      <c r="I894" s="226"/>
      <c r="J894" s="227">
        <f>ROUND(I894*H894,2)</f>
        <v>0</v>
      </c>
      <c r="K894" s="223" t="s">
        <v>156</v>
      </c>
      <c r="L894" s="72"/>
      <c r="M894" s="228" t="s">
        <v>21</v>
      </c>
      <c r="N894" s="229" t="s">
        <v>43</v>
      </c>
      <c r="O894" s="47"/>
      <c r="P894" s="230">
        <f>O894*H894</f>
        <v>0</v>
      </c>
      <c r="Q894" s="230">
        <v>0</v>
      </c>
      <c r="R894" s="230">
        <f>Q894*H894</f>
        <v>0</v>
      </c>
      <c r="S894" s="230">
        <v>0</v>
      </c>
      <c r="T894" s="231">
        <f>S894*H894</f>
        <v>0</v>
      </c>
      <c r="AR894" s="24" t="s">
        <v>240</v>
      </c>
      <c r="AT894" s="24" t="s">
        <v>152</v>
      </c>
      <c r="AU894" s="24" t="s">
        <v>82</v>
      </c>
      <c r="AY894" s="24" t="s">
        <v>150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24" t="s">
        <v>80</v>
      </c>
      <c r="BK894" s="232">
        <f>ROUND(I894*H894,2)</f>
        <v>0</v>
      </c>
      <c r="BL894" s="24" t="s">
        <v>240</v>
      </c>
      <c r="BM894" s="24" t="s">
        <v>1679</v>
      </c>
    </row>
    <row r="895" s="11" customFormat="1">
      <c r="B895" s="233"/>
      <c r="C895" s="234"/>
      <c r="D895" s="235" t="s">
        <v>159</v>
      </c>
      <c r="E895" s="236" t="s">
        <v>21</v>
      </c>
      <c r="F895" s="237" t="s">
        <v>274</v>
      </c>
      <c r="G895" s="234"/>
      <c r="H895" s="236" t="s">
        <v>21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AT895" s="243" t="s">
        <v>159</v>
      </c>
      <c r="AU895" s="243" t="s">
        <v>82</v>
      </c>
      <c r="AV895" s="11" t="s">
        <v>80</v>
      </c>
      <c r="AW895" s="11" t="s">
        <v>35</v>
      </c>
      <c r="AX895" s="11" t="s">
        <v>72</v>
      </c>
      <c r="AY895" s="243" t="s">
        <v>150</v>
      </c>
    </row>
    <row r="896" s="12" customFormat="1">
      <c r="B896" s="244"/>
      <c r="C896" s="245"/>
      <c r="D896" s="235" t="s">
        <v>159</v>
      </c>
      <c r="E896" s="246" t="s">
        <v>21</v>
      </c>
      <c r="F896" s="247" t="s">
        <v>277</v>
      </c>
      <c r="G896" s="245"/>
      <c r="H896" s="248">
        <v>3.6539999999999999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AT896" s="254" t="s">
        <v>159</v>
      </c>
      <c r="AU896" s="254" t="s">
        <v>82</v>
      </c>
      <c r="AV896" s="12" t="s">
        <v>82</v>
      </c>
      <c r="AW896" s="12" t="s">
        <v>35</v>
      </c>
      <c r="AX896" s="12" t="s">
        <v>72</v>
      </c>
      <c r="AY896" s="254" t="s">
        <v>150</v>
      </c>
    </row>
    <row r="897" s="14" customFormat="1">
      <c r="B897" s="266"/>
      <c r="C897" s="267"/>
      <c r="D897" s="235" t="s">
        <v>159</v>
      </c>
      <c r="E897" s="268" t="s">
        <v>21</v>
      </c>
      <c r="F897" s="269" t="s">
        <v>198</v>
      </c>
      <c r="G897" s="267"/>
      <c r="H897" s="270">
        <v>3.6539999999999999</v>
      </c>
      <c r="I897" s="271"/>
      <c r="J897" s="267"/>
      <c r="K897" s="267"/>
      <c r="L897" s="272"/>
      <c r="M897" s="273"/>
      <c r="N897" s="274"/>
      <c r="O897" s="274"/>
      <c r="P897" s="274"/>
      <c r="Q897" s="274"/>
      <c r="R897" s="274"/>
      <c r="S897" s="274"/>
      <c r="T897" s="275"/>
      <c r="AT897" s="276" t="s">
        <v>159</v>
      </c>
      <c r="AU897" s="276" t="s">
        <v>82</v>
      </c>
      <c r="AV897" s="14" t="s">
        <v>166</v>
      </c>
      <c r="AW897" s="14" t="s">
        <v>35</v>
      </c>
      <c r="AX897" s="14" t="s">
        <v>72</v>
      </c>
      <c r="AY897" s="276" t="s">
        <v>150</v>
      </c>
    </row>
    <row r="898" s="12" customFormat="1">
      <c r="B898" s="244"/>
      <c r="C898" s="245"/>
      <c r="D898" s="235" t="s">
        <v>159</v>
      </c>
      <c r="E898" s="246" t="s">
        <v>21</v>
      </c>
      <c r="F898" s="247" t="s">
        <v>278</v>
      </c>
      <c r="G898" s="245"/>
      <c r="H898" s="248">
        <v>4.1760000000000002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AT898" s="254" t="s">
        <v>159</v>
      </c>
      <c r="AU898" s="254" t="s">
        <v>82</v>
      </c>
      <c r="AV898" s="12" t="s">
        <v>82</v>
      </c>
      <c r="AW898" s="12" t="s">
        <v>35</v>
      </c>
      <c r="AX898" s="12" t="s">
        <v>72</v>
      </c>
      <c r="AY898" s="254" t="s">
        <v>150</v>
      </c>
    </row>
    <row r="899" s="12" customFormat="1">
      <c r="B899" s="244"/>
      <c r="C899" s="245"/>
      <c r="D899" s="235" t="s">
        <v>159</v>
      </c>
      <c r="E899" s="246" t="s">
        <v>21</v>
      </c>
      <c r="F899" s="247" t="s">
        <v>279</v>
      </c>
      <c r="G899" s="245"/>
      <c r="H899" s="248">
        <v>0.51600000000000001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AT899" s="254" t="s">
        <v>159</v>
      </c>
      <c r="AU899" s="254" t="s">
        <v>82</v>
      </c>
      <c r="AV899" s="12" t="s">
        <v>82</v>
      </c>
      <c r="AW899" s="12" t="s">
        <v>35</v>
      </c>
      <c r="AX899" s="12" t="s">
        <v>72</v>
      </c>
      <c r="AY899" s="254" t="s">
        <v>150</v>
      </c>
    </row>
    <row r="900" s="12" customFormat="1">
      <c r="B900" s="244"/>
      <c r="C900" s="245"/>
      <c r="D900" s="235" t="s">
        <v>159</v>
      </c>
      <c r="E900" s="246" t="s">
        <v>21</v>
      </c>
      <c r="F900" s="247" t="s">
        <v>1670</v>
      </c>
      <c r="G900" s="245"/>
      <c r="H900" s="248">
        <v>0.080000000000000002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AT900" s="254" t="s">
        <v>159</v>
      </c>
      <c r="AU900" s="254" t="s">
        <v>82</v>
      </c>
      <c r="AV900" s="12" t="s">
        <v>82</v>
      </c>
      <c r="AW900" s="12" t="s">
        <v>35</v>
      </c>
      <c r="AX900" s="12" t="s">
        <v>72</v>
      </c>
      <c r="AY900" s="254" t="s">
        <v>150</v>
      </c>
    </row>
    <row r="901" s="14" customFormat="1">
      <c r="B901" s="266"/>
      <c r="C901" s="267"/>
      <c r="D901" s="235" t="s">
        <v>159</v>
      </c>
      <c r="E901" s="268" t="s">
        <v>21</v>
      </c>
      <c r="F901" s="269" t="s">
        <v>198</v>
      </c>
      <c r="G901" s="267"/>
      <c r="H901" s="270">
        <v>4.7720000000000002</v>
      </c>
      <c r="I901" s="271"/>
      <c r="J901" s="267"/>
      <c r="K901" s="267"/>
      <c r="L901" s="272"/>
      <c r="M901" s="273"/>
      <c r="N901" s="274"/>
      <c r="O901" s="274"/>
      <c r="P901" s="274"/>
      <c r="Q901" s="274"/>
      <c r="R901" s="274"/>
      <c r="S901" s="274"/>
      <c r="T901" s="275"/>
      <c r="AT901" s="276" t="s">
        <v>159</v>
      </c>
      <c r="AU901" s="276" t="s">
        <v>82</v>
      </c>
      <c r="AV901" s="14" t="s">
        <v>166</v>
      </c>
      <c r="AW901" s="14" t="s">
        <v>35</v>
      </c>
      <c r="AX901" s="14" t="s">
        <v>72</v>
      </c>
      <c r="AY901" s="276" t="s">
        <v>150</v>
      </c>
    </row>
    <row r="902" s="13" customFormat="1">
      <c r="B902" s="255"/>
      <c r="C902" s="256"/>
      <c r="D902" s="235" t="s">
        <v>159</v>
      </c>
      <c r="E902" s="257" t="s">
        <v>21</v>
      </c>
      <c r="F902" s="258" t="s">
        <v>162</v>
      </c>
      <c r="G902" s="256"/>
      <c r="H902" s="259">
        <v>8.4260000000000002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AT902" s="265" t="s">
        <v>159</v>
      </c>
      <c r="AU902" s="265" t="s">
        <v>82</v>
      </c>
      <c r="AV902" s="13" t="s">
        <v>157</v>
      </c>
      <c r="AW902" s="13" t="s">
        <v>35</v>
      </c>
      <c r="AX902" s="13" t="s">
        <v>80</v>
      </c>
      <c r="AY902" s="265" t="s">
        <v>150</v>
      </c>
    </row>
    <row r="903" s="1" customFormat="1" ht="16.5" customHeight="1">
      <c r="B903" s="46"/>
      <c r="C903" s="221" t="s">
        <v>1680</v>
      </c>
      <c r="D903" s="221" t="s">
        <v>152</v>
      </c>
      <c r="E903" s="222" t="s">
        <v>1681</v>
      </c>
      <c r="F903" s="223" t="s">
        <v>1682</v>
      </c>
      <c r="G903" s="224" t="s">
        <v>204</v>
      </c>
      <c r="H903" s="225">
        <v>24.516999999999999</v>
      </c>
      <c r="I903" s="226"/>
      <c r="J903" s="227">
        <f>ROUND(I903*H903,2)</f>
        <v>0</v>
      </c>
      <c r="K903" s="223" t="s">
        <v>156</v>
      </c>
      <c r="L903" s="72"/>
      <c r="M903" s="228" t="s">
        <v>21</v>
      </c>
      <c r="N903" s="229" t="s">
        <v>43</v>
      </c>
      <c r="O903" s="47"/>
      <c r="P903" s="230">
        <f>O903*H903</f>
        <v>0</v>
      </c>
      <c r="Q903" s="230">
        <v>0.00029999999999999997</v>
      </c>
      <c r="R903" s="230">
        <f>Q903*H903</f>
        <v>0.007355099999999999</v>
      </c>
      <c r="S903" s="230">
        <v>0</v>
      </c>
      <c r="T903" s="231">
        <f>S903*H903</f>
        <v>0</v>
      </c>
      <c r="AR903" s="24" t="s">
        <v>240</v>
      </c>
      <c r="AT903" s="24" t="s">
        <v>152</v>
      </c>
      <c r="AU903" s="24" t="s">
        <v>82</v>
      </c>
      <c r="AY903" s="24" t="s">
        <v>150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24" t="s">
        <v>80</v>
      </c>
      <c r="BK903" s="232">
        <f>ROUND(I903*H903,2)</f>
        <v>0</v>
      </c>
      <c r="BL903" s="24" t="s">
        <v>240</v>
      </c>
      <c r="BM903" s="24" t="s">
        <v>1683</v>
      </c>
    </row>
    <row r="904" s="12" customFormat="1">
      <c r="B904" s="244"/>
      <c r="C904" s="245"/>
      <c r="D904" s="235" t="s">
        <v>159</v>
      </c>
      <c r="E904" s="246" t="s">
        <v>21</v>
      </c>
      <c r="F904" s="247" t="s">
        <v>1684</v>
      </c>
      <c r="G904" s="245"/>
      <c r="H904" s="248">
        <v>24.516999999999999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AT904" s="254" t="s">
        <v>159</v>
      </c>
      <c r="AU904" s="254" t="s">
        <v>82</v>
      </c>
      <c r="AV904" s="12" t="s">
        <v>82</v>
      </c>
      <c r="AW904" s="12" t="s">
        <v>35</v>
      </c>
      <c r="AX904" s="12" t="s">
        <v>72</v>
      </c>
      <c r="AY904" s="254" t="s">
        <v>150</v>
      </c>
    </row>
    <row r="905" s="13" customFormat="1">
      <c r="B905" s="255"/>
      <c r="C905" s="256"/>
      <c r="D905" s="235" t="s">
        <v>159</v>
      </c>
      <c r="E905" s="257" t="s">
        <v>21</v>
      </c>
      <c r="F905" s="258" t="s">
        <v>162</v>
      </c>
      <c r="G905" s="256"/>
      <c r="H905" s="259">
        <v>24.516999999999999</v>
      </c>
      <c r="I905" s="260"/>
      <c r="J905" s="256"/>
      <c r="K905" s="256"/>
      <c r="L905" s="261"/>
      <c r="M905" s="262"/>
      <c r="N905" s="263"/>
      <c r="O905" s="263"/>
      <c r="P905" s="263"/>
      <c r="Q905" s="263"/>
      <c r="R905" s="263"/>
      <c r="S905" s="263"/>
      <c r="T905" s="264"/>
      <c r="AT905" s="265" t="s">
        <v>159</v>
      </c>
      <c r="AU905" s="265" t="s">
        <v>82</v>
      </c>
      <c r="AV905" s="13" t="s">
        <v>157</v>
      </c>
      <c r="AW905" s="13" t="s">
        <v>35</v>
      </c>
      <c r="AX905" s="13" t="s">
        <v>80</v>
      </c>
      <c r="AY905" s="265" t="s">
        <v>150</v>
      </c>
    </row>
    <row r="906" s="1" customFormat="1" ht="25.5" customHeight="1">
      <c r="B906" s="46"/>
      <c r="C906" s="221" t="s">
        <v>1685</v>
      </c>
      <c r="D906" s="221" t="s">
        <v>152</v>
      </c>
      <c r="E906" s="222" t="s">
        <v>1686</v>
      </c>
      <c r="F906" s="223" t="s">
        <v>1687</v>
      </c>
      <c r="G906" s="224" t="s">
        <v>248</v>
      </c>
      <c r="H906" s="225">
        <v>10.800000000000001</v>
      </c>
      <c r="I906" s="226"/>
      <c r="J906" s="227">
        <f>ROUND(I906*H906,2)</f>
        <v>0</v>
      </c>
      <c r="K906" s="223" t="s">
        <v>156</v>
      </c>
      <c r="L906" s="72"/>
      <c r="M906" s="228" t="s">
        <v>21</v>
      </c>
      <c r="N906" s="229" t="s">
        <v>43</v>
      </c>
      <c r="O906" s="47"/>
      <c r="P906" s="230">
        <f>O906*H906</f>
        <v>0</v>
      </c>
      <c r="Q906" s="230">
        <v>0.00020000000000000001</v>
      </c>
      <c r="R906" s="230">
        <f>Q906*H906</f>
        <v>0.0021600000000000005</v>
      </c>
      <c r="S906" s="230">
        <v>0</v>
      </c>
      <c r="T906" s="231">
        <f>S906*H906</f>
        <v>0</v>
      </c>
      <c r="AR906" s="24" t="s">
        <v>240</v>
      </c>
      <c r="AT906" s="24" t="s">
        <v>152</v>
      </c>
      <c r="AU906" s="24" t="s">
        <v>82</v>
      </c>
      <c r="AY906" s="24" t="s">
        <v>150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24" t="s">
        <v>80</v>
      </c>
      <c r="BK906" s="232">
        <f>ROUND(I906*H906,2)</f>
        <v>0</v>
      </c>
      <c r="BL906" s="24" t="s">
        <v>240</v>
      </c>
      <c r="BM906" s="24" t="s">
        <v>1688</v>
      </c>
    </row>
    <row r="907" s="12" customFormat="1">
      <c r="B907" s="244"/>
      <c r="C907" s="245"/>
      <c r="D907" s="235" t="s">
        <v>159</v>
      </c>
      <c r="E907" s="246" t="s">
        <v>21</v>
      </c>
      <c r="F907" s="247" t="s">
        <v>1689</v>
      </c>
      <c r="G907" s="245"/>
      <c r="H907" s="248">
        <v>1.8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AT907" s="254" t="s">
        <v>159</v>
      </c>
      <c r="AU907" s="254" t="s">
        <v>82</v>
      </c>
      <c r="AV907" s="12" t="s">
        <v>82</v>
      </c>
      <c r="AW907" s="12" t="s">
        <v>35</v>
      </c>
      <c r="AX907" s="12" t="s">
        <v>72</v>
      </c>
      <c r="AY907" s="254" t="s">
        <v>150</v>
      </c>
    </row>
    <row r="908" s="12" customFormat="1">
      <c r="B908" s="244"/>
      <c r="C908" s="245"/>
      <c r="D908" s="235" t="s">
        <v>159</v>
      </c>
      <c r="E908" s="246" t="s">
        <v>21</v>
      </c>
      <c r="F908" s="247" t="s">
        <v>1690</v>
      </c>
      <c r="G908" s="245"/>
      <c r="H908" s="248">
        <v>2.3999999999999999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AT908" s="254" t="s">
        <v>159</v>
      </c>
      <c r="AU908" s="254" t="s">
        <v>82</v>
      </c>
      <c r="AV908" s="12" t="s">
        <v>82</v>
      </c>
      <c r="AW908" s="12" t="s">
        <v>35</v>
      </c>
      <c r="AX908" s="12" t="s">
        <v>72</v>
      </c>
      <c r="AY908" s="254" t="s">
        <v>150</v>
      </c>
    </row>
    <row r="909" s="12" customFormat="1">
      <c r="B909" s="244"/>
      <c r="C909" s="245"/>
      <c r="D909" s="235" t="s">
        <v>159</v>
      </c>
      <c r="E909" s="246" t="s">
        <v>21</v>
      </c>
      <c r="F909" s="247" t="s">
        <v>1691</v>
      </c>
      <c r="G909" s="245"/>
      <c r="H909" s="248">
        <v>0.69999999999999996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AT909" s="254" t="s">
        <v>159</v>
      </c>
      <c r="AU909" s="254" t="s">
        <v>82</v>
      </c>
      <c r="AV909" s="12" t="s">
        <v>82</v>
      </c>
      <c r="AW909" s="12" t="s">
        <v>35</v>
      </c>
      <c r="AX909" s="12" t="s">
        <v>72</v>
      </c>
      <c r="AY909" s="254" t="s">
        <v>150</v>
      </c>
    </row>
    <row r="910" s="14" customFormat="1">
      <c r="B910" s="266"/>
      <c r="C910" s="267"/>
      <c r="D910" s="235" t="s">
        <v>159</v>
      </c>
      <c r="E910" s="268" t="s">
        <v>21</v>
      </c>
      <c r="F910" s="269" t="s">
        <v>198</v>
      </c>
      <c r="G910" s="267"/>
      <c r="H910" s="270">
        <v>4.9000000000000004</v>
      </c>
      <c r="I910" s="271"/>
      <c r="J910" s="267"/>
      <c r="K910" s="267"/>
      <c r="L910" s="272"/>
      <c r="M910" s="273"/>
      <c r="N910" s="274"/>
      <c r="O910" s="274"/>
      <c r="P910" s="274"/>
      <c r="Q910" s="274"/>
      <c r="R910" s="274"/>
      <c r="S910" s="274"/>
      <c r="T910" s="275"/>
      <c r="AT910" s="276" t="s">
        <v>159</v>
      </c>
      <c r="AU910" s="276" t="s">
        <v>82</v>
      </c>
      <c r="AV910" s="14" t="s">
        <v>166</v>
      </c>
      <c r="AW910" s="14" t="s">
        <v>35</v>
      </c>
      <c r="AX910" s="14" t="s">
        <v>72</v>
      </c>
      <c r="AY910" s="276" t="s">
        <v>150</v>
      </c>
    </row>
    <row r="911" s="12" customFormat="1">
      <c r="B911" s="244"/>
      <c r="C911" s="245"/>
      <c r="D911" s="235" t="s">
        <v>159</v>
      </c>
      <c r="E911" s="246" t="s">
        <v>21</v>
      </c>
      <c r="F911" s="247" t="s">
        <v>1692</v>
      </c>
      <c r="G911" s="245"/>
      <c r="H911" s="248">
        <v>3.6000000000000001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AT911" s="254" t="s">
        <v>159</v>
      </c>
      <c r="AU911" s="254" t="s">
        <v>82</v>
      </c>
      <c r="AV911" s="12" t="s">
        <v>82</v>
      </c>
      <c r="AW911" s="12" t="s">
        <v>35</v>
      </c>
      <c r="AX911" s="12" t="s">
        <v>72</v>
      </c>
      <c r="AY911" s="254" t="s">
        <v>150</v>
      </c>
    </row>
    <row r="912" s="12" customFormat="1">
      <c r="B912" s="244"/>
      <c r="C912" s="245"/>
      <c r="D912" s="235" t="s">
        <v>159</v>
      </c>
      <c r="E912" s="246" t="s">
        <v>21</v>
      </c>
      <c r="F912" s="247" t="s">
        <v>1693</v>
      </c>
      <c r="G912" s="245"/>
      <c r="H912" s="248">
        <v>2.2999999999999998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AT912" s="254" t="s">
        <v>159</v>
      </c>
      <c r="AU912" s="254" t="s">
        <v>82</v>
      </c>
      <c r="AV912" s="12" t="s">
        <v>82</v>
      </c>
      <c r="AW912" s="12" t="s">
        <v>35</v>
      </c>
      <c r="AX912" s="12" t="s">
        <v>72</v>
      </c>
      <c r="AY912" s="254" t="s">
        <v>150</v>
      </c>
    </row>
    <row r="913" s="14" customFormat="1">
      <c r="B913" s="266"/>
      <c r="C913" s="267"/>
      <c r="D913" s="235" t="s">
        <v>159</v>
      </c>
      <c r="E913" s="268" t="s">
        <v>21</v>
      </c>
      <c r="F913" s="269" t="s">
        <v>198</v>
      </c>
      <c r="G913" s="267"/>
      <c r="H913" s="270">
        <v>5.9000000000000004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AT913" s="276" t="s">
        <v>159</v>
      </c>
      <c r="AU913" s="276" t="s">
        <v>82</v>
      </c>
      <c r="AV913" s="14" t="s">
        <v>166</v>
      </c>
      <c r="AW913" s="14" t="s">
        <v>35</v>
      </c>
      <c r="AX913" s="14" t="s">
        <v>72</v>
      </c>
      <c r="AY913" s="276" t="s">
        <v>150</v>
      </c>
    </row>
    <row r="914" s="13" customFormat="1">
      <c r="B914" s="255"/>
      <c r="C914" s="256"/>
      <c r="D914" s="235" t="s">
        <v>159</v>
      </c>
      <c r="E914" s="257" t="s">
        <v>21</v>
      </c>
      <c r="F914" s="258" t="s">
        <v>162</v>
      </c>
      <c r="G914" s="256"/>
      <c r="H914" s="259">
        <v>10.800000000000001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AT914" s="265" t="s">
        <v>159</v>
      </c>
      <c r="AU914" s="265" t="s">
        <v>82</v>
      </c>
      <c r="AV914" s="13" t="s">
        <v>157</v>
      </c>
      <c r="AW914" s="13" t="s">
        <v>35</v>
      </c>
      <c r="AX914" s="13" t="s">
        <v>80</v>
      </c>
      <c r="AY914" s="265" t="s">
        <v>150</v>
      </c>
    </row>
    <row r="915" s="1" customFormat="1" ht="16.5" customHeight="1">
      <c r="B915" s="46"/>
      <c r="C915" s="277" t="s">
        <v>1694</v>
      </c>
      <c r="D915" s="277" t="s">
        <v>235</v>
      </c>
      <c r="E915" s="278" t="s">
        <v>1695</v>
      </c>
      <c r="F915" s="279" t="s">
        <v>1696</v>
      </c>
      <c r="G915" s="280" t="s">
        <v>248</v>
      </c>
      <c r="H915" s="281">
        <v>5.1449999999999996</v>
      </c>
      <c r="I915" s="282"/>
      <c r="J915" s="283">
        <f>ROUND(I915*H915,2)</f>
        <v>0</v>
      </c>
      <c r="K915" s="279" t="s">
        <v>21</v>
      </c>
      <c r="L915" s="284"/>
      <c r="M915" s="285" t="s">
        <v>21</v>
      </c>
      <c r="N915" s="286" t="s">
        <v>43</v>
      </c>
      <c r="O915" s="47"/>
      <c r="P915" s="230">
        <f>O915*H915</f>
        <v>0</v>
      </c>
      <c r="Q915" s="230">
        <v>0.00014999999999999999</v>
      </c>
      <c r="R915" s="230">
        <f>Q915*H915</f>
        <v>0.00077174999999999987</v>
      </c>
      <c r="S915" s="230">
        <v>0</v>
      </c>
      <c r="T915" s="231">
        <f>S915*H915</f>
        <v>0</v>
      </c>
      <c r="AR915" s="24" t="s">
        <v>383</v>
      </c>
      <c r="AT915" s="24" t="s">
        <v>235</v>
      </c>
      <c r="AU915" s="24" t="s">
        <v>82</v>
      </c>
      <c r="AY915" s="24" t="s">
        <v>150</v>
      </c>
      <c r="BE915" s="232">
        <f>IF(N915="základní",J915,0)</f>
        <v>0</v>
      </c>
      <c r="BF915" s="232">
        <f>IF(N915="snížená",J915,0)</f>
        <v>0</v>
      </c>
      <c r="BG915" s="232">
        <f>IF(N915="zákl. přenesená",J915,0)</f>
        <v>0</v>
      </c>
      <c r="BH915" s="232">
        <f>IF(N915="sníž. přenesená",J915,0)</f>
        <v>0</v>
      </c>
      <c r="BI915" s="232">
        <f>IF(N915="nulová",J915,0)</f>
        <v>0</v>
      </c>
      <c r="BJ915" s="24" t="s">
        <v>80</v>
      </c>
      <c r="BK915" s="232">
        <f>ROUND(I915*H915,2)</f>
        <v>0</v>
      </c>
      <c r="BL915" s="24" t="s">
        <v>240</v>
      </c>
      <c r="BM915" s="24" t="s">
        <v>1697</v>
      </c>
    </row>
    <row r="916" s="12" customFormat="1">
      <c r="B916" s="244"/>
      <c r="C916" s="245"/>
      <c r="D916" s="235" t="s">
        <v>159</v>
      </c>
      <c r="E916" s="246" t="s">
        <v>21</v>
      </c>
      <c r="F916" s="247" t="s">
        <v>1698</v>
      </c>
      <c r="G916" s="245"/>
      <c r="H916" s="248">
        <v>5.1449999999999996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AT916" s="254" t="s">
        <v>159</v>
      </c>
      <c r="AU916" s="254" t="s">
        <v>82</v>
      </c>
      <c r="AV916" s="12" t="s">
        <v>82</v>
      </c>
      <c r="AW916" s="12" t="s">
        <v>35</v>
      </c>
      <c r="AX916" s="12" t="s">
        <v>72</v>
      </c>
      <c r="AY916" s="254" t="s">
        <v>150</v>
      </c>
    </row>
    <row r="917" s="13" customFormat="1">
      <c r="B917" s="255"/>
      <c r="C917" s="256"/>
      <c r="D917" s="235" t="s">
        <v>159</v>
      </c>
      <c r="E917" s="257" t="s">
        <v>21</v>
      </c>
      <c r="F917" s="258" t="s">
        <v>162</v>
      </c>
      <c r="G917" s="256"/>
      <c r="H917" s="259">
        <v>5.1449999999999996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AT917" s="265" t="s">
        <v>159</v>
      </c>
      <c r="AU917" s="265" t="s">
        <v>82</v>
      </c>
      <c r="AV917" s="13" t="s">
        <v>157</v>
      </c>
      <c r="AW917" s="13" t="s">
        <v>35</v>
      </c>
      <c r="AX917" s="13" t="s">
        <v>80</v>
      </c>
      <c r="AY917" s="265" t="s">
        <v>150</v>
      </c>
    </row>
    <row r="918" s="1" customFormat="1" ht="16.5" customHeight="1">
      <c r="B918" s="46"/>
      <c r="C918" s="277" t="s">
        <v>1699</v>
      </c>
      <c r="D918" s="277" t="s">
        <v>235</v>
      </c>
      <c r="E918" s="278" t="s">
        <v>1700</v>
      </c>
      <c r="F918" s="279" t="s">
        <v>1701</v>
      </c>
      <c r="G918" s="280" t="s">
        <v>248</v>
      </c>
      <c r="H918" s="281">
        <v>6.1950000000000003</v>
      </c>
      <c r="I918" s="282"/>
      <c r="J918" s="283">
        <f>ROUND(I918*H918,2)</f>
        <v>0</v>
      </c>
      <c r="K918" s="279" t="s">
        <v>21</v>
      </c>
      <c r="L918" s="284"/>
      <c r="M918" s="285" t="s">
        <v>21</v>
      </c>
      <c r="N918" s="286" t="s">
        <v>43</v>
      </c>
      <c r="O918" s="47"/>
      <c r="P918" s="230">
        <f>O918*H918</f>
        <v>0</v>
      </c>
      <c r="Q918" s="230">
        <v>0.00014999999999999999</v>
      </c>
      <c r="R918" s="230">
        <f>Q918*H918</f>
        <v>0.00092924999999999995</v>
      </c>
      <c r="S918" s="230">
        <v>0</v>
      </c>
      <c r="T918" s="231">
        <f>S918*H918</f>
        <v>0</v>
      </c>
      <c r="AR918" s="24" t="s">
        <v>383</v>
      </c>
      <c r="AT918" s="24" t="s">
        <v>235</v>
      </c>
      <c r="AU918" s="24" t="s">
        <v>82</v>
      </c>
      <c r="AY918" s="24" t="s">
        <v>150</v>
      </c>
      <c r="BE918" s="232">
        <f>IF(N918="základní",J918,0)</f>
        <v>0</v>
      </c>
      <c r="BF918" s="232">
        <f>IF(N918="snížená",J918,0)</f>
        <v>0</v>
      </c>
      <c r="BG918" s="232">
        <f>IF(N918="zákl. přenesená",J918,0)</f>
        <v>0</v>
      </c>
      <c r="BH918" s="232">
        <f>IF(N918="sníž. přenesená",J918,0)</f>
        <v>0</v>
      </c>
      <c r="BI918" s="232">
        <f>IF(N918="nulová",J918,0)</f>
        <v>0</v>
      </c>
      <c r="BJ918" s="24" t="s">
        <v>80</v>
      </c>
      <c r="BK918" s="232">
        <f>ROUND(I918*H918,2)</f>
        <v>0</v>
      </c>
      <c r="BL918" s="24" t="s">
        <v>240</v>
      </c>
      <c r="BM918" s="24" t="s">
        <v>1702</v>
      </c>
    </row>
    <row r="919" s="12" customFormat="1">
      <c r="B919" s="244"/>
      <c r="C919" s="245"/>
      <c r="D919" s="235" t="s">
        <v>159</v>
      </c>
      <c r="E919" s="246" t="s">
        <v>21</v>
      </c>
      <c r="F919" s="247" t="s">
        <v>1703</v>
      </c>
      <c r="G919" s="245"/>
      <c r="H919" s="248">
        <v>6.1950000000000003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AT919" s="254" t="s">
        <v>159</v>
      </c>
      <c r="AU919" s="254" t="s">
        <v>82</v>
      </c>
      <c r="AV919" s="12" t="s">
        <v>82</v>
      </c>
      <c r="AW919" s="12" t="s">
        <v>35</v>
      </c>
      <c r="AX919" s="12" t="s">
        <v>72</v>
      </c>
      <c r="AY919" s="254" t="s">
        <v>150</v>
      </c>
    </row>
    <row r="920" s="13" customFormat="1">
      <c r="B920" s="255"/>
      <c r="C920" s="256"/>
      <c r="D920" s="235" t="s">
        <v>159</v>
      </c>
      <c r="E920" s="257" t="s">
        <v>21</v>
      </c>
      <c r="F920" s="258" t="s">
        <v>162</v>
      </c>
      <c r="G920" s="256"/>
      <c r="H920" s="259">
        <v>6.1950000000000003</v>
      </c>
      <c r="I920" s="260"/>
      <c r="J920" s="256"/>
      <c r="K920" s="256"/>
      <c r="L920" s="261"/>
      <c r="M920" s="262"/>
      <c r="N920" s="263"/>
      <c r="O920" s="263"/>
      <c r="P920" s="263"/>
      <c r="Q920" s="263"/>
      <c r="R920" s="263"/>
      <c r="S920" s="263"/>
      <c r="T920" s="264"/>
      <c r="AT920" s="265" t="s">
        <v>159</v>
      </c>
      <c r="AU920" s="265" t="s">
        <v>82</v>
      </c>
      <c r="AV920" s="13" t="s">
        <v>157</v>
      </c>
      <c r="AW920" s="13" t="s">
        <v>35</v>
      </c>
      <c r="AX920" s="13" t="s">
        <v>80</v>
      </c>
      <c r="AY920" s="265" t="s">
        <v>150</v>
      </c>
    </row>
    <row r="921" s="1" customFormat="1" ht="38.25" customHeight="1">
      <c r="B921" s="46"/>
      <c r="C921" s="221" t="s">
        <v>1704</v>
      </c>
      <c r="D921" s="221" t="s">
        <v>152</v>
      </c>
      <c r="E921" s="222" t="s">
        <v>1705</v>
      </c>
      <c r="F921" s="223" t="s">
        <v>1706</v>
      </c>
      <c r="G921" s="224" t="s">
        <v>186</v>
      </c>
      <c r="H921" s="225">
        <v>0.66900000000000004</v>
      </c>
      <c r="I921" s="226"/>
      <c r="J921" s="227">
        <f>ROUND(I921*H921,2)</f>
        <v>0</v>
      </c>
      <c r="K921" s="223" t="s">
        <v>156</v>
      </c>
      <c r="L921" s="72"/>
      <c r="M921" s="228" t="s">
        <v>21</v>
      </c>
      <c r="N921" s="229" t="s">
        <v>43</v>
      </c>
      <c r="O921" s="47"/>
      <c r="P921" s="230">
        <f>O921*H921</f>
        <v>0</v>
      </c>
      <c r="Q921" s="230">
        <v>0</v>
      </c>
      <c r="R921" s="230">
        <f>Q921*H921</f>
        <v>0</v>
      </c>
      <c r="S921" s="230">
        <v>0</v>
      </c>
      <c r="T921" s="231">
        <f>S921*H921</f>
        <v>0</v>
      </c>
      <c r="AR921" s="24" t="s">
        <v>240</v>
      </c>
      <c r="AT921" s="24" t="s">
        <v>152</v>
      </c>
      <c r="AU921" s="24" t="s">
        <v>82</v>
      </c>
      <c r="AY921" s="24" t="s">
        <v>150</v>
      </c>
      <c r="BE921" s="232">
        <f>IF(N921="základní",J921,0)</f>
        <v>0</v>
      </c>
      <c r="BF921" s="232">
        <f>IF(N921="snížená",J921,0)</f>
        <v>0</v>
      </c>
      <c r="BG921" s="232">
        <f>IF(N921="zákl. přenesená",J921,0)</f>
        <v>0</v>
      </c>
      <c r="BH921" s="232">
        <f>IF(N921="sníž. přenesená",J921,0)</f>
        <v>0</v>
      </c>
      <c r="BI921" s="232">
        <f>IF(N921="nulová",J921,0)</f>
        <v>0</v>
      </c>
      <c r="BJ921" s="24" t="s">
        <v>80</v>
      </c>
      <c r="BK921" s="232">
        <f>ROUND(I921*H921,2)</f>
        <v>0</v>
      </c>
      <c r="BL921" s="24" t="s">
        <v>240</v>
      </c>
      <c r="BM921" s="24" t="s">
        <v>1707</v>
      </c>
    </row>
    <row r="922" s="10" customFormat="1" ht="29.88" customHeight="1">
      <c r="B922" s="205"/>
      <c r="C922" s="206"/>
      <c r="D922" s="207" t="s">
        <v>71</v>
      </c>
      <c r="E922" s="219" t="s">
        <v>1708</v>
      </c>
      <c r="F922" s="219" t="s">
        <v>1709</v>
      </c>
      <c r="G922" s="206"/>
      <c r="H922" s="206"/>
      <c r="I922" s="209"/>
      <c r="J922" s="220">
        <f>BK922</f>
        <v>0</v>
      </c>
      <c r="K922" s="206"/>
      <c r="L922" s="211"/>
      <c r="M922" s="212"/>
      <c r="N922" s="213"/>
      <c r="O922" s="213"/>
      <c r="P922" s="214">
        <f>SUM(P923:P1085)</f>
        <v>0</v>
      </c>
      <c r="Q922" s="213"/>
      <c r="R922" s="214">
        <f>SUM(R923:R1085)</f>
        <v>1.5827562691600001</v>
      </c>
      <c r="S922" s="213"/>
      <c r="T922" s="215">
        <f>SUM(T923:T1085)</f>
        <v>0.1545155</v>
      </c>
      <c r="AR922" s="216" t="s">
        <v>82</v>
      </c>
      <c r="AT922" s="217" t="s">
        <v>71</v>
      </c>
      <c r="AU922" s="217" t="s">
        <v>80</v>
      </c>
      <c r="AY922" s="216" t="s">
        <v>150</v>
      </c>
      <c r="BK922" s="218">
        <f>SUM(BK923:BK1085)</f>
        <v>0</v>
      </c>
    </row>
    <row r="923" s="1" customFormat="1" ht="25.5" customHeight="1">
      <c r="B923" s="46"/>
      <c r="C923" s="221" t="s">
        <v>1710</v>
      </c>
      <c r="D923" s="221" t="s">
        <v>152</v>
      </c>
      <c r="E923" s="222" t="s">
        <v>1711</v>
      </c>
      <c r="F923" s="223" t="s">
        <v>1712</v>
      </c>
      <c r="G923" s="224" t="s">
        <v>204</v>
      </c>
      <c r="H923" s="225">
        <v>58.222999999999999</v>
      </c>
      <c r="I923" s="226"/>
      <c r="J923" s="227">
        <f>ROUND(I923*H923,2)</f>
        <v>0</v>
      </c>
      <c r="K923" s="223" t="s">
        <v>156</v>
      </c>
      <c r="L923" s="72"/>
      <c r="M923" s="228" t="s">
        <v>21</v>
      </c>
      <c r="N923" s="229" t="s">
        <v>43</v>
      </c>
      <c r="O923" s="47"/>
      <c r="P923" s="230">
        <f>O923*H923</f>
        <v>0</v>
      </c>
      <c r="Q923" s="230">
        <v>7.6799999999999999E-07</v>
      </c>
      <c r="R923" s="230">
        <f>Q923*H923</f>
        <v>4.4715263999999997E-05</v>
      </c>
      <c r="S923" s="230">
        <v>0</v>
      </c>
      <c r="T923" s="231">
        <f>S923*H923</f>
        <v>0</v>
      </c>
      <c r="AR923" s="24" t="s">
        <v>240</v>
      </c>
      <c r="AT923" s="24" t="s">
        <v>152</v>
      </c>
      <c r="AU923" s="24" t="s">
        <v>82</v>
      </c>
      <c r="AY923" s="24" t="s">
        <v>150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24" t="s">
        <v>80</v>
      </c>
      <c r="BK923" s="232">
        <f>ROUND(I923*H923,2)</f>
        <v>0</v>
      </c>
      <c r="BL923" s="24" t="s">
        <v>240</v>
      </c>
      <c r="BM923" s="24" t="s">
        <v>1713</v>
      </c>
    </row>
    <row r="924" s="11" customFormat="1">
      <c r="B924" s="233"/>
      <c r="C924" s="234"/>
      <c r="D924" s="235" t="s">
        <v>159</v>
      </c>
      <c r="E924" s="236" t="s">
        <v>21</v>
      </c>
      <c r="F924" s="237" t="s">
        <v>271</v>
      </c>
      <c r="G924" s="234"/>
      <c r="H924" s="236" t="s">
        <v>21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AT924" s="243" t="s">
        <v>159</v>
      </c>
      <c r="AU924" s="243" t="s">
        <v>82</v>
      </c>
      <c r="AV924" s="11" t="s">
        <v>80</v>
      </c>
      <c r="AW924" s="11" t="s">
        <v>35</v>
      </c>
      <c r="AX924" s="11" t="s">
        <v>72</v>
      </c>
      <c r="AY924" s="243" t="s">
        <v>150</v>
      </c>
    </row>
    <row r="925" s="12" customFormat="1">
      <c r="B925" s="244"/>
      <c r="C925" s="245"/>
      <c r="D925" s="235" t="s">
        <v>159</v>
      </c>
      <c r="E925" s="246" t="s">
        <v>21</v>
      </c>
      <c r="F925" s="247" t="s">
        <v>272</v>
      </c>
      <c r="G925" s="245"/>
      <c r="H925" s="248">
        <v>52.951000000000001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AT925" s="254" t="s">
        <v>159</v>
      </c>
      <c r="AU925" s="254" t="s">
        <v>82</v>
      </c>
      <c r="AV925" s="12" t="s">
        <v>82</v>
      </c>
      <c r="AW925" s="12" t="s">
        <v>35</v>
      </c>
      <c r="AX925" s="12" t="s">
        <v>72</v>
      </c>
      <c r="AY925" s="254" t="s">
        <v>150</v>
      </c>
    </row>
    <row r="926" s="12" customFormat="1">
      <c r="B926" s="244"/>
      <c r="C926" s="245"/>
      <c r="D926" s="235" t="s">
        <v>159</v>
      </c>
      <c r="E926" s="246" t="s">
        <v>21</v>
      </c>
      <c r="F926" s="247" t="s">
        <v>1714</v>
      </c>
      <c r="G926" s="245"/>
      <c r="H926" s="248">
        <v>0.44400000000000001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AT926" s="254" t="s">
        <v>159</v>
      </c>
      <c r="AU926" s="254" t="s">
        <v>82</v>
      </c>
      <c r="AV926" s="12" t="s">
        <v>82</v>
      </c>
      <c r="AW926" s="12" t="s">
        <v>35</v>
      </c>
      <c r="AX926" s="12" t="s">
        <v>72</v>
      </c>
      <c r="AY926" s="254" t="s">
        <v>150</v>
      </c>
    </row>
    <row r="927" s="12" customFormat="1">
      <c r="B927" s="244"/>
      <c r="C927" s="245"/>
      <c r="D927" s="235" t="s">
        <v>159</v>
      </c>
      <c r="E927" s="246" t="s">
        <v>21</v>
      </c>
      <c r="F927" s="247" t="s">
        <v>1715</v>
      </c>
      <c r="G927" s="245"/>
      <c r="H927" s="248">
        <v>1.3440000000000001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AT927" s="254" t="s">
        <v>159</v>
      </c>
      <c r="AU927" s="254" t="s">
        <v>82</v>
      </c>
      <c r="AV927" s="12" t="s">
        <v>82</v>
      </c>
      <c r="AW927" s="12" t="s">
        <v>35</v>
      </c>
      <c r="AX927" s="12" t="s">
        <v>72</v>
      </c>
      <c r="AY927" s="254" t="s">
        <v>150</v>
      </c>
    </row>
    <row r="928" s="12" customFormat="1">
      <c r="B928" s="244"/>
      <c r="C928" s="245"/>
      <c r="D928" s="235" t="s">
        <v>159</v>
      </c>
      <c r="E928" s="246" t="s">
        <v>21</v>
      </c>
      <c r="F928" s="247" t="s">
        <v>1716</v>
      </c>
      <c r="G928" s="245"/>
      <c r="H928" s="248">
        <v>-0.14599999999999999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AT928" s="254" t="s">
        <v>159</v>
      </c>
      <c r="AU928" s="254" t="s">
        <v>82</v>
      </c>
      <c r="AV928" s="12" t="s">
        <v>82</v>
      </c>
      <c r="AW928" s="12" t="s">
        <v>35</v>
      </c>
      <c r="AX928" s="12" t="s">
        <v>72</v>
      </c>
      <c r="AY928" s="254" t="s">
        <v>150</v>
      </c>
    </row>
    <row r="929" s="12" customFormat="1">
      <c r="B929" s="244"/>
      <c r="C929" s="245"/>
      <c r="D929" s="235" t="s">
        <v>159</v>
      </c>
      <c r="E929" s="246" t="s">
        <v>21</v>
      </c>
      <c r="F929" s="247" t="s">
        <v>1717</v>
      </c>
      <c r="G929" s="245"/>
      <c r="H929" s="248">
        <v>0.81799999999999995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AT929" s="254" t="s">
        <v>159</v>
      </c>
      <c r="AU929" s="254" t="s">
        <v>82</v>
      </c>
      <c r="AV929" s="12" t="s">
        <v>82</v>
      </c>
      <c r="AW929" s="12" t="s">
        <v>35</v>
      </c>
      <c r="AX929" s="12" t="s">
        <v>72</v>
      </c>
      <c r="AY929" s="254" t="s">
        <v>150</v>
      </c>
    </row>
    <row r="930" s="12" customFormat="1">
      <c r="B930" s="244"/>
      <c r="C930" s="245"/>
      <c r="D930" s="235" t="s">
        <v>159</v>
      </c>
      <c r="E930" s="246" t="s">
        <v>21</v>
      </c>
      <c r="F930" s="247" t="s">
        <v>1718</v>
      </c>
      <c r="G930" s="245"/>
      <c r="H930" s="248">
        <v>2.2719999999999998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AT930" s="254" t="s">
        <v>159</v>
      </c>
      <c r="AU930" s="254" t="s">
        <v>82</v>
      </c>
      <c r="AV930" s="12" t="s">
        <v>82</v>
      </c>
      <c r="AW930" s="12" t="s">
        <v>35</v>
      </c>
      <c r="AX930" s="12" t="s">
        <v>72</v>
      </c>
      <c r="AY930" s="254" t="s">
        <v>150</v>
      </c>
    </row>
    <row r="931" s="12" customFormat="1">
      <c r="B931" s="244"/>
      <c r="C931" s="245"/>
      <c r="D931" s="235" t="s">
        <v>159</v>
      </c>
      <c r="E931" s="246" t="s">
        <v>21</v>
      </c>
      <c r="F931" s="247" t="s">
        <v>1719</v>
      </c>
      <c r="G931" s="245"/>
      <c r="H931" s="248">
        <v>0.108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AT931" s="254" t="s">
        <v>159</v>
      </c>
      <c r="AU931" s="254" t="s">
        <v>82</v>
      </c>
      <c r="AV931" s="12" t="s">
        <v>82</v>
      </c>
      <c r="AW931" s="12" t="s">
        <v>35</v>
      </c>
      <c r="AX931" s="12" t="s">
        <v>72</v>
      </c>
      <c r="AY931" s="254" t="s">
        <v>150</v>
      </c>
    </row>
    <row r="932" s="12" customFormat="1">
      <c r="B932" s="244"/>
      <c r="C932" s="245"/>
      <c r="D932" s="235" t="s">
        <v>159</v>
      </c>
      <c r="E932" s="246" t="s">
        <v>21</v>
      </c>
      <c r="F932" s="247" t="s">
        <v>1720</v>
      </c>
      <c r="G932" s="245"/>
      <c r="H932" s="248">
        <v>0.432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AT932" s="254" t="s">
        <v>159</v>
      </c>
      <c r="AU932" s="254" t="s">
        <v>82</v>
      </c>
      <c r="AV932" s="12" t="s">
        <v>82</v>
      </c>
      <c r="AW932" s="12" t="s">
        <v>35</v>
      </c>
      <c r="AX932" s="12" t="s">
        <v>72</v>
      </c>
      <c r="AY932" s="254" t="s">
        <v>150</v>
      </c>
    </row>
    <row r="933" s="13" customFormat="1">
      <c r="B933" s="255"/>
      <c r="C933" s="256"/>
      <c r="D933" s="235" t="s">
        <v>159</v>
      </c>
      <c r="E933" s="257" t="s">
        <v>21</v>
      </c>
      <c r="F933" s="258" t="s">
        <v>162</v>
      </c>
      <c r="G933" s="256"/>
      <c r="H933" s="259">
        <v>58.222999999999999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AT933" s="265" t="s">
        <v>159</v>
      </c>
      <c r="AU933" s="265" t="s">
        <v>82</v>
      </c>
      <c r="AV933" s="13" t="s">
        <v>157</v>
      </c>
      <c r="AW933" s="13" t="s">
        <v>35</v>
      </c>
      <c r="AX933" s="13" t="s">
        <v>80</v>
      </c>
      <c r="AY933" s="265" t="s">
        <v>150</v>
      </c>
    </row>
    <row r="934" s="1" customFormat="1" ht="25.5" customHeight="1">
      <c r="B934" s="46"/>
      <c r="C934" s="221" t="s">
        <v>1721</v>
      </c>
      <c r="D934" s="221" t="s">
        <v>152</v>
      </c>
      <c r="E934" s="222" t="s">
        <v>1722</v>
      </c>
      <c r="F934" s="223" t="s">
        <v>1723</v>
      </c>
      <c r="G934" s="224" t="s">
        <v>204</v>
      </c>
      <c r="H934" s="225">
        <v>86.272000000000006</v>
      </c>
      <c r="I934" s="226"/>
      <c r="J934" s="227">
        <f>ROUND(I934*H934,2)</f>
        <v>0</v>
      </c>
      <c r="K934" s="223" t="s">
        <v>156</v>
      </c>
      <c r="L934" s="72"/>
      <c r="M934" s="228" t="s">
        <v>21</v>
      </c>
      <c r="N934" s="229" t="s">
        <v>43</v>
      </c>
      <c r="O934" s="47"/>
      <c r="P934" s="230">
        <f>O934*H934</f>
        <v>0</v>
      </c>
      <c r="Q934" s="230">
        <v>1.7680000000000001E-06</v>
      </c>
      <c r="R934" s="230">
        <f>Q934*H934</f>
        <v>0.00015252889600000003</v>
      </c>
      <c r="S934" s="230">
        <v>0</v>
      </c>
      <c r="T934" s="231">
        <f>S934*H934</f>
        <v>0</v>
      </c>
      <c r="AR934" s="24" t="s">
        <v>240</v>
      </c>
      <c r="AT934" s="24" t="s">
        <v>152</v>
      </c>
      <c r="AU934" s="24" t="s">
        <v>82</v>
      </c>
      <c r="AY934" s="24" t="s">
        <v>150</v>
      </c>
      <c r="BE934" s="232">
        <f>IF(N934="základní",J934,0)</f>
        <v>0</v>
      </c>
      <c r="BF934" s="232">
        <f>IF(N934="snížená",J934,0)</f>
        <v>0</v>
      </c>
      <c r="BG934" s="232">
        <f>IF(N934="zákl. přenesená",J934,0)</f>
        <v>0</v>
      </c>
      <c r="BH934" s="232">
        <f>IF(N934="sníž. přenesená",J934,0)</f>
        <v>0</v>
      </c>
      <c r="BI934" s="232">
        <f>IF(N934="nulová",J934,0)</f>
        <v>0</v>
      </c>
      <c r="BJ934" s="24" t="s">
        <v>80</v>
      </c>
      <c r="BK934" s="232">
        <f>ROUND(I934*H934,2)</f>
        <v>0</v>
      </c>
      <c r="BL934" s="24" t="s">
        <v>240</v>
      </c>
      <c r="BM934" s="24" t="s">
        <v>1724</v>
      </c>
    </row>
    <row r="935" s="11" customFormat="1">
      <c r="B935" s="233"/>
      <c r="C935" s="234"/>
      <c r="D935" s="235" t="s">
        <v>159</v>
      </c>
      <c r="E935" s="236" t="s">
        <v>21</v>
      </c>
      <c r="F935" s="237" t="s">
        <v>267</v>
      </c>
      <c r="G935" s="234"/>
      <c r="H935" s="236" t="s">
        <v>21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AT935" s="243" t="s">
        <v>159</v>
      </c>
      <c r="AU935" s="243" t="s">
        <v>82</v>
      </c>
      <c r="AV935" s="11" t="s">
        <v>80</v>
      </c>
      <c r="AW935" s="11" t="s">
        <v>35</v>
      </c>
      <c r="AX935" s="11" t="s">
        <v>72</v>
      </c>
      <c r="AY935" s="243" t="s">
        <v>150</v>
      </c>
    </row>
    <row r="936" s="12" customFormat="1">
      <c r="B936" s="244"/>
      <c r="C936" s="245"/>
      <c r="D936" s="235" t="s">
        <v>159</v>
      </c>
      <c r="E936" s="246" t="s">
        <v>21</v>
      </c>
      <c r="F936" s="247" t="s">
        <v>512</v>
      </c>
      <c r="G936" s="245"/>
      <c r="H936" s="248">
        <v>85.168000000000006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AT936" s="254" t="s">
        <v>159</v>
      </c>
      <c r="AU936" s="254" t="s">
        <v>82</v>
      </c>
      <c r="AV936" s="12" t="s">
        <v>82</v>
      </c>
      <c r="AW936" s="12" t="s">
        <v>35</v>
      </c>
      <c r="AX936" s="12" t="s">
        <v>72</v>
      </c>
      <c r="AY936" s="254" t="s">
        <v>150</v>
      </c>
    </row>
    <row r="937" s="12" customFormat="1">
      <c r="B937" s="244"/>
      <c r="C937" s="245"/>
      <c r="D937" s="235" t="s">
        <v>159</v>
      </c>
      <c r="E937" s="246" t="s">
        <v>21</v>
      </c>
      <c r="F937" s="247" t="s">
        <v>513</v>
      </c>
      <c r="G937" s="245"/>
      <c r="H937" s="248">
        <v>1.6319999999999999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AT937" s="254" t="s">
        <v>159</v>
      </c>
      <c r="AU937" s="254" t="s">
        <v>82</v>
      </c>
      <c r="AV937" s="12" t="s">
        <v>82</v>
      </c>
      <c r="AW937" s="12" t="s">
        <v>35</v>
      </c>
      <c r="AX937" s="12" t="s">
        <v>72</v>
      </c>
      <c r="AY937" s="254" t="s">
        <v>150</v>
      </c>
    </row>
    <row r="938" s="12" customFormat="1">
      <c r="B938" s="244"/>
      <c r="C938" s="245"/>
      <c r="D938" s="235" t="s">
        <v>159</v>
      </c>
      <c r="E938" s="246" t="s">
        <v>21</v>
      </c>
      <c r="F938" s="247" t="s">
        <v>514</v>
      </c>
      <c r="G938" s="245"/>
      <c r="H938" s="248">
        <v>-0.14599999999999999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AT938" s="254" t="s">
        <v>159</v>
      </c>
      <c r="AU938" s="254" t="s">
        <v>82</v>
      </c>
      <c r="AV938" s="12" t="s">
        <v>82</v>
      </c>
      <c r="AW938" s="12" t="s">
        <v>35</v>
      </c>
      <c r="AX938" s="12" t="s">
        <v>72</v>
      </c>
      <c r="AY938" s="254" t="s">
        <v>150</v>
      </c>
    </row>
    <row r="939" s="12" customFormat="1">
      <c r="B939" s="244"/>
      <c r="C939" s="245"/>
      <c r="D939" s="235" t="s">
        <v>159</v>
      </c>
      <c r="E939" s="246" t="s">
        <v>21</v>
      </c>
      <c r="F939" s="247" t="s">
        <v>515</v>
      </c>
      <c r="G939" s="245"/>
      <c r="H939" s="248">
        <v>-0.096000000000000002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AT939" s="254" t="s">
        <v>159</v>
      </c>
      <c r="AU939" s="254" t="s">
        <v>82</v>
      </c>
      <c r="AV939" s="12" t="s">
        <v>82</v>
      </c>
      <c r="AW939" s="12" t="s">
        <v>35</v>
      </c>
      <c r="AX939" s="12" t="s">
        <v>72</v>
      </c>
      <c r="AY939" s="254" t="s">
        <v>150</v>
      </c>
    </row>
    <row r="940" s="12" customFormat="1">
      <c r="B940" s="244"/>
      <c r="C940" s="245"/>
      <c r="D940" s="235" t="s">
        <v>159</v>
      </c>
      <c r="E940" s="246" t="s">
        <v>21</v>
      </c>
      <c r="F940" s="247" t="s">
        <v>516</v>
      </c>
      <c r="G940" s="245"/>
      <c r="H940" s="248">
        <v>-0.23400000000000001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AT940" s="254" t="s">
        <v>159</v>
      </c>
      <c r="AU940" s="254" t="s">
        <v>82</v>
      </c>
      <c r="AV940" s="12" t="s">
        <v>82</v>
      </c>
      <c r="AW940" s="12" t="s">
        <v>35</v>
      </c>
      <c r="AX940" s="12" t="s">
        <v>72</v>
      </c>
      <c r="AY940" s="254" t="s">
        <v>150</v>
      </c>
    </row>
    <row r="941" s="12" customFormat="1">
      <c r="B941" s="244"/>
      <c r="C941" s="245"/>
      <c r="D941" s="235" t="s">
        <v>159</v>
      </c>
      <c r="E941" s="246" t="s">
        <v>21</v>
      </c>
      <c r="F941" s="247" t="s">
        <v>517</v>
      </c>
      <c r="G941" s="245"/>
      <c r="H941" s="248">
        <v>-0.10100000000000001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AT941" s="254" t="s">
        <v>159</v>
      </c>
      <c r="AU941" s="254" t="s">
        <v>82</v>
      </c>
      <c r="AV941" s="12" t="s">
        <v>82</v>
      </c>
      <c r="AW941" s="12" t="s">
        <v>35</v>
      </c>
      <c r="AX941" s="12" t="s">
        <v>72</v>
      </c>
      <c r="AY941" s="254" t="s">
        <v>150</v>
      </c>
    </row>
    <row r="942" s="12" customFormat="1">
      <c r="B942" s="244"/>
      <c r="C942" s="245"/>
      <c r="D942" s="235" t="s">
        <v>159</v>
      </c>
      <c r="E942" s="246" t="s">
        <v>21</v>
      </c>
      <c r="F942" s="247" t="s">
        <v>518</v>
      </c>
      <c r="G942" s="245"/>
      <c r="H942" s="248">
        <v>-0.17000000000000001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AT942" s="254" t="s">
        <v>159</v>
      </c>
      <c r="AU942" s="254" t="s">
        <v>82</v>
      </c>
      <c r="AV942" s="12" t="s">
        <v>82</v>
      </c>
      <c r="AW942" s="12" t="s">
        <v>35</v>
      </c>
      <c r="AX942" s="12" t="s">
        <v>72</v>
      </c>
      <c r="AY942" s="254" t="s">
        <v>150</v>
      </c>
    </row>
    <row r="943" s="12" customFormat="1">
      <c r="B943" s="244"/>
      <c r="C943" s="245"/>
      <c r="D943" s="235" t="s">
        <v>159</v>
      </c>
      <c r="E943" s="246" t="s">
        <v>21</v>
      </c>
      <c r="F943" s="247" t="s">
        <v>519</v>
      </c>
      <c r="G943" s="245"/>
      <c r="H943" s="248">
        <v>-0.035999999999999997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AT943" s="254" t="s">
        <v>159</v>
      </c>
      <c r="AU943" s="254" t="s">
        <v>82</v>
      </c>
      <c r="AV943" s="12" t="s">
        <v>82</v>
      </c>
      <c r="AW943" s="12" t="s">
        <v>35</v>
      </c>
      <c r="AX943" s="12" t="s">
        <v>72</v>
      </c>
      <c r="AY943" s="254" t="s">
        <v>150</v>
      </c>
    </row>
    <row r="944" s="12" customFormat="1">
      <c r="B944" s="244"/>
      <c r="C944" s="245"/>
      <c r="D944" s="235" t="s">
        <v>159</v>
      </c>
      <c r="E944" s="246" t="s">
        <v>21</v>
      </c>
      <c r="F944" s="247" t="s">
        <v>1725</v>
      </c>
      <c r="G944" s="245"/>
      <c r="H944" s="248">
        <v>0.12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AT944" s="254" t="s">
        <v>159</v>
      </c>
      <c r="AU944" s="254" t="s">
        <v>82</v>
      </c>
      <c r="AV944" s="12" t="s">
        <v>82</v>
      </c>
      <c r="AW944" s="12" t="s">
        <v>35</v>
      </c>
      <c r="AX944" s="12" t="s">
        <v>72</v>
      </c>
      <c r="AY944" s="254" t="s">
        <v>150</v>
      </c>
    </row>
    <row r="945" s="12" customFormat="1">
      <c r="B945" s="244"/>
      <c r="C945" s="245"/>
      <c r="D945" s="235" t="s">
        <v>159</v>
      </c>
      <c r="E945" s="246" t="s">
        <v>21</v>
      </c>
      <c r="F945" s="247" t="s">
        <v>1726</v>
      </c>
      <c r="G945" s="245"/>
      <c r="H945" s="248">
        <v>0.13500000000000001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AT945" s="254" t="s">
        <v>159</v>
      </c>
      <c r="AU945" s="254" t="s">
        <v>82</v>
      </c>
      <c r="AV945" s="12" t="s">
        <v>82</v>
      </c>
      <c r="AW945" s="12" t="s">
        <v>35</v>
      </c>
      <c r="AX945" s="12" t="s">
        <v>72</v>
      </c>
      <c r="AY945" s="254" t="s">
        <v>150</v>
      </c>
    </row>
    <row r="946" s="13" customFormat="1">
      <c r="B946" s="255"/>
      <c r="C946" s="256"/>
      <c r="D946" s="235" t="s">
        <v>159</v>
      </c>
      <c r="E946" s="257" t="s">
        <v>21</v>
      </c>
      <c r="F946" s="258" t="s">
        <v>162</v>
      </c>
      <c r="G946" s="256"/>
      <c r="H946" s="259">
        <v>86.272000000000006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AT946" s="265" t="s">
        <v>159</v>
      </c>
      <c r="AU946" s="265" t="s">
        <v>82</v>
      </c>
      <c r="AV946" s="13" t="s">
        <v>157</v>
      </c>
      <c r="AW946" s="13" t="s">
        <v>35</v>
      </c>
      <c r="AX946" s="13" t="s">
        <v>80</v>
      </c>
      <c r="AY946" s="265" t="s">
        <v>150</v>
      </c>
    </row>
    <row r="947" s="1" customFormat="1" ht="16.5" customHeight="1">
      <c r="B947" s="46"/>
      <c r="C947" s="221" t="s">
        <v>1727</v>
      </c>
      <c r="D947" s="221" t="s">
        <v>152</v>
      </c>
      <c r="E947" s="222" t="s">
        <v>1728</v>
      </c>
      <c r="F947" s="223" t="s">
        <v>1729</v>
      </c>
      <c r="G947" s="224" t="s">
        <v>204</v>
      </c>
      <c r="H947" s="225">
        <v>144.63</v>
      </c>
      <c r="I947" s="226"/>
      <c r="J947" s="227">
        <f>ROUND(I947*H947,2)</f>
        <v>0</v>
      </c>
      <c r="K947" s="223" t="s">
        <v>156</v>
      </c>
      <c r="L947" s="72"/>
      <c r="M947" s="228" t="s">
        <v>21</v>
      </c>
      <c r="N947" s="229" t="s">
        <v>43</v>
      </c>
      <c r="O947" s="47"/>
      <c r="P947" s="230">
        <f>O947*H947</f>
        <v>0</v>
      </c>
      <c r="Q947" s="230">
        <v>0</v>
      </c>
      <c r="R947" s="230">
        <f>Q947*H947</f>
        <v>0</v>
      </c>
      <c r="S947" s="230">
        <v>0</v>
      </c>
      <c r="T947" s="231">
        <f>S947*H947</f>
        <v>0</v>
      </c>
      <c r="AR947" s="24" t="s">
        <v>240</v>
      </c>
      <c r="AT947" s="24" t="s">
        <v>152</v>
      </c>
      <c r="AU947" s="24" t="s">
        <v>82</v>
      </c>
      <c r="AY947" s="24" t="s">
        <v>150</v>
      </c>
      <c r="BE947" s="232">
        <f>IF(N947="základní",J947,0)</f>
        <v>0</v>
      </c>
      <c r="BF947" s="232">
        <f>IF(N947="snížená",J947,0)</f>
        <v>0</v>
      </c>
      <c r="BG947" s="232">
        <f>IF(N947="zákl. přenesená",J947,0)</f>
        <v>0</v>
      </c>
      <c r="BH947" s="232">
        <f>IF(N947="sníž. přenesená",J947,0)</f>
        <v>0</v>
      </c>
      <c r="BI947" s="232">
        <f>IF(N947="nulová",J947,0)</f>
        <v>0</v>
      </c>
      <c r="BJ947" s="24" t="s">
        <v>80</v>
      </c>
      <c r="BK947" s="232">
        <f>ROUND(I947*H947,2)</f>
        <v>0</v>
      </c>
      <c r="BL947" s="24" t="s">
        <v>240</v>
      </c>
      <c r="BM947" s="24" t="s">
        <v>1730</v>
      </c>
    </row>
    <row r="948" s="11" customFormat="1">
      <c r="B948" s="233"/>
      <c r="C948" s="234"/>
      <c r="D948" s="235" t="s">
        <v>159</v>
      </c>
      <c r="E948" s="236" t="s">
        <v>21</v>
      </c>
      <c r="F948" s="237" t="s">
        <v>267</v>
      </c>
      <c r="G948" s="234"/>
      <c r="H948" s="236" t="s">
        <v>21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AT948" s="243" t="s">
        <v>159</v>
      </c>
      <c r="AU948" s="243" t="s">
        <v>82</v>
      </c>
      <c r="AV948" s="11" t="s">
        <v>80</v>
      </c>
      <c r="AW948" s="11" t="s">
        <v>35</v>
      </c>
      <c r="AX948" s="11" t="s">
        <v>72</v>
      </c>
      <c r="AY948" s="243" t="s">
        <v>150</v>
      </c>
    </row>
    <row r="949" s="12" customFormat="1">
      <c r="B949" s="244"/>
      <c r="C949" s="245"/>
      <c r="D949" s="235" t="s">
        <v>159</v>
      </c>
      <c r="E949" s="246" t="s">
        <v>21</v>
      </c>
      <c r="F949" s="247" t="s">
        <v>512</v>
      </c>
      <c r="G949" s="245"/>
      <c r="H949" s="248">
        <v>85.168000000000006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AT949" s="254" t="s">
        <v>159</v>
      </c>
      <c r="AU949" s="254" t="s">
        <v>82</v>
      </c>
      <c r="AV949" s="12" t="s">
        <v>82</v>
      </c>
      <c r="AW949" s="12" t="s">
        <v>35</v>
      </c>
      <c r="AX949" s="12" t="s">
        <v>72</v>
      </c>
      <c r="AY949" s="254" t="s">
        <v>150</v>
      </c>
    </row>
    <row r="950" s="12" customFormat="1">
      <c r="B950" s="244"/>
      <c r="C950" s="245"/>
      <c r="D950" s="235" t="s">
        <v>159</v>
      </c>
      <c r="E950" s="246" t="s">
        <v>21</v>
      </c>
      <c r="F950" s="247" t="s">
        <v>513</v>
      </c>
      <c r="G950" s="245"/>
      <c r="H950" s="248">
        <v>1.6319999999999999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AT950" s="254" t="s">
        <v>159</v>
      </c>
      <c r="AU950" s="254" t="s">
        <v>82</v>
      </c>
      <c r="AV950" s="12" t="s">
        <v>82</v>
      </c>
      <c r="AW950" s="12" t="s">
        <v>35</v>
      </c>
      <c r="AX950" s="12" t="s">
        <v>72</v>
      </c>
      <c r="AY950" s="254" t="s">
        <v>150</v>
      </c>
    </row>
    <row r="951" s="12" customFormat="1">
      <c r="B951" s="244"/>
      <c r="C951" s="245"/>
      <c r="D951" s="235" t="s">
        <v>159</v>
      </c>
      <c r="E951" s="246" t="s">
        <v>21</v>
      </c>
      <c r="F951" s="247" t="s">
        <v>514</v>
      </c>
      <c r="G951" s="245"/>
      <c r="H951" s="248">
        <v>-0.14599999999999999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AT951" s="254" t="s">
        <v>159</v>
      </c>
      <c r="AU951" s="254" t="s">
        <v>82</v>
      </c>
      <c r="AV951" s="12" t="s">
        <v>82</v>
      </c>
      <c r="AW951" s="12" t="s">
        <v>35</v>
      </c>
      <c r="AX951" s="12" t="s">
        <v>72</v>
      </c>
      <c r="AY951" s="254" t="s">
        <v>150</v>
      </c>
    </row>
    <row r="952" s="12" customFormat="1">
      <c r="B952" s="244"/>
      <c r="C952" s="245"/>
      <c r="D952" s="235" t="s">
        <v>159</v>
      </c>
      <c r="E952" s="246" t="s">
        <v>21</v>
      </c>
      <c r="F952" s="247" t="s">
        <v>515</v>
      </c>
      <c r="G952" s="245"/>
      <c r="H952" s="248">
        <v>-0.096000000000000002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AT952" s="254" t="s">
        <v>159</v>
      </c>
      <c r="AU952" s="254" t="s">
        <v>82</v>
      </c>
      <c r="AV952" s="12" t="s">
        <v>82</v>
      </c>
      <c r="AW952" s="12" t="s">
        <v>35</v>
      </c>
      <c r="AX952" s="12" t="s">
        <v>72</v>
      </c>
      <c r="AY952" s="254" t="s">
        <v>150</v>
      </c>
    </row>
    <row r="953" s="12" customFormat="1">
      <c r="B953" s="244"/>
      <c r="C953" s="245"/>
      <c r="D953" s="235" t="s">
        <v>159</v>
      </c>
      <c r="E953" s="246" t="s">
        <v>21</v>
      </c>
      <c r="F953" s="247" t="s">
        <v>516</v>
      </c>
      <c r="G953" s="245"/>
      <c r="H953" s="248">
        <v>-0.23400000000000001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AT953" s="254" t="s">
        <v>159</v>
      </c>
      <c r="AU953" s="254" t="s">
        <v>82</v>
      </c>
      <c r="AV953" s="12" t="s">
        <v>82</v>
      </c>
      <c r="AW953" s="12" t="s">
        <v>35</v>
      </c>
      <c r="AX953" s="12" t="s">
        <v>72</v>
      </c>
      <c r="AY953" s="254" t="s">
        <v>150</v>
      </c>
    </row>
    <row r="954" s="12" customFormat="1">
      <c r="B954" s="244"/>
      <c r="C954" s="245"/>
      <c r="D954" s="235" t="s">
        <v>159</v>
      </c>
      <c r="E954" s="246" t="s">
        <v>21</v>
      </c>
      <c r="F954" s="247" t="s">
        <v>517</v>
      </c>
      <c r="G954" s="245"/>
      <c r="H954" s="248">
        <v>-0.10100000000000001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AT954" s="254" t="s">
        <v>159</v>
      </c>
      <c r="AU954" s="254" t="s">
        <v>82</v>
      </c>
      <c r="AV954" s="12" t="s">
        <v>82</v>
      </c>
      <c r="AW954" s="12" t="s">
        <v>35</v>
      </c>
      <c r="AX954" s="12" t="s">
        <v>72</v>
      </c>
      <c r="AY954" s="254" t="s">
        <v>150</v>
      </c>
    </row>
    <row r="955" s="12" customFormat="1">
      <c r="B955" s="244"/>
      <c r="C955" s="245"/>
      <c r="D955" s="235" t="s">
        <v>159</v>
      </c>
      <c r="E955" s="246" t="s">
        <v>21</v>
      </c>
      <c r="F955" s="247" t="s">
        <v>518</v>
      </c>
      <c r="G955" s="245"/>
      <c r="H955" s="248">
        <v>-0.17000000000000001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AT955" s="254" t="s">
        <v>159</v>
      </c>
      <c r="AU955" s="254" t="s">
        <v>82</v>
      </c>
      <c r="AV955" s="12" t="s">
        <v>82</v>
      </c>
      <c r="AW955" s="12" t="s">
        <v>35</v>
      </c>
      <c r="AX955" s="12" t="s">
        <v>72</v>
      </c>
      <c r="AY955" s="254" t="s">
        <v>150</v>
      </c>
    </row>
    <row r="956" s="12" customFormat="1">
      <c r="B956" s="244"/>
      <c r="C956" s="245"/>
      <c r="D956" s="235" t="s">
        <v>159</v>
      </c>
      <c r="E956" s="246" t="s">
        <v>21</v>
      </c>
      <c r="F956" s="247" t="s">
        <v>519</v>
      </c>
      <c r="G956" s="245"/>
      <c r="H956" s="248">
        <v>-0.035999999999999997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AT956" s="254" t="s">
        <v>159</v>
      </c>
      <c r="AU956" s="254" t="s">
        <v>82</v>
      </c>
      <c r="AV956" s="12" t="s">
        <v>82</v>
      </c>
      <c r="AW956" s="12" t="s">
        <v>35</v>
      </c>
      <c r="AX956" s="12" t="s">
        <v>72</v>
      </c>
      <c r="AY956" s="254" t="s">
        <v>150</v>
      </c>
    </row>
    <row r="957" s="12" customFormat="1">
      <c r="B957" s="244"/>
      <c r="C957" s="245"/>
      <c r="D957" s="235" t="s">
        <v>159</v>
      </c>
      <c r="E957" s="246" t="s">
        <v>21</v>
      </c>
      <c r="F957" s="247" t="s">
        <v>1725</v>
      </c>
      <c r="G957" s="245"/>
      <c r="H957" s="248">
        <v>0.12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AT957" s="254" t="s">
        <v>159</v>
      </c>
      <c r="AU957" s="254" t="s">
        <v>82</v>
      </c>
      <c r="AV957" s="12" t="s">
        <v>82</v>
      </c>
      <c r="AW957" s="12" t="s">
        <v>35</v>
      </c>
      <c r="AX957" s="12" t="s">
        <v>72</v>
      </c>
      <c r="AY957" s="254" t="s">
        <v>150</v>
      </c>
    </row>
    <row r="958" s="12" customFormat="1">
      <c r="B958" s="244"/>
      <c r="C958" s="245"/>
      <c r="D958" s="235" t="s">
        <v>159</v>
      </c>
      <c r="E958" s="246" t="s">
        <v>21</v>
      </c>
      <c r="F958" s="247" t="s">
        <v>1726</v>
      </c>
      <c r="G958" s="245"/>
      <c r="H958" s="248">
        <v>0.13500000000000001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AT958" s="254" t="s">
        <v>159</v>
      </c>
      <c r="AU958" s="254" t="s">
        <v>82</v>
      </c>
      <c r="AV958" s="12" t="s">
        <v>82</v>
      </c>
      <c r="AW958" s="12" t="s">
        <v>35</v>
      </c>
      <c r="AX958" s="12" t="s">
        <v>72</v>
      </c>
      <c r="AY958" s="254" t="s">
        <v>150</v>
      </c>
    </row>
    <row r="959" s="11" customFormat="1">
      <c r="B959" s="233"/>
      <c r="C959" s="234"/>
      <c r="D959" s="235" t="s">
        <v>159</v>
      </c>
      <c r="E959" s="236" t="s">
        <v>21</v>
      </c>
      <c r="F959" s="237" t="s">
        <v>271</v>
      </c>
      <c r="G959" s="234"/>
      <c r="H959" s="236" t="s">
        <v>21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AT959" s="243" t="s">
        <v>159</v>
      </c>
      <c r="AU959" s="243" t="s">
        <v>82</v>
      </c>
      <c r="AV959" s="11" t="s">
        <v>80</v>
      </c>
      <c r="AW959" s="11" t="s">
        <v>35</v>
      </c>
      <c r="AX959" s="11" t="s">
        <v>72</v>
      </c>
      <c r="AY959" s="243" t="s">
        <v>150</v>
      </c>
    </row>
    <row r="960" s="12" customFormat="1">
      <c r="B960" s="244"/>
      <c r="C960" s="245"/>
      <c r="D960" s="235" t="s">
        <v>159</v>
      </c>
      <c r="E960" s="246" t="s">
        <v>21</v>
      </c>
      <c r="F960" s="247" t="s">
        <v>272</v>
      </c>
      <c r="G960" s="245"/>
      <c r="H960" s="248">
        <v>52.951000000000001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AT960" s="254" t="s">
        <v>159</v>
      </c>
      <c r="AU960" s="254" t="s">
        <v>82</v>
      </c>
      <c r="AV960" s="12" t="s">
        <v>82</v>
      </c>
      <c r="AW960" s="12" t="s">
        <v>35</v>
      </c>
      <c r="AX960" s="12" t="s">
        <v>72</v>
      </c>
      <c r="AY960" s="254" t="s">
        <v>150</v>
      </c>
    </row>
    <row r="961" s="12" customFormat="1">
      <c r="B961" s="244"/>
      <c r="C961" s="245"/>
      <c r="D961" s="235" t="s">
        <v>159</v>
      </c>
      <c r="E961" s="246" t="s">
        <v>21</v>
      </c>
      <c r="F961" s="247" t="s">
        <v>1714</v>
      </c>
      <c r="G961" s="245"/>
      <c r="H961" s="248">
        <v>0.44400000000000001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AT961" s="254" t="s">
        <v>159</v>
      </c>
      <c r="AU961" s="254" t="s">
        <v>82</v>
      </c>
      <c r="AV961" s="12" t="s">
        <v>82</v>
      </c>
      <c r="AW961" s="12" t="s">
        <v>35</v>
      </c>
      <c r="AX961" s="12" t="s">
        <v>72</v>
      </c>
      <c r="AY961" s="254" t="s">
        <v>150</v>
      </c>
    </row>
    <row r="962" s="12" customFormat="1">
      <c r="B962" s="244"/>
      <c r="C962" s="245"/>
      <c r="D962" s="235" t="s">
        <v>159</v>
      </c>
      <c r="E962" s="246" t="s">
        <v>21</v>
      </c>
      <c r="F962" s="247" t="s">
        <v>1715</v>
      </c>
      <c r="G962" s="245"/>
      <c r="H962" s="248">
        <v>1.3440000000000001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AT962" s="254" t="s">
        <v>159</v>
      </c>
      <c r="AU962" s="254" t="s">
        <v>82</v>
      </c>
      <c r="AV962" s="12" t="s">
        <v>82</v>
      </c>
      <c r="AW962" s="12" t="s">
        <v>35</v>
      </c>
      <c r="AX962" s="12" t="s">
        <v>72</v>
      </c>
      <c r="AY962" s="254" t="s">
        <v>150</v>
      </c>
    </row>
    <row r="963" s="12" customFormat="1">
      <c r="B963" s="244"/>
      <c r="C963" s="245"/>
      <c r="D963" s="235" t="s">
        <v>159</v>
      </c>
      <c r="E963" s="246" t="s">
        <v>21</v>
      </c>
      <c r="F963" s="247" t="s">
        <v>1716</v>
      </c>
      <c r="G963" s="245"/>
      <c r="H963" s="248">
        <v>-0.14599999999999999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AT963" s="254" t="s">
        <v>159</v>
      </c>
      <c r="AU963" s="254" t="s">
        <v>82</v>
      </c>
      <c r="AV963" s="12" t="s">
        <v>82</v>
      </c>
      <c r="AW963" s="12" t="s">
        <v>35</v>
      </c>
      <c r="AX963" s="12" t="s">
        <v>72</v>
      </c>
      <c r="AY963" s="254" t="s">
        <v>150</v>
      </c>
    </row>
    <row r="964" s="12" customFormat="1">
      <c r="B964" s="244"/>
      <c r="C964" s="245"/>
      <c r="D964" s="235" t="s">
        <v>159</v>
      </c>
      <c r="E964" s="246" t="s">
        <v>21</v>
      </c>
      <c r="F964" s="247" t="s">
        <v>1717</v>
      </c>
      <c r="G964" s="245"/>
      <c r="H964" s="248">
        <v>0.81799999999999995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AT964" s="254" t="s">
        <v>159</v>
      </c>
      <c r="AU964" s="254" t="s">
        <v>82</v>
      </c>
      <c r="AV964" s="12" t="s">
        <v>82</v>
      </c>
      <c r="AW964" s="12" t="s">
        <v>35</v>
      </c>
      <c r="AX964" s="12" t="s">
        <v>72</v>
      </c>
      <c r="AY964" s="254" t="s">
        <v>150</v>
      </c>
    </row>
    <row r="965" s="12" customFormat="1">
      <c r="B965" s="244"/>
      <c r="C965" s="245"/>
      <c r="D965" s="235" t="s">
        <v>159</v>
      </c>
      <c r="E965" s="246" t="s">
        <v>21</v>
      </c>
      <c r="F965" s="247" t="s">
        <v>1718</v>
      </c>
      <c r="G965" s="245"/>
      <c r="H965" s="248">
        <v>2.2719999999999998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AT965" s="254" t="s">
        <v>159</v>
      </c>
      <c r="AU965" s="254" t="s">
        <v>82</v>
      </c>
      <c r="AV965" s="12" t="s">
        <v>82</v>
      </c>
      <c r="AW965" s="12" t="s">
        <v>35</v>
      </c>
      <c r="AX965" s="12" t="s">
        <v>72</v>
      </c>
      <c r="AY965" s="254" t="s">
        <v>150</v>
      </c>
    </row>
    <row r="966" s="12" customFormat="1">
      <c r="B966" s="244"/>
      <c r="C966" s="245"/>
      <c r="D966" s="235" t="s">
        <v>159</v>
      </c>
      <c r="E966" s="246" t="s">
        <v>21</v>
      </c>
      <c r="F966" s="247" t="s">
        <v>1719</v>
      </c>
      <c r="G966" s="245"/>
      <c r="H966" s="248">
        <v>0.108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AT966" s="254" t="s">
        <v>159</v>
      </c>
      <c r="AU966" s="254" t="s">
        <v>82</v>
      </c>
      <c r="AV966" s="12" t="s">
        <v>82</v>
      </c>
      <c r="AW966" s="12" t="s">
        <v>35</v>
      </c>
      <c r="AX966" s="12" t="s">
        <v>72</v>
      </c>
      <c r="AY966" s="254" t="s">
        <v>150</v>
      </c>
    </row>
    <row r="967" s="12" customFormat="1">
      <c r="B967" s="244"/>
      <c r="C967" s="245"/>
      <c r="D967" s="235" t="s">
        <v>159</v>
      </c>
      <c r="E967" s="246" t="s">
        <v>21</v>
      </c>
      <c r="F967" s="247" t="s">
        <v>1720</v>
      </c>
      <c r="G967" s="245"/>
      <c r="H967" s="248">
        <v>0.432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AT967" s="254" t="s">
        <v>159</v>
      </c>
      <c r="AU967" s="254" t="s">
        <v>82</v>
      </c>
      <c r="AV967" s="12" t="s">
        <v>82</v>
      </c>
      <c r="AW967" s="12" t="s">
        <v>35</v>
      </c>
      <c r="AX967" s="12" t="s">
        <v>72</v>
      </c>
      <c r="AY967" s="254" t="s">
        <v>150</v>
      </c>
    </row>
    <row r="968" s="12" customFormat="1">
      <c r="B968" s="244"/>
      <c r="C968" s="245"/>
      <c r="D968" s="235" t="s">
        <v>159</v>
      </c>
      <c r="E968" s="246" t="s">
        <v>21</v>
      </c>
      <c r="F968" s="247" t="s">
        <v>1726</v>
      </c>
      <c r="G968" s="245"/>
      <c r="H968" s="248">
        <v>0.13500000000000001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AT968" s="254" t="s">
        <v>159</v>
      </c>
      <c r="AU968" s="254" t="s">
        <v>82</v>
      </c>
      <c r="AV968" s="12" t="s">
        <v>82</v>
      </c>
      <c r="AW968" s="12" t="s">
        <v>35</v>
      </c>
      <c r="AX968" s="12" t="s">
        <v>72</v>
      </c>
      <c r="AY968" s="254" t="s">
        <v>150</v>
      </c>
    </row>
    <row r="969" s="13" customFormat="1">
      <c r="B969" s="255"/>
      <c r="C969" s="256"/>
      <c r="D969" s="235" t="s">
        <v>159</v>
      </c>
      <c r="E969" s="257" t="s">
        <v>21</v>
      </c>
      <c r="F969" s="258" t="s">
        <v>162</v>
      </c>
      <c r="G969" s="256"/>
      <c r="H969" s="259">
        <v>144.63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AT969" s="265" t="s">
        <v>159</v>
      </c>
      <c r="AU969" s="265" t="s">
        <v>82</v>
      </c>
      <c r="AV969" s="13" t="s">
        <v>157</v>
      </c>
      <c r="AW969" s="13" t="s">
        <v>35</v>
      </c>
      <c r="AX969" s="13" t="s">
        <v>80</v>
      </c>
      <c r="AY969" s="265" t="s">
        <v>150</v>
      </c>
    </row>
    <row r="970" s="1" customFormat="1" ht="25.5" customHeight="1">
      <c r="B970" s="46"/>
      <c r="C970" s="221" t="s">
        <v>1731</v>
      </c>
      <c r="D970" s="221" t="s">
        <v>152</v>
      </c>
      <c r="E970" s="222" t="s">
        <v>1732</v>
      </c>
      <c r="F970" s="223" t="s">
        <v>1733</v>
      </c>
      <c r="G970" s="224" t="s">
        <v>204</v>
      </c>
      <c r="H970" s="225">
        <v>144.63</v>
      </c>
      <c r="I970" s="226"/>
      <c r="J970" s="227">
        <f>ROUND(I970*H970,2)</f>
        <v>0</v>
      </c>
      <c r="K970" s="223" t="s">
        <v>156</v>
      </c>
      <c r="L970" s="72"/>
      <c r="M970" s="228" t="s">
        <v>21</v>
      </c>
      <c r="N970" s="229" t="s">
        <v>43</v>
      </c>
      <c r="O970" s="47"/>
      <c r="P970" s="230">
        <f>O970*H970</f>
        <v>0</v>
      </c>
      <c r="Q970" s="230">
        <v>3.3000000000000003E-05</v>
      </c>
      <c r="R970" s="230">
        <f>Q970*H970</f>
        <v>0.0047727899999999998</v>
      </c>
      <c r="S970" s="230">
        <v>0</v>
      </c>
      <c r="T970" s="231">
        <f>S970*H970</f>
        <v>0</v>
      </c>
      <c r="AR970" s="24" t="s">
        <v>240</v>
      </c>
      <c r="AT970" s="24" t="s">
        <v>152</v>
      </c>
      <c r="AU970" s="24" t="s">
        <v>82</v>
      </c>
      <c r="AY970" s="24" t="s">
        <v>150</v>
      </c>
      <c r="BE970" s="232">
        <f>IF(N970="základní",J970,0)</f>
        <v>0</v>
      </c>
      <c r="BF970" s="232">
        <f>IF(N970="snížená",J970,0)</f>
        <v>0</v>
      </c>
      <c r="BG970" s="232">
        <f>IF(N970="zákl. přenesená",J970,0)</f>
        <v>0</v>
      </c>
      <c r="BH970" s="232">
        <f>IF(N970="sníž. přenesená",J970,0)</f>
        <v>0</v>
      </c>
      <c r="BI970" s="232">
        <f>IF(N970="nulová",J970,0)</f>
        <v>0</v>
      </c>
      <c r="BJ970" s="24" t="s">
        <v>80</v>
      </c>
      <c r="BK970" s="232">
        <f>ROUND(I970*H970,2)</f>
        <v>0</v>
      </c>
      <c r="BL970" s="24" t="s">
        <v>240</v>
      </c>
      <c r="BM970" s="24" t="s">
        <v>1734</v>
      </c>
    </row>
    <row r="971" s="11" customFormat="1">
      <c r="B971" s="233"/>
      <c r="C971" s="234"/>
      <c r="D971" s="235" t="s">
        <v>159</v>
      </c>
      <c r="E971" s="236" t="s">
        <v>21</v>
      </c>
      <c r="F971" s="237" t="s">
        <v>267</v>
      </c>
      <c r="G971" s="234"/>
      <c r="H971" s="236" t="s">
        <v>21</v>
      </c>
      <c r="I971" s="238"/>
      <c r="J971" s="234"/>
      <c r="K971" s="234"/>
      <c r="L971" s="239"/>
      <c r="M971" s="240"/>
      <c r="N971" s="241"/>
      <c r="O971" s="241"/>
      <c r="P971" s="241"/>
      <c r="Q971" s="241"/>
      <c r="R971" s="241"/>
      <c r="S971" s="241"/>
      <c r="T971" s="242"/>
      <c r="AT971" s="243" t="s">
        <v>159</v>
      </c>
      <c r="AU971" s="243" t="s">
        <v>82</v>
      </c>
      <c r="AV971" s="11" t="s">
        <v>80</v>
      </c>
      <c r="AW971" s="11" t="s">
        <v>35</v>
      </c>
      <c r="AX971" s="11" t="s">
        <v>72</v>
      </c>
      <c r="AY971" s="243" t="s">
        <v>150</v>
      </c>
    </row>
    <row r="972" s="12" customFormat="1">
      <c r="B972" s="244"/>
      <c r="C972" s="245"/>
      <c r="D972" s="235" t="s">
        <v>159</v>
      </c>
      <c r="E972" s="246" t="s">
        <v>21</v>
      </c>
      <c r="F972" s="247" t="s">
        <v>512</v>
      </c>
      <c r="G972" s="245"/>
      <c r="H972" s="248">
        <v>85.168000000000006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AT972" s="254" t="s">
        <v>159</v>
      </c>
      <c r="AU972" s="254" t="s">
        <v>82</v>
      </c>
      <c r="AV972" s="12" t="s">
        <v>82</v>
      </c>
      <c r="AW972" s="12" t="s">
        <v>35</v>
      </c>
      <c r="AX972" s="12" t="s">
        <v>72</v>
      </c>
      <c r="AY972" s="254" t="s">
        <v>150</v>
      </c>
    </row>
    <row r="973" s="12" customFormat="1">
      <c r="B973" s="244"/>
      <c r="C973" s="245"/>
      <c r="D973" s="235" t="s">
        <v>159</v>
      </c>
      <c r="E973" s="246" t="s">
        <v>21</v>
      </c>
      <c r="F973" s="247" t="s">
        <v>513</v>
      </c>
      <c r="G973" s="245"/>
      <c r="H973" s="248">
        <v>1.6319999999999999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AT973" s="254" t="s">
        <v>159</v>
      </c>
      <c r="AU973" s="254" t="s">
        <v>82</v>
      </c>
      <c r="AV973" s="12" t="s">
        <v>82</v>
      </c>
      <c r="AW973" s="12" t="s">
        <v>35</v>
      </c>
      <c r="AX973" s="12" t="s">
        <v>72</v>
      </c>
      <c r="AY973" s="254" t="s">
        <v>150</v>
      </c>
    </row>
    <row r="974" s="12" customFormat="1">
      <c r="B974" s="244"/>
      <c r="C974" s="245"/>
      <c r="D974" s="235" t="s">
        <v>159</v>
      </c>
      <c r="E974" s="246" t="s">
        <v>21</v>
      </c>
      <c r="F974" s="247" t="s">
        <v>514</v>
      </c>
      <c r="G974" s="245"/>
      <c r="H974" s="248">
        <v>-0.14599999999999999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AT974" s="254" t="s">
        <v>159</v>
      </c>
      <c r="AU974" s="254" t="s">
        <v>82</v>
      </c>
      <c r="AV974" s="12" t="s">
        <v>82</v>
      </c>
      <c r="AW974" s="12" t="s">
        <v>35</v>
      </c>
      <c r="AX974" s="12" t="s">
        <v>72</v>
      </c>
      <c r="AY974" s="254" t="s">
        <v>150</v>
      </c>
    </row>
    <row r="975" s="12" customFormat="1">
      <c r="B975" s="244"/>
      <c r="C975" s="245"/>
      <c r="D975" s="235" t="s">
        <v>159</v>
      </c>
      <c r="E975" s="246" t="s">
        <v>21</v>
      </c>
      <c r="F975" s="247" t="s">
        <v>515</v>
      </c>
      <c r="G975" s="245"/>
      <c r="H975" s="248">
        <v>-0.096000000000000002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AT975" s="254" t="s">
        <v>159</v>
      </c>
      <c r="AU975" s="254" t="s">
        <v>82</v>
      </c>
      <c r="AV975" s="12" t="s">
        <v>82</v>
      </c>
      <c r="AW975" s="12" t="s">
        <v>35</v>
      </c>
      <c r="AX975" s="12" t="s">
        <v>72</v>
      </c>
      <c r="AY975" s="254" t="s">
        <v>150</v>
      </c>
    </row>
    <row r="976" s="12" customFormat="1">
      <c r="B976" s="244"/>
      <c r="C976" s="245"/>
      <c r="D976" s="235" t="s">
        <v>159</v>
      </c>
      <c r="E976" s="246" t="s">
        <v>21</v>
      </c>
      <c r="F976" s="247" t="s">
        <v>516</v>
      </c>
      <c r="G976" s="245"/>
      <c r="H976" s="248">
        <v>-0.23400000000000001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AT976" s="254" t="s">
        <v>159</v>
      </c>
      <c r="AU976" s="254" t="s">
        <v>82</v>
      </c>
      <c r="AV976" s="12" t="s">
        <v>82</v>
      </c>
      <c r="AW976" s="12" t="s">
        <v>35</v>
      </c>
      <c r="AX976" s="12" t="s">
        <v>72</v>
      </c>
      <c r="AY976" s="254" t="s">
        <v>150</v>
      </c>
    </row>
    <row r="977" s="12" customFormat="1">
      <c r="B977" s="244"/>
      <c r="C977" s="245"/>
      <c r="D977" s="235" t="s">
        <v>159</v>
      </c>
      <c r="E977" s="246" t="s">
        <v>21</v>
      </c>
      <c r="F977" s="247" t="s">
        <v>517</v>
      </c>
      <c r="G977" s="245"/>
      <c r="H977" s="248">
        <v>-0.10100000000000001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AT977" s="254" t="s">
        <v>159</v>
      </c>
      <c r="AU977" s="254" t="s">
        <v>82</v>
      </c>
      <c r="AV977" s="12" t="s">
        <v>82</v>
      </c>
      <c r="AW977" s="12" t="s">
        <v>35</v>
      </c>
      <c r="AX977" s="12" t="s">
        <v>72</v>
      </c>
      <c r="AY977" s="254" t="s">
        <v>150</v>
      </c>
    </row>
    <row r="978" s="12" customFormat="1">
      <c r="B978" s="244"/>
      <c r="C978" s="245"/>
      <c r="D978" s="235" t="s">
        <v>159</v>
      </c>
      <c r="E978" s="246" t="s">
        <v>21</v>
      </c>
      <c r="F978" s="247" t="s">
        <v>518</v>
      </c>
      <c r="G978" s="245"/>
      <c r="H978" s="248">
        <v>-0.17000000000000001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AT978" s="254" t="s">
        <v>159</v>
      </c>
      <c r="AU978" s="254" t="s">
        <v>82</v>
      </c>
      <c r="AV978" s="12" t="s">
        <v>82</v>
      </c>
      <c r="AW978" s="12" t="s">
        <v>35</v>
      </c>
      <c r="AX978" s="12" t="s">
        <v>72</v>
      </c>
      <c r="AY978" s="254" t="s">
        <v>150</v>
      </c>
    </row>
    <row r="979" s="12" customFormat="1">
      <c r="B979" s="244"/>
      <c r="C979" s="245"/>
      <c r="D979" s="235" t="s">
        <v>159</v>
      </c>
      <c r="E979" s="246" t="s">
        <v>21</v>
      </c>
      <c r="F979" s="247" t="s">
        <v>519</v>
      </c>
      <c r="G979" s="245"/>
      <c r="H979" s="248">
        <v>-0.035999999999999997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AT979" s="254" t="s">
        <v>159</v>
      </c>
      <c r="AU979" s="254" t="s">
        <v>82</v>
      </c>
      <c r="AV979" s="12" t="s">
        <v>82</v>
      </c>
      <c r="AW979" s="12" t="s">
        <v>35</v>
      </c>
      <c r="AX979" s="12" t="s">
        <v>72</v>
      </c>
      <c r="AY979" s="254" t="s">
        <v>150</v>
      </c>
    </row>
    <row r="980" s="12" customFormat="1">
      <c r="B980" s="244"/>
      <c r="C980" s="245"/>
      <c r="D980" s="235" t="s">
        <v>159</v>
      </c>
      <c r="E980" s="246" t="s">
        <v>21</v>
      </c>
      <c r="F980" s="247" t="s">
        <v>1725</v>
      </c>
      <c r="G980" s="245"/>
      <c r="H980" s="248">
        <v>0.12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AT980" s="254" t="s">
        <v>159</v>
      </c>
      <c r="AU980" s="254" t="s">
        <v>82</v>
      </c>
      <c r="AV980" s="12" t="s">
        <v>82</v>
      </c>
      <c r="AW980" s="12" t="s">
        <v>35</v>
      </c>
      <c r="AX980" s="12" t="s">
        <v>72</v>
      </c>
      <c r="AY980" s="254" t="s">
        <v>150</v>
      </c>
    </row>
    <row r="981" s="12" customFormat="1">
      <c r="B981" s="244"/>
      <c r="C981" s="245"/>
      <c r="D981" s="235" t="s">
        <v>159</v>
      </c>
      <c r="E981" s="246" t="s">
        <v>21</v>
      </c>
      <c r="F981" s="247" t="s">
        <v>1726</v>
      </c>
      <c r="G981" s="245"/>
      <c r="H981" s="248">
        <v>0.13500000000000001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AT981" s="254" t="s">
        <v>159</v>
      </c>
      <c r="AU981" s="254" t="s">
        <v>82</v>
      </c>
      <c r="AV981" s="12" t="s">
        <v>82</v>
      </c>
      <c r="AW981" s="12" t="s">
        <v>35</v>
      </c>
      <c r="AX981" s="12" t="s">
        <v>72</v>
      </c>
      <c r="AY981" s="254" t="s">
        <v>150</v>
      </c>
    </row>
    <row r="982" s="11" customFormat="1">
      <c r="B982" s="233"/>
      <c r="C982" s="234"/>
      <c r="D982" s="235" t="s">
        <v>159</v>
      </c>
      <c r="E982" s="236" t="s">
        <v>21</v>
      </c>
      <c r="F982" s="237" t="s">
        <v>271</v>
      </c>
      <c r="G982" s="234"/>
      <c r="H982" s="236" t="s">
        <v>21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AT982" s="243" t="s">
        <v>159</v>
      </c>
      <c r="AU982" s="243" t="s">
        <v>82</v>
      </c>
      <c r="AV982" s="11" t="s">
        <v>80</v>
      </c>
      <c r="AW982" s="11" t="s">
        <v>35</v>
      </c>
      <c r="AX982" s="11" t="s">
        <v>72</v>
      </c>
      <c r="AY982" s="243" t="s">
        <v>150</v>
      </c>
    </row>
    <row r="983" s="12" customFormat="1">
      <c r="B983" s="244"/>
      <c r="C983" s="245"/>
      <c r="D983" s="235" t="s">
        <v>159</v>
      </c>
      <c r="E983" s="246" t="s">
        <v>21</v>
      </c>
      <c r="F983" s="247" t="s">
        <v>272</v>
      </c>
      <c r="G983" s="245"/>
      <c r="H983" s="248">
        <v>52.951000000000001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AT983" s="254" t="s">
        <v>159</v>
      </c>
      <c r="AU983" s="254" t="s">
        <v>82</v>
      </c>
      <c r="AV983" s="12" t="s">
        <v>82</v>
      </c>
      <c r="AW983" s="12" t="s">
        <v>35</v>
      </c>
      <c r="AX983" s="12" t="s">
        <v>72</v>
      </c>
      <c r="AY983" s="254" t="s">
        <v>150</v>
      </c>
    </row>
    <row r="984" s="12" customFormat="1">
      <c r="B984" s="244"/>
      <c r="C984" s="245"/>
      <c r="D984" s="235" t="s">
        <v>159</v>
      </c>
      <c r="E984" s="246" t="s">
        <v>21</v>
      </c>
      <c r="F984" s="247" t="s">
        <v>1714</v>
      </c>
      <c r="G984" s="245"/>
      <c r="H984" s="248">
        <v>0.44400000000000001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AT984" s="254" t="s">
        <v>159</v>
      </c>
      <c r="AU984" s="254" t="s">
        <v>82</v>
      </c>
      <c r="AV984" s="12" t="s">
        <v>82</v>
      </c>
      <c r="AW984" s="12" t="s">
        <v>35</v>
      </c>
      <c r="AX984" s="12" t="s">
        <v>72</v>
      </c>
      <c r="AY984" s="254" t="s">
        <v>150</v>
      </c>
    </row>
    <row r="985" s="12" customFormat="1">
      <c r="B985" s="244"/>
      <c r="C985" s="245"/>
      <c r="D985" s="235" t="s">
        <v>159</v>
      </c>
      <c r="E985" s="246" t="s">
        <v>21</v>
      </c>
      <c r="F985" s="247" t="s">
        <v>1715</v>
      </c>
      <c r="G985" s="245"/>
      <c r="H985" s="248">
        <v>1.3440000000000001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AT985" s="254" t="s">
        <v>159</v>
      </c>
      <c r="AU985" s="254" t="s">
        <v>82</v>
      </c>
      <c r="AV985" s="12" t="s">
        <v>82</v>
      </c>
      <c r="AW985" s="12" t="s">
        <v>35</v>
      </c>
      <c r="AX985" s="12" t="s">
        <v>72</v>
      </c>
      <c r="AY985" s="254" t="s">
        <v>150</v>
      </c>
    </row>
    <row r="986" s="12" customFormat="1">
      <c r="B986" s="244"/>
      <c r="C986" s="245"/>
      <c r="D986" s="235" t="s">
        <v>159</v>
      </c>
      <c r="E986" s="246" t="s">
        <v>21</v>
      </c>
      <c r="F986" s="247" t="s">
        <v>1716</v>
      </c>
      <c r="G986" s="245"/>
      <c r="H986" s="248">
        <v>-0.14599999999999999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AT986" s="254" t="s">
        <v>159</v>
      </c>
      <c r="AU986" s="254" t="s">
        <v>82</v>
      </c>
      <c r="AV986" s="12" t="s">
        <v>82</v>
      </c>
      <c r="AW986" s="12" t="s">
        <v>35</v>
      </c>
      <c r="AX986" s="12" t="s">
        <v>72</v>
      </c>
      <c r="AY986" s="254" t="s">
        <v>150</v>
      </c>
    </row>
    <row r="987" s="12" customFormat="1">
      <c r="B987" s="244"/>
      <c r="C987" s="245"/>
      <c r="D987" s="235" t="s">
        <v>159</v>
      </c>
      <c r="E987" s="246" t="s">
        <v>21</v>
      </c>
      <c r="F987" s="247" t="s">
        <v>1717</v>
      </c>
      <c r="G987" s="245"/>
      <c r="H987" s="248">
        <v>0.81799999999999995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AT987" s="254" t="s">
        <v>159</v>
      </c>
      <c r="AU987" s="254" t="s">
        <v>82</v>
      </c>
      <c r="AV987" s="12" t="s">
        <v>82</v>
      </c>
      <c r="AW987" s="12" t="s">
        <v>35</v>
      </c>
      <c r="AX987" s="12" t="s">
        <v>72</v>
      </c>
      <c r="AY987" s="254" t="s">
        <v>150</v>
      </c>
    </row>
    <row r="988" s="12" customFormat="1">
      <c r="B988" s="244"/>
      <c r="C988" s="245"/>
      <c r="D988" s="235" t="s">
        <v>159</v>
      </c>
      <c r="E988" s="246" t="s">
        <v>21</v>
      </c>
      <c r="F988" s="247" t="s">
        <v>1718</v>
      </c>
      <c r="G988" s="245"/>
      <c r="H988" s="248">
        <v>2.2719999999999998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AT988" s="254" t="s">
        <v>159</v>
      </c>
      <c r="AU988" s="254" t="s">
        <v>82</v>
      </c>
      <c r="AV988" s="12" t="s">
        <v>82</v>
      </c>
      <c r="AW988" s="12" t="s">
        <v>35</v>
      </c>
      <c r="AX988" s="12" t="s">
        <v>72</v>
      </c>
      <c r="AY988" s="254" t="s">
        <v>150</v>
      </c>
    </row>
    <row r="989" s="12" customFormat="1">
      <c r="B989" s="244"/>
      <c r="C989" s="245"/>
      <c r="D989" s="235" t="s">
        <v>159</v>
      </c>
      <c r="E989" s="246" t="s">
        <v>21</v>
      </c>
      <c r="F989" s="247" t="s">
        <v>1719</v>
      </c>
      <c r="G989" s="245"/>
      <c r="H989" s="248">
        <v>0.108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AT989" s="254" t="s">
        <v>159</v>
      </c>
      <c r="AU989" s="254" t="s">
        <v>82</v>
      </c>
      <c r="AV989" s="12" t="s">
        <v>82</v>
      </c>
      <c r="AW989" s="12" t="s">
        <v>35</v>
      </c>
      <c r="AX989" s="12" t="s">
        <v>72</v>
      </c>
      <c r="AY989" s="254" t="s">
        <v>150</v>
      </c>
    </row>
    <row r="990" s="12" customFormat="1">
      <c r="B990" s="244"/>
      <c r="C990" s="245"/>
      <c r="D990" s="235" t="s">
        <v>159</v>
      </c>
      <c r="E990" s="246" t="s">
        <v>21</v>
      </c>
      <c r="F990" s="247" t="s">
        <v>1720</v>
      </c>
      <c r="G990" s="245"/>
      <c r="H990" s="248">
        <v>0.432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AT990" s="254" t="s">
        <v>159</v>
      </c>
      <c r="AU990" s="254" t="s">
        <v>82</v>
      </c>
      <c r="AV990" s="12" t="s">
        <v>82</v>
      </c>
      <c r="AW990" s="12" t="s">
        <v>35</v>
      </c>
      <c r="AX990" s="12" t="s">
        <v>72</v>
      </c>
      <c r="AY990" s="254" t="s">
        <v>150</v>
      </c>
    </row>
    <row r="991" s="12" customFormat="1">
      <c r="B991" s="244"/>
      <c r="C991" s="245"/>
      <c r="D991" s="235" t="s">
        <v>159</v>
      </c>
      <c r="E991" s="246" t="s">
        <v>21</v>
      </c>
      <c r="F991" s="247" t="s">
        <v>1726</v>
      </c>
      <c r="G991" s="245"/>
      <c r="H991" s="248">
        <v>0.13500000000000001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AT991" s="254" t="s">
        <v>159</v>
      </c>
      <c r="AU991" s="254" t="s">
        <v>82</v>
      </c>
      <c r="AV991" s="12" t="s">
        <v>82</v>
      </c>
      <c r="AW991" s="12" t="s">
        <v>35</v>
      </c>
      <c r="AX991" s="12" t="s">
        <v>72</v>
      </c>
      <c r="AY991" s="254" t="s">
        <v>150</v>
      </c>
    </row>
    <row r="992" s="13" customFormat="1">
      <c r="B992" s="255"/>
      <c r="C992" s="256"/>
      <c r="D992" s="235" t="s">
        <v>159</v>
      </c>
      <c r="E992" s="257" t="s">
        <v>21</v>
      </c>
      <c r="F992" s="258" t="s">
        <v>162</v>
      </c>
      <c r="G992" s="256"/>
      <c r="H992" s="259">
        <v>144.63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AT992" s="265" t="s">
        <v>159</v>
      </c>
      <c r="AU992" s="265" t="s">
        <v>82</v>
      </c>
      <c r="AV992" s="13" t="s">
        <v>157</v>
      </c>
      <c r="AW992" s="13" t="s">
        <v>35</v>
      </c>
      <c r="AX992" s="13" t="s">
        <v>80</v>
      </c>
      <c r="AY992" s="265" t="s">
        <v>150</v>
      </c>
    </row>
    <row r="993" s="1" customFormat="1" ht="25.5" customHeight="1">
      <c r="B993" s="46"/>
      <c r="C993" s="221" t="s">
        <v>1735</v>
      </c>
      <c r="D993" s="221" t="s">
        <v>152</v>
      </c>
      <c r="E993" s="222" t="s">
        <v>1736</v>
      </c>
      <c r="F993" s="223" t="s">
        <v>1737</v>
      </c>
      <c r="G993" s="224" t="s">
        <v>204</v>
      </c>
      <c r="H993" s="225">
        <v>144.375</v>
      </c>
      <c r="I993" s="226"/>
      <c r="J993" s="227">
        <f>ROUND(I993*H993,2)</f>
        <v>0</v>
      </c>
      <c r="K993" s="223" t="s">
        <v>156</v>
      </c>
      <c r="L993" s="72"/>
      <c r="M993" s="228" t="s">
        <v>21</v>
      </c>
      <c r="N993" s="229" t="s">
        <v>43</v>
      </c>
      <c r="O993" s="47"/>
      <c r="P993" s="230">
        <f>O993*H993</f>
        <v>0</v>
      </c>
      <c r="Q993" s="230">
        <v>0.0074999999999999997</v>
      </c>
      <c r="R993" s="230">
        <f>Q993*H993</f>
        <v>1.0828125</v>
      </c>
      <c r="S993" s="230">
        <v>0</v>
      </c>
      <c r="T993" s="231">
        <f>S993*H993</f>
        <v>0</v>
      </c>
      <c r="AR993" s="24" t="s">
        <v>240</v>
      </c>
      <c r="AT993" s="24" t="s">
        <v>152</v>
      </c>
      <c r="AU993" s="24" t="s">
        <v>82</v>
      </c>
      <c r="AY993" s="24" t="s">
        <v>150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24" t="s">
        <v>80</v>
      </c>
      <c r="BK993" s="232">
        <f>ROUND(I993*H993,2)</f>
        <v>0</v>
      </c>
      <c r="BL993" s="24" t="s">
        <v>240</v>
      </c>
      <c r="BM993" s="24" t="s">
        <v>1738</v>
      </c>
    </row>
    <row r="994" s="11" customFormat="1">
      <c r="B994" s="233"/>
      <c r="C994" s="234"/>
      <c r="D994" s="235" t="s">
        <v>159</v>
      </c>
      <c r="E994" s="236" t="s">
        <v>21</v>
      </c>
      <c r="F994" s="237" t="s">
        <v>267</v>
      </c>
      <c r="G994" s="234"/>
      <c r="H994" s="236" t="s">
        <v>21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AT994" s="243" t="s">
        <v>159</v>
      </c>
      <c r="AU994" s="243" t="s">
        <v>82</v>
      </c>
      <c r="AV994" s="11" t="s">
        <v>80</v>
      </c>
      <c r="AW994" s="11" t="s">
        <v>35</v>
      </c>
      <c r="AX994" s="11" t="s">
        <v>72</v>
      </c>
      <c r="AY994" s="243" t="s">
        <v>150</v>
      </c>
    </row>
    <row r="995" s="12" customFormat="1">
      <c r="B995" s="244"/>
      <c r="C995" s="245"/>
      <c r="D995" s="235" t="s">
        <v>159</v>
      </c>
      <c r="E995" s="246" t="s">
        <v>21</v>
      </c>
      <c r="F995" s="247" t="s">
        <v>512</v>
      </c>
      <c r="G995" s="245"/>
      <c r="H995" s="248">
        <v>85.168000000000006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AT995" s="254" t="s">
        <v>159</v>
      </c>
      <c r="AU995" s="254" t="s">
        <v>82</v>
      </c>
      <c r="AV995" s="12" t="s">
        <v>82</v>
      </c>
      <c r="AW995" s="12" t="s">
        <v>35</v>
      </c>
      <c r="AX995" s="12" t="s">
        <v>72</v>
      </c>
      <c r="AY995" s="254" t="s">
        <v>150</v>
      </c>
    </row>
    <row r="996" s="12" customFormat="1">
      <c r="B996" s="244"/>
      <c r="C996" s="245"/>
      <c r="D996" s="235" t="s">
        <v>159</v>
      </c>
      <c r="E996" s="246" t="s">
        <v>21</v>
      </c>
      <c r="F996" s="247" t="s">
        <v>513</v>
      </c>
      <c r="G996" s="245"/>
      <c r="H996" s="248">
        <v>1.6319999999999999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AT996" s="254" t="s">
        <v>159</v>
      </c>
      <c r="AU996" s="254" t="s">
        <v>82</v>
      </c>
      <c r="AV996" s="12" t="s">
        <v>82</v>
      </c>
      <c r="AW996" s="12" t="s">
        <v>35</v>
      </c>
      <c r="AX996" s="12" t="s">
        <v>72</v>
      </c>
      <c r="AY996" s="254" t="s">
        <v>150</v>
      </c>
    </row>
    <row r="997" s="12" customFormat="1">
      <c r="B997" s="244"/>
      <c r="C997" s="245"/>
      <c r="D997" s="235" t="s">
        <v>159</v>
      </c>
      <c r="E997" s="246" t="s">
        <v>21</v>
      </c>
      <c r="F997" s="247" t="s">
        <v>514</v>
      </c>
      <c r="G997" s="245"/>
      <c r="H997" s="248">
        <v>-0.14599999999999999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AT997" s="254" t="s">
        <v>159</v>
      </c>
      <c r="AU997" s="254" t="s">
        <v>82</v>
      </c>
      <c r="AV997" s="12" t="s">
        <v>82</v>
      </c>
      <c r="AW997" s="12" t="s">
        <v>35</v>
      </c>
      <c r="AX997" s="12" t="s">
        <v>72</v>
      </c>
      <c r="AY997" s="254" t="s">
        <v>150</v>
      </c>
    </row>
    <row r="998" s="12" customFormat="1">
      <c r="B998" s="244"/>
      <c r="C998" s="245"/>
      <c r="D998" s="235" t="s">
        <v>159</v>
      </c>
      <c r="E998" s="246" t="s">
        <v>21</v>
      </c>
      <c r="F998" s="247" t="s">
        <v>515</v>
      </c>
      <c r="G998" s="245"/>
      <c r="H998" s="248">
        <v>-0.096000000000000002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AT998" s="254" t="s">
        <v>159</v>
      </c>
      <c r="AU998" s="254" t="s">
        <v>82</v>
      </c>
      <c r="AV998" s="12" t="s">
        <v>82</v>
      </c>
      <c r="AW998" s="12" t="s">
        <v>35</v>
      </c>
      <c r="AX998" s="12" t="s">
        <v>72</v>
      </c>
      <c r="AY998" s="254" t="s">
        <v>150</v>
      </c>
    </row>
    <row r="999" s="12" customFormat="1">
      <c r="B999" s="244"/>
      <c r="C999" s="245"/>
      <c r="D999" s="235" t="s">
        <v>159</v>
      </c>
      <c r="E999" s="246" t="s">
        <v>21</v>
      </c>
      <c r="F999" s="247" t="s">
        <v>516</v>
      </c>
      <c r="G999" s="245"/>
      <c r="H999" s="248">
        <v>-0.23400000000000001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AT999" s="254" t="s">
        <v>159</v>
      </c>
      <c r="AU999" s="254" t="s">
        <v>82</v>
      </c>
      <c r="AV999" s="12" t="s">
        <v>82</v>
      </c>
      <c r="AW999" s="12" t="s">
        <v>35</v>
      </c>
      <c r="AX999" s="12" t="s">
        <v>72</v>
      </c>
      <c r="AY999" s="254" t="s">
        <v>150</v>
      </c>
    </row>
    <row r="1000" s="12" customFormat="1">
      <c r="B1000" s="244"/>
      <c r="C1000" s="245"/>
      <c r="D1000" s="235" t="s">
        <v>159</v>
      </c>
      <c r="E1000" s="246" t="s">
        <v>21</v>
      </c>
      <c r="F1000" s="247" t="s">
        <v>517</v>
      </c>
      <c r="G1000" s="245"/>
      <c r="H1000" s="248">
        <v>-0.10100000000000001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AT1000" s="254" t="s">
        <v>159</v>
      </c>
      <c r="AU1000" s="254" t="s">
        <v>82</v>
      </c>
      <c r="AV1000" s="12" t="s">
        <v>82</v>
      </c>
      <c r="AW1000" s="12" t="s">
        <v>35</v>
      </c>
      <c r="AX1000" s="12" t="s">
        <v>72</v>
      </c>
      <c r="AY1000" s="254" t="s">
        <v>150</v>
      </c>
    </row>
    <row r="1001" s="12" customFormat="1">
      <c r="B1001" s="244"/>
      <c r="C1001" s="245"/>
      <c r="D1001" s="235" t="s">
        <v>159</v>
      </c>
      <c r="E1001" s="246" t="s">
        <v>21</v>
      </c>
      <c r="F1001" s="247" t="s">
        <v>518</v>
      </c>
      <c r="G1001" s="245"/>
      <c r="H1001" s="248">
        <v>-0.17000000000000001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AT1001" s="254" t="s">
        <v>159</v>
      </c>
      <c r="AU1001" s="254" t="s">
        <v>82</v>
      </c>
      <c r="AV1001" s="12" t="s">
        <v>82</v>
      </c>
      <c r="AW1001" s="12" t="s">
        <v>35</v>
      </c>
      <c r="AX1001" s="12" t="s">
        <v>72</v>
      </c>
      <c r="AY1001" s="254" t="s">
        <v>150</v>
      </c>
    </row>
    <row r="1002" s="12" customFormat="1">
      <c r="B1002" s="244"/>
      <c r="C1002" s="245"/>
      <c r="D1002" s="235" t="s">
        <v>159</v>
      </c>
      <c r="E1002" s="246" t="s">
        <v>21</v>
      </c>
      <c r="F1002" s="247" t="s">
        <v>519</v>
      </c>
      <c r="G1002" s="245"/>
      <c r="H1002" s="248">
        <v>-0.035999999999999997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AT1002" s="254" t="s">
        <v>159</v>
      </c>
      <c r="AU1002" s="254" t="s">
        <v>82</v>
      </c>
      <c r="AV1002" s="12" t="s">
        <v>82</v>
      </c>
      <c r="AW1002" s="12" t="s">
        <v>35</v>
      </c>
      <c r="AX1002" s="12" t="s">
        <v>72</v>
      </c>
      <c r="AY1002" s="254" t="s">
        <v>150</v>
      </c>
    </row>
    <row r="1003" s="11" customFormat="1">
      <c r="B1003" s="233"/>
      <c r="C1003" s="234"/>
      <c r="D1003" s="235" t="s">
        <v>159</v>
      </c>
      <c r="E1003" s="236" t="s">
        <v>21</v>
      </c>
      <c r="F1003" s="237" t="s">
        <v>271</v>
      </c>
      <c r="G1003" s="234"/>
      <c r="H1003" s="236" t="s">
        <v>21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AT1003" s="243" t="s">
        <v>159</v>
      </c>
      <c r="AU1003" s="243" t="s">
        <v>82</v>
      </c>
      <c r="AV1003" s="11" t="s">
        <v>80</v>
      </c>
      <c r="AW1003" s="11" t="s">
        <v>35</v>
      </c>
      <c r="AX1003" s="11" t="s">
        <v>72</v>
      </c>
      <c r="AY1003" s="243" t="s">
        <v>150</v>
      </c>
    </row>
    <row r="1004" s="12" customFormat="1">
      <c r="B1004" s="244"/>
      <c r="C1004" s="245"/>
      <c r="D1004" s="235" t="s">
        <v>159</v>
      </c>
      <c r="E1004" s="246" t="s">
        <v>21</v>
      </c>
      <c r="F1004" s="247" t="s">
        <v>272</v>
      </c>
      <c r="G1004" s="245"/>
      <c r="H1004" s="248">
        <v>52.951000000000001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AT1004" s="254" t="s">
        <v>159</v>
      </c>
      <c r="AU1004" s="254" t="s">
        <v>82</v>
      </c>
      <c r="AV1004" s="12" t="s">
        <v>82</v>
      </c>
      <c r="AW1004" s="12" t="s">
        <v>35</v>
      </c>
      <c r="AX1004" s="12" t="s">
        <v>72</v>
      </c>
      <c r="AY1004" s="254" t="s">
        <v>150</v>
      </c>
    </row>
    <row r="1005" s="12" customFormat="1">
      <c r="B1005" s="244"/>
      <c r="C1005" s="245"/>
      <c r="D1005" s="235" t="s">
        <v>159</v>
      </c>
      <c r="E1005" s="246" t="s">
        <v>21</v>
      </c>
      <c r="F1005" s="247" t="s">
        <v>1714</v>
      </c>
      <c r="G1005" s="245"/>
      <c r="H1005" s="248">
        <v>0.44400000000000001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AT1005" s="254" t="s">
        <v>159</v>
      </c>
      <c r="AU1005" s="254" t="s">
        <v>82</v>
      </c>
      <c r="AV1005" s="12" t="s">
        <v>82</v>
      </c>
      <c r="AW1005" s="12" t="s">
        <v>35</v>
      </c>
      <c r="AX1005" s="12" t="s">
        <v>72</v>
      </c>
      <c r="AY1005" s="254" t="s">
        <v>150</v>
      </c>
    </row>
    <row r="1006" s="12" customFormat="1">
      <c r="B1006" s="244"/>
      <c r="C1006" s="245"/>
      <c r="D1006" s="235" t="s">
        <v>159</v>
      </c>
      <c r="E1006" s="246" t="s">
        <v>21</v>
      </c>
      <c r="F1006" s="247" t="s">
        <v>1715</v>
      </c>
      <c r="G1006" s="245"/>
      <c r="H1006" s="248">
        <v>1.3440000000000001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AT1006" s="254" t="s">
        <v>159</v>
      </c>
      <c r="AU1006" s="254" t="s">
        <v>82</v>
      </c>
      <c r="AV1006" s="12" t="s">
        <v>82</v>
      </c>
      <c r="AW1006" s="12" t="s">
        <v>35</v>
      </c>
      <c r="AX1006" s="12" t="s">
        <v>72</v>
      </c>
      <c r="AY1006" s="254" t="s">
        <v>150</v>
      </c>
    </row>
    <row r="1007" s="12" customFormat="1">
      <c r="B1007" s="244"/>
      <c r="C1007" s="245"/>
      <c r="D1007" s="235" t="s">
        <v>159</v>
      </c>
      <c r="E1007" s="246" t="s">
        <v>21</v>
      </c>
      <c r="F1007" s="247" t="s">
        <v>1716</v>
      </c>
      <c r="G1007" s="245"/>
      <c r="H1007" s="248">
        <v>-0.14599999999999999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AT1007" s="254" t="s">
        <v>159</v>
      </c>
      <c r="AU1007" s="254" t="s">
        <v>82</v>
      </c>
      <c r="AV1007" s="12" t="s">
        <v>82</v>
      </c>
      <c r="AW1007" s="12" t="s">
        <v>35</v>
      </c>
      <c r="AX1007" s="12" t="s">
        <v>72</v>
      </c>
      <c r="AY1007" s="254" t="s">
        <v>150</v>
      </c>
    </row>
    <row r="1008" s="12" customFormat="1">
      <c r="B1008" s="244"/>
      <c r="C1008" s="245"/>
      <c r="D1008" s="235" t="s">
        <v>159</v>
      </c>
      <c r="E1008" s="246" t="s">
        <v>21</v>
      </c>
      <c r="F1008" s="247" t="s">
        <v>1717</v>
      </c>
      <c r="G1008" s="245"/>
      <c r="H1008" s="248">
        <v>0.81799999999999995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AT1008" s="254" t="s">
        <v>159</v>
      </c>
      <c r="AU1008" s="254" t="s">
        <v>82</v>
      </c>
      <c r="AV1008" s="12" t="s">
        <v>82</v>
      </c>
      <c r="AW1008" s="12" t="s">
        <v>35</v>
      </c>
      <c r="AX1008" s="12" t="s">
        <v>72</v>
      </c>
      <c r="AY1008" s="254" t="s">
        <v>150</v>
      </c>
    </row>
    <row r="1009" s="12" customFormat="1">
      <c r="B1009" s="244"/>
      <c r="C1009" s="245"/>
      <c r="D1009" s="235" t="s">
        <v>159</v>
      </c>
      <c r="E1009" s="246" t="s">
        <v>21</v>
      </c>
      <c r="F1009" s="247" t="s">
        <v>1718</v>
      </c>
      <c r="G1009" s="245"/>
      <c r="H1009" s="248">
        <v>2.2719999999999998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AT1009" s="254" t="s">
        <v>159</v>
      </c>
      <c r="AU1009" s="254" t="s">
        <v>82</v>
      </c>
      <c r="AV1009" s="12" t="s">
        <v>82</v>
      </c>
      <c r="AW1009" s="12" t="s">
        <v>35</v>
      </c>
      <c r="AX1009" s="12" t="s">
        <v>72</v>
      </c>
      <c r="AY1009" s="254" t="s">
        <v>150</v>
      </c>
    </row>
    <row r="1010" s="12" customFormat="1">
      <c r="B1010" s="244"/>
      <c r="C1010" s="245"/>
      <c r="D1010" s="235" t="s">
        <v>159</v>
      </c>
      <c r="E1010" s="246" t="s">
        <v>21</v>
      </c>
      <c r="F1010" s="247" t="s">
        <v>1719</v>
      </c>
      <c r="G1010" s="245"/>
      <c r="H1010" s="248">
        <v>0.108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AT1010" s="254" t="s">
        <v>159</v>
      </c>
      <c r="AU1010" s="254" t="s">
        <v>82</v>
      </c>
      <c r="AV1010" s="12" t="s">
        <v>82</v>
      </c>
      <c r="AW1010" s="12" t="s">
        <v>35</v>
      </c>
      <c r="AX1010" s="12" t="s">
        <v>72</v>
      </c>
      <c r="AY1010" s="254" t="s">
        <v>150</v>
      </c>
    </row>
    <row r="1011" s="12" customFormat="1">
      <c r="B1011" s="244"/>
      <c r="C1011" s="245"/>
      <c r="D1011" s="235" t="s">
        <v>159</v>
      </c>
      <c r="E1011" s="246" t="s">
        <v>21</v>
      </c>
      <c r="F1011" s="247" t="s">
        <v>1720</v>
      </c>
      <c r="G1011" s="245"/>
      <c r="H1011" s="248">
        <v>0.432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AT1011" s="254" t="s">
        <v>159</v>
      </c>
      <c r="AU1011" s="254" t="s">
        <v>82</v>
      </c>
      <c r="AV1011" s="12" t="s">
        <v>82</v>
      </c>
      <c r="AW1011" s="12" t="s">
        <v>35</v>
      </c>
      <c r="AX1011" s="12" t="s">
        <v>72</v>
      </c>
      <c r="AY1011" s="254" t="s">
        <v>150</v>
      </c>
    </row>
    <row r="1012" s="12" customFormat="1">
      <c r="B1012" s="244"/>
      <c r="C1012" s="245"/>
      <c r="D1012" s="235" t="s">
        <v>159</v>
      </c>
      <c r="E1012" s="246" t="s">
        <v>21</v>
      </c>
      <c r="F1012" s="247" t="s">
        <v>1726</v>
      </c>
      <c r="G1012" s="245"/>
      <c r="H1012" s="248">
        <v>0.13500000000000001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AT1012" s="254" t="s">
        <v>159</v>
      </c>
      <c r="AU1012" s="254" t="s">
        <v>82</v>
      </c>
      <c r="AV1012" s="12" t="s">
        <v>82</v>
      </c>
      <c r="AW1012" s="12" t="s">
        <v>35</v>
      </c>
      <c r="AX1012" s="12" t="s">
        <v>72</v>
      </c>
      <c r="AY1012" s="254" t="s">
        <v>150</v>
      </c>
    </row>
    <row r="1013" s="13" customFormat="1">
      <c r="B1013" s="255"/>
      <c r="C1013" s="256"/>
      <c r="D1013" s="235" t="s">
        <v>159</v>
      </c>
      <c r="E1013" s="257" t="s">
        <v>21</v>
      </c>
      <c r="F1013" s="258" t="s">
        <v>162</v>
      </c>
      <c r="G1013" s="256"/>
      <c r="H1013" s="259">
        <v>144.375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AT1013" s="265" t="s">
        <v>159</v>
      </c>
      <c r="AU1013" s="265" t="s">
        <v>82</v>
      </c>
      <c r="AV1013" s="13" t="s">
        <v>157</v>
      </c>
      <c r="AW1013" s="13" t="s">
        <v>35</v>
      </c>
      <c r="AX1013" s="13" t="s">
        <v>80</v>
      </c>
      <c r="AY1013" s="265" t="s">
        <v>150</v>
      </c>
    </row>
    <row r="1014" s="1" customFormat="1" ht="16.5" customHeight="1">
      <c r="B1014" s="46"/>
      <c r="C1014" s="221" t="s">
        <v>1739</v>
      </c>
      <c r="D1014" s="221" t="s">
        <v>152</v>
      </c>
      <c r="E1014" s="222" t="s">
        <v>1740</v>
      </c>
      <c r="F1014" s="223" t="s">
        <v>1741</v>
      </c>
      <c r="G1014" s="224" t="s">
        <v>204</v>
      </c>
      <c r="H1014" s="225">
        <v>58.222999999999999</v>
      </c>
      <c r="I1014" s="226"/>
      <c r="J1014" s="227">
        <f>ROUND(I1014*H1014,2)</f>
        <v>0</v>
      </c>
      <c r="K1014" s="223" t="s">
        <v>156</v>
      </c>
      <c r="L1014" s="72"/>
      <c r="M1014" s="228" t="s">
        <v>21</v>
      </c>
      <c r="N1014" s="229" t="s">
        <v>43</v>
      </c>
      <c r="O1014" s="47"/>
      <c r="P1014" s="230">
        <f>O1014*H1014</f>
        <v>0</v>
      </c>
      <c r="Q1014" s="230">
        <v>0</v>
      </c>
      <c r="R1014" s="230">
        <f>Q1014*H1014</f>
        <v>0</v>
      </c>
      <c r="S1014" s="230">
        <v>0.0025000000000000001</v>
      </c>
      <c r="T1014" s="231">
        <f>S1014*H1014</f>
        <v>0.14555750000000001</v>
      </c>
      <c r="AR1014" s="24" t="s">
        <v>240</v>
      </c>
      <c r="AT1014" s="24" t="s">
        <v>152</v>
      </c>
      <c r="AU1014" s="24" t="s">
        <v>82</v>
      </c>
      <c r="AY1014" s="24" t="s">
        <v>150</v>
      </c>
      <c r="BE1014" s="232">
        <f>IF(N1014="základní",J1014,0)</f>
        <v>0</v>
      </c>
      <c r="BF1014" s="232">
        <f>IF(N1014="snížená",J1014,0)</f>
        <v>0</v>
      </c>
      <c r="BG1014" s="232">
        <f>IF(N1014="zákl. přenesená",J1014,0)</f>
        <v>0</v>
      </c>
      <c r="BH1014" s="232">
        <f>IF(N1014="sníž. přenesená",J1014,0)</f>
        <v>0</v>
      </c>
      <c r="BI1014" s="232">
        <f>IF(N1014="nulová",J1014,0)</f>
        <v>0</v>
      </c>
      <c r="BJ1014" s="24" t="s">
        <v>80</v>
      </c>
      <c r="BK1014" s="232">
        <f>ROUND(I1014*H1014,2)</f>
        <v>0</v>
      </c>
      <c r="BL1014" s="24" t="s">
        <v>240</v>
      </c>
      <c r="BM1014" s="24" t="s">
        <v>1742</v>
      </c>
    </row>
    <row r="1015" s="11" customFormat="1">
      <c r="B1015" s="233"/>
      <c r="C1015" s="234"/>
      <c r="D1015" s="235" t="s">
        <v>159</v>
      </c>
      <c r="E1015" s="236" t="s">
        <v>21</v>
      </c>
      <c r="F1015" s="237" t="s">
        <v>271</v>
      </c>
      <c r="G1015" s="234"/>
      <c r="H1015" s="236" t="s">
        <v>21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AT1015" s="243" t="s">
        <v>159</v>
      </c>
      <c r="AU1015" s="243" t="s">
        <v>82</v>
      </c>
      <c r="AV1015" s="11" t="s">
        <v>80</v>
      </c>
      <c r="AW1015" s="11" t="s">
        <v>35</v>
      </c>
      <c r="AX1015" s="11" t="s">
        <v>72</v>
      </c>
      <c r="AY1015" s="243" t="s">
        <v>150</v>
      </c>
    </row>
    <row r="1016" s="12" customFormat="1">
      <c r="B1016" s="244"/>
      <c r="C1016" s="245"/>
      <c r="D1016" s="235" t="s">
        <v>159</v>
      </c>
      <c r="E1016" s="246" t="s">
        <v>21</v>
      </c>
      <c r="F1016" s="247" t="s">
        <v>272</v>
      </c>
      <c r="G1016" s="245"/>
      <c r="H1016" s="248">
        <v>52.951000000000001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AT1016" s="254" t="s">
        <v>159</v>
      </c>
      <c r="AU1016" s="254" t="s">
        <v>82</v>
      </c>
      <c r="AV1016" s="12" t="s">
        <v>82</v>
      </c>
      <c r="AW1016" s="12" t="s">
        <v>35</v>
      </c>
      <c r="AX1016" s="12" t="s">
        <v>72</v>
      </c>
      <c r="AY1016" s="254" t="s">
        <v>150</v>
      </c>
    </row>
    <row r="1017" s="12" customFormat="1">
      <c r="B1017" s="244"/>
      <c r="C1017" s="245"/>
      <c r="D1017" s="235" t="s">
        <v>159</v>
      </c>
      <c r="E1017" s="246" t="s">
        <v>21</v>
      </c>
      <c r="F1017" s="247" t="s">
        <v>1714</v>
      </c>
      <c r="G1017" s="245"/>
      <c r="H1017" s="248">
        <v>0.44400000000000001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AT1017" s="254" t="s">
        <v>159</v>
      </c>
      <c r="AU1017" s="254" t="s">
        <v>82</v>
      </c>
      <c r="AV1017" s="12" t="s">
        <v>82</v>
      </c>
      <c r="AW1017" s="12" t="s">
        <v>35</v>
      </c>
      <c r="AX1017" s="12" t="s">
        <v>72</v>
      </c>
      <c r="AY1017" s="254" t="s">
        <v>150</v>
      </c>
    </row>
    <row r="1018" s="12" customFormat="1">
      <c r="B1018" s="244"/>
      <c r="C1018" s="245"/>
      <c r="D1018" s="235" t="s">
        <v>159</v>
      </c>
      <c r="E1018" s="246" t="s">
        <v>21</v>
      </c>
      <c r="F1018" s="247" t="s">
        <v>1715</v>
      </c>
      <c r="G1018" s="245"/>
      <c r="H1018" s="248">
        <v>1.3440000000000001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AT1018" s="254" t="s">
        <v>159</v>
      </c>
      <c r="AU1018" s="254" t="s">
        <v>82</v>
      </c>
      <c r="AV1018" s="12" t="s">
        <v>82</v>
      </c>
      <c r="AW1018" s="12" t="s">
        <v>35</v>
      </c>
      <c r="AX1018" s="12" t="s">
        <v>72</v>
      </c>
      <c r="AY1018" s="254" t="s">
        <v>150</v>
      </c>
    </row>
    <row r="1019" s="12" customFormat="1">
      <c r="B1019" s="244"/>
      <c r="C1019" s="245"/>
      <c r="D1019" s="235" t="s">
        <v>159</v>
      </c>
      <c r="E1019" s="246" t="s">
        <v>21</v>
      </c>
      <c r="F1019" s="247" t="s">
        <v>1716</v>
      </c>
      <c r="G1019" s="245"/>
      <c r="H1019" s="248">
        <v>-0.14599999999999999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AT1019" s="254" t="s">
        <v>159</v>
      </c>
      <c r="AU1019" s="254" t="s">
        <v>82</v>
      </c>
      <c r="AV1019" s="12" t="s">
        <v>82</v>
      </c>
      <c r="AW1019" s="12" t="s">
        <v>35</v>
      </c>
      <c r="AX1019" s="12" t="s">
        <v>72</v>
      </c>
      <c r="AY1019" s="254" t="s">
        <v>150</v>
      </c>
    </row>
    <row r="1020" s="12" customFormat="1">
      <c r="B1020" s="244"/>
      <c r="C1020" s="245"/>
      <c r="D1020" s="235" t="s">
        <v>159</v>
      </c>
      <c r="E1020" s="246" t="s">
        <v>21</v>
      </c>
      <c r="F1020" s="247" t="s">
        <v>1717</v>
      </c>
      <c r="G1020" s="245"/>
      <c r="H1020" s="248">
        <v>0.81799999999999995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AT1020" s="254" t="s">
        <v>159</v>
      </c>
      <c r="AU1020" s="254" t="s">
        <v>82</v>
      </c>
      <c r="AV1020" s="12" t="s">
        <v>82</v>
      </c>
      <c r="AW1020" s="12" t="s">
        <v>35</v>
      </c>
      <c r="AX1020" s="12" t="s">
        <v>72</v>
      </c>
      <c r="AY1020" s="254" t="s">
        <v>150</v>
      </c>
    </row>
    <row r="1021" s="12" customFormat="1">
      <c r="B1021" s="244"/>
      <c r="C1021" s="245"/>
      <c r="D1021" s="235" t="s">
        <v>159</v>
      </c>
      <c r="E1021" s="246" t="s">
        <v>21</v>
      </c>
      <c r="F1021" s="247" t="s">
        <v>1718</v>
      </c>
      <c r="G1021" s="245"/>
      <c r="H1021" s="248">
        <v>2.2719999999999998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AT1021" s="254" t="s">
        <v>159</v>
      </c>
      <c r="AU1021" s="254" t="s">
        <v>82</v>
      </c>
      <c r="AV1021" s="12" t="s">
        <v>82</v>
      </c>
      <c r="AW1021" s="12" t="s">
        <v>35</v>
      </c>
      <c r="AX1021" s="12" t="s">
        <v>72</v>
      </c>
      <c r="AY1021" s="254" t="s">
        <v>150</v>
      </c>
    </row>
    <row r="1022" s="12" customFormat="1">
      <c r="B1022" s="244"/>
      <c r="C1022" s="245"/>
      <c r="D1022" s="235" t="s">
        <v>159</v>
      </c>
      <c r="E1022" s="246" t="s">
        <v>21</v>
      </c>
      <c r="F1022" s="247" t="s">
        <v>1719</v>
      </c>
      <c r="G1022" s="245"/>
      <c r="H1022" s="248">
        <v>0.108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AT1022" s="254" t="s">
        <v>159</v>
      </c>
      <c r="AU1022" s="254" t="s">
        <v>82</v>
      </c>
      <c r="AV1022" s="12" t="s">
        <v>82</v>
      </c>
      <c r="AW1022" s="12" t="s">
        <v>35</v>
      </c>
      <c r="AX1022" s="12" t="s">
        <v>72</v>
      </c>
      <c r="AY1022" s="254" t="s">
        <v>150</v>
      </c>
    </row>
    <row r="1023" s="12" customFormat="1">
      <c r="B1023" s="244"/>
      <c r="C1023" s="245"/>
      <c r="D1023" s="235" t="s">
        <v>159</v>
      </c>
      <c r="E1023" s="246" t="s">
        <v>21</v>
      </c>
      <c r="F1023" s="247" t="s">
        <v>1720</v>
      </c>
      <c r="G1023" s="245"/>
      <c r="H1023" s="248">
        <v>0.432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AT1023" s="254" t="s">
        <v>159</v>
      </c>
      <c r="AU1023" s="254" t="s">
        <v>82</v>
      </c>
      <c r="AV1023" s="12" t="s">
        <v>82</v>
      </c>
      <c r="AW1023" s="12" t="s">
        <v>35</v>
      </c>
      <c r="AX1023" s="12" t="s">
        <v>72</v>
      </c>
      <c r="AY1023" s="254" t="s">
        <v>150</v>
      </c>
    </row>
    <row r="1024" s="13" customFormat="1">
      <c r="B1024" s="255"/>
      <c r="C1024" s="256"/>
      <c r="D1024" s="235" t="s">
        <v>159</v>
      </c>
      <c r="E1024" s="257" t="s">
        <v>21</v>
      </c>
      <c r="F1024" s="258" t="s">
        <v>162</v>
      </c>
      <c r="G1024" s="256"/>
      <c r="H1024" s="259">
        <v>58.222999999999999</v>
      </c>
      <c r="I1024" s="260"/>
      <c r="J1024" s="256"/>
      <c r="K1024" s="256"/>
      <c r="L1024" s="261"/>
      <c r="M1024" s="262"/>
      <c r="N1024" s="263"/>
      <c r="O1024" s="263"/>
      <c r="P1024" s="263"/>
      <c r="Q1024" s="263"/>
      <c r="R1024" s="263"/>
      <c r="S1024" s="263"/>
      <c r="T1024" s="264"/>
      <c r="AT1024" s="265" t="s">
        <v>159</v>
      </c>
      <c r="AU1024" s="265" t="s">
        <v>82</v>
      </c>
      <c r="AV1024" s="13" t="s">
        <v>157</v>
      </c>
      <c r="AW1024" s="13" t="s">
        <v>35</v>
      </c>
      <c r="AX1024" s="13" t="s">
        <v>80</v>
      </c>
      <c r="AY1024" s="265" t="s">
        <v>150</v>
      </c>
    </row>
    <row r="1025" s="1" customFormat="1" ht="25.5" customHeight="1">
      <c r="B1025" s="46"/>
      <c r="C1025" s="221" t="s">
        <v>1743</v>
      </c>
      <c r="D1025" s="221" t="s">
        <v>152</v>
      </c>
      <c r="E1025" s="222" t="s">
        <v>1744</v>
      </c>
      <c r="F1025" s="223" t="s">
        <v>1745</v>
      </c>
      <c r="G1025" s="224" t="s">
        <v>204</v>
      </c>
      <c r="H1025" s="225">
        <v>144.63</v>
      </c>
      <c r="I1025" s="226"/>
      <c r="J1025" s="227">
        <f>ROUND(I1025*H1025,2)</f>
        <v>0</v>
      </c>
      <c r="K1025" s="223" t="s">
        <v>156</v>
      </c>
      <c r="L1025" s="72"/>
      <c r="M1025" s="228" t="s">
        <v>21</v>
      </c>
      <c r="N1025" s="229" t="s">
        <v>43</v>
      </c>
      <c r="O1025" s="47"/>
      <c r="P1025" s="230">
        <f>O1025*H1025</f>
        <v>0</v>
      </c>
      <c r="Q1025" s="230">
        <v>0.00040000000000000002</v>
      </c>
      <c r="R1025" s="230">
        <f>Q1025*H1025</f>
        <v>0.057852000000000001</v>
      </c>
      <c r="S1025" s="230">
        <v>0</v>
      </c>
      <c r="T1025" s="231">
        <f>S1025*H1025</f>
        <v>0</v>
      </c>
      <c r="AR1025" s="24" t="s">
        <v>240</v>
      </c>
      <c r="AT1025" s="24" t="s">
        <v>152</v>
      </c>
      <c r="AU1025" s="24" t="s">
        <v>82</v>
      </c>
      <c r="AY1025" s="24" t="s">
        <v>150</v>
      </c>
      <c r="BE1025" s="232">
        <f>IF(N1025="základní",J1025,0)</f>
        <v>0</v>
      </c>
      <c r="BF1025" s="232">
        <f>IF(N1025="snížená",J1025,0)</f>
        <v>0</v>
      </c>
      <c r="BG1025" s="232">
        <f>IF(N1025="zákl. přenesená",J1025,0)</f>
        <v>0</v>
      </c>
      <c r="BH1025" s="232">
        <f>IF(N1025="sníž. přenesená",J1025,0)</f>
        <v>0</v>
      </c>
      <c r="BI1025" s="232">
        <f>IF(N1025="nulová",J1025,0)</f>
        <v>0</v>
      </c>
      <c r="BJ1025" s="24" t="s">
        <v>80</v>
      </c>
      <c r="BK1025" s="232">
        <f>ROUND(I1025*H1025,2)</f>
        <v>0</v>
      </c>
      <c r="BL1025" s="24" t="s">
        <v>240</v>
      </c>
      <c r="BM1025" s="24" t="s">
        <v>1746</v>
      </c>
    </row>
    <row r="1026" s="11" customFormat="1">
      <c r="B1026" s="233"/>
      <c r="C1026" s="234"/>
      <c r="D1026" s="235" t="s">
        <v>159</v>
      </c>
      <c r="E1026" s="236" t="s">
        <v>21</v>
      </c>
      <c r="F1026" s="237" t="s">
        <v>267</v>
      </c>
      <c r="G1026" s="234"/>
      <c r="H1026" s="236" t="s">
        <v>21</v>
      </c>
      <c r="I1026" s="238"/>
      <c r="J1026" s="234"/>
      <c r="K1026" s="234"/>
      <c r="L1026" s="239"/>
      <c r="M1026" s="240"/>
      <c r="N1026" s="241"/>
      <c r="O1026" s="241"/>
      <c r="P1026" s="241"/>
      <c r="Q1026" s="241"/>
      <c r="R1026" s="241"/>
      <c r="S1026" s="241"/>
      <c r="T1026" s="242"/>
      <c r="AT1026" s="243" t="s">
        <v>159</v>
      </c>
      <c r="AU1026" s="243" t="s">
        <v>82</v>
      </c>
      <c r="AV1026" s="11" t="s">
        <v>80</v>
      </c>
      <c r="AW1026" s="11" t="s">
        <v>35</v>
      </c>
      <c r="AX1026" s="11" t="s">
        <v>72</v>
      </c>
      <c r="AY1026" s="243" t="s">
        <v>150</v>
      </c>
    </row>
    <row r="1027" s="12" customFormat="1">
      <c r="B1027" s="244"/>
      <c r="C1027" s="245"/>
      <c r="D1027" s="235" t="s">
        <v>159</v>
      </c>
      <c r="E1027" s="246" t="s">
        <v>21</v>
      </c>
      <c r="F1027" s="247" t="s">
        <v>512</v>
      </c>
      <c r="G1027" s="245"/>
      <c r="H1027" s="248">
        <v>85.168000000000006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AT1027" s="254" t="s">
        <v>159</v>
      </c>
      <c r="AU1027" s="254" t="s">
        <v>82</v>
      </c>
      <c r="AV1027" s="12" t="s">
        <v>82</v>
      </c>
      <c r="AW1027" s="12" t="s">
        <v>35</v>
      </c>
      <c r="AX1027" s="12" t="s">
        <v>72</v>
      </c>
      <c r="AY1027" s="254" t="s">
        <v>150</v>
      </c>
    </row>
    <row r="1028" s="12" customFormat="1">
      <c r="B1028" s="244"/>
      <c r="C1028" s="245"/>
      <c r="D1028" s="235" t="s">
        <v>159</v>
      </c>
      <c r="E1028" s="246" t="s">
        <v>21</v>
      </c>
      <c r="F1028" s="247" t="s">
        <v>513</v>
      </c>
      <c r="G1028" s="245"/>
      <c r="H1028" s="248">
        <v>1.6319999999999999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AT1028" s="254" t="s">
        <v>159</v>
      </c>
      <c r="AU1028" s="254" t="s">
        <v>82</v>
      </c>
      <c r="AV1028" s="12" t="s">
        <v>82</v>
      </c>
      <c r="AW1028" s="12" t="s">
        <v>35</v>
      </c>
      <c r="AX1028" s="12" t="s">
        <v>72</v>
      </c>
      <c r="AY1028" s="254" t="s">
        <v>150</v>
      </c>
    </row>
    <row r="1029" s="12" customFormat="1">
      <c r="B1029" s="244"/>
      <c r="C1029" s="245"/>
      <c r="D1029" s="235" t="s">
        <v>159</v>
      </c>
      <c r="E1029" s="246" t="s">
        <v>21</v>
      </c>
      <c r="F1029" s="247" t="s">
        <v>514</v>
      </c>
      <c r="G1029" s="245"/>
      <c r="H1029" s="248">
        <v>-0.14599999999999999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AT1029" s="254" t="s">
        <v>159</v>
      </c>
      <c r="AU1029" s="254" t="s">
        <v>82</v>
      </c>
      <c r="AV1029" s="12" t="s">
        <v>82</v>
      </c>
      <c r="AW1029" s="12" t="s">
        <v>35</v>
      </c>
      <c r="AX1029" s="12" t="s">
        <v>72</v>
      </c>
      <c r="AY1029" s="254" t="s">
        <v>150</v>
      </c>
    </row>
    <row r="1030" s="12" customFormat="1">
      <c r="B1030" s="244"/>
      <c r="C1030" s="245"/>
      <c r="D1030" s="235" t="s">
        <v>159</v>
      </c>
      <c r="E1030" s="246" t="s">
        <v>21</v>
      </c>
      <c r="F1030" s="247" t="s">
        <v>515</v>
      </c>
      <c r="G1030" s="245"/>
      <c r="H1030" s="248">
        <v>-0.096000000000000002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AT1030" s="254" t="s">
        <v>159</v>
      </c>
      <c r="AU1030" s="254" t="s">
        <v>82</v>
      </c>
      <c r="AV1030" s="12" t="s">
        <v>82</v>
      </c>
      <c r="AW1030" s="12" t="s">
        <v>35</v>
      </c>
      <c r="AX1030" s="12" t="s">
        <v>72</v>
      </c>
      <c r="AY1030" s="254" t="s">
        <v>150</v>
      </c>
    </row>
    <row r="1031" s="12" customFormat="1">
      <c r="B1031" s="244"/>
      <c r="C1031" s="245"/>
      <c r="D1031" s="235" t="s">
        <v>159</v>
      </c>
      <c r="E1031" s="246" t="s">
        <v>21</v>
      </c>
      <c r="F1031" s="247" t="s">
        <v>516</v>
      </c>
      <c r="G1031" s="245"/>
      <c r="H1031" s="248">
        <v>-0.23400000000000001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AT1031" s="254" t="s">
        <v>159</v>
      </c>
      <c r="AU1031" s="254" t="s">
        <v>82</v>
      </c>
      <c r="AV1031" s="12" t="s">
        <v>82</v>
      </c>
      <c r="AW1031" s="12" t="s">
        <v>35</v>
      </c>
      <c r="AX1031" s="12" t="s">
        <v>72</v>
      </c>
      <c r="AY1031" s="254" t="s">
        <v>150</v>
      </c>
    </row>
    <row r="1032" s="12" customFormat="1">
      <c r="B1032" s="244"/>
      <c r="C1032" s="245"/>
      <c r="D1032" s="235" t="s">
        <v>159</v>
      </c>
      <c r="E1032" s="246" t="s">
        <v>21</v>
      </c>
      <c r="F1032" s="247" t="s">
        <v>517</v>
      </c>
      <c r="G1032" s="245"/>
      <c r="H1032" s="248">
        <v>-0.10100000000000001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AT1032" s="254" t="s">
        <v>159</v>
      </c>
      <c r="AU1032" s="254" t="s">
        <v>82</v>
      </c>
      <c r="AV1032" s="12" t="s">
        <v>82</v>
      </c>
      <c r="AW1032" s="12" t="s">
        <v>35</v>
      </c>
      <c r="AX1032" s="12" t="s">
        <v>72</v>
      </c>
      <c r="AY1032" s="254" t="s">
        <v>150</v>
      </c>
    </row>
    <row r="1033" s="12" customFormat="1">
      <c r="B1033" s="244"/>
      <c r="C1033" s="245"/>
      <c r="D1033" s="235" t="s">
        <v>159</v>
      </c>
      <c r="E1033" s="246" t="s">
        <v>21</v>
      </c>
      <c r="F1033" s="247" t="s">
        <v>518</v>
      </c>
      <c r="G1033" s="245"/>
      <c r="H1033" s="248">
        <v>-0.17000000000000001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AT1033" s="254" t="s">
        <v>159</v>
      </c>
      <c r="AU1033" s="254" t="s">
        <v>82</v>
      </c>
      <c r="AV1033" s="12" t="s">
        <v>82</v>
      </c>
      <c r="AW1033" s="12" t="s">
        <v>35</v>
      </c>
      <c r="AX1033" s="12" t="s">
        <v>72</v>
      </c>
      <c r="AY1033" s="254" t="s">
        <v>150</v>
      </c>
    </row>
    <row r="1034" s="12" customFormat="1">
      <c r="B1034" s="244"/>
      <c r="C1034" s="245"/>
      <c r="D1034" s="235" t="s">
        <v>159</v>
      </c>
      <c r="E1034" s="246" t="s">
        <v>21</v>
      </c>
      <c r="F1034" s="247" t="s">
        <v>519</v>
      </c>
      <c r="G1034" s="245"/>
      <c r="H1034" s="248">
        <v>-0.035999999999999997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AT1034" s="254" t="s">
        <v>159</v>
      </c>
      <c r="AU1034" s="254" t="s">
        <v>82</v>
      </c>
      <c r="AV1034" s="12" t="s">
        <v>82</v>
      </c>
      <c r="AW1034" s="12" t="s">
        <v>35</v>
      </c>
      <c r="AX1034" s="12" t="s">
        <v>72</v>
      </c>
      <c r="AY1034" s="254" t="s">
        <v>150</v>
      </c>
    </row>
    <row r="1035" s="12" customFormat="1">
      <c r="B1035" s="244"/>
      <c r="C1035" s="245"/>
      <c r="D1035" s="235" t="s">
        <v>159</v>
      </c>
      <c r="E1035" s="246" t="s">
        <v>21</v>
      </c>
      <c r="F1035" s="247" t="s">
        <v>1725</v>
      </c>
      <c r="G1035" s="245"/>
      <c r="H1035" s="248">
        <v>0.12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AT1035" s="254" t="s">
        <v>159</v>
      </c>
      <c r="AU1035" s="254" t="s">
        <v>82</v>
      </c>
      <c r="AV1035" s="12" t="s">
        <v>82</v>
      </c>
      <c r="AW1035" s="12" t="s">
        <v>35</v>
      </c>
      <c r="AX1035" s="12" t="s">
        <v>72</v>
      </c>
      <c r="AY1035" s="254" t="s">
        <v>150</v>
      </c>
    </row>
    <row r="1036" s="12" customFormat="1">
      <c r="B1036" s="244"/>
      <c r="C1036" s="245"/>
      <c r="D1036" s="235" t="s">
        <v>159</v>
      </c>
      <c r="E1036" s="246" t="s">
        <v>21</v>
      </c>
      <c r="F1036" s="247" t="s">
        <v>1726</v>
      </c>
      <c r="G1036" s="245"/>
      <c r="H1036" s="248">
        <v>0.13500000000000001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AT1036" s="254" t="s">
        <v>159</v>
      </c>
      <c r="AU1036" s="254" t="s">
        <v>82</v>
      </c>
      <c r="AV1036" s="12" t="s">
        <v>82</v>
      </c>
      <c r="AW1036" s="12" t="s">
        <v>35</v>
      </c>
      <c r="AX1036" s="12" t="s">
        <v>72</v>
      </c>
      <c r="AY1036" s="254" t="s">
        <v>150</v>
      </c>
    </row>
    <row r="1037" s="14" customFormat="1">
      <c r="B1037" s="266"/>
      <c r="C1037" s="267"/>
      <c r="D1037" s="235" t="s">
        <v>159</v>
      </c>
      <c r="E1037" s="268" t="s">
        <v>21</v>
      </c>
      <c r="F1037" s="269" t="s">
        <v>198</v>
      </c>
      <c r="G1037" s="267"/>
      <c r="H1037" s="270">
        <v>86.272000000000006</v>
      </c>
      <c r="I1037" s="271"/>
      <c r="J1037" s="267"/>
      <c r="K1037" s="267"/>
      <c r="L1037" s="272"/>
      <c r="M1037" s="273"/>
      <c r="N1037" s="274"/>
      <c r="O1037" s="274"/>
      <c r="P1037" s="274"/>
      <c r="Q1037" s="274"/>
      <c r="R1037" s="274"/>
      <c r="S1037" s="274"/>
      <c r="T1037" s="275"/>
      <c r="AT1037" s="276" t="s">
        <v>159</v>
      </c>
      <c r="AU1037" s="276" t="s">
        <v>82</v>
      </c>
      <c r="AV1037" s="14" t="s">
        <v>166</v>
      </c>
      <c r="AW1037" s="14" t="s">
        <v>35</v>
      </c>
      <c r="AX1037" s="14" t="s">
        <v>72</v>
      </c>
      <c r="AY1037" s="276" t="s">
        <v>150</v>
      </c>
    </row>
    <row r="1038" s="11" customFormat="1">
      <c r="B1038" s="233"/>
      <c r="C1038" s="234"/>
      <c r="D1038" s="235" t="s">
        <v>159</v>
      </c>
      <c r="E1038" s="236" t="s">
        <v>21</v>
      </c>
      <c r="F1038" s="237" t="s">
        <v>271</v>
      </c>
      <c r="G1038" s="234"/>
      <c r="H1038" s="236" t="s">
        <v>21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AT1038" s="243" t="s">
        <v>159</v>
      </c>
      <c r="AU1038" s="243" t="s">
        <v>82</v>
      </c>
      <c r="AV1038" s="11" t="s">
        <v>80</v>
      </c>
      <c r="AW1038" s="11" t="s">
        <v>35</v>
      </c>
      <c r="AX1038" s="11" t="s">
        <v>72</v>
      </c>
      <c r="AY1038" s="243" t="s">
        <v>150</v>
      </c>
    </row>
    <row r="1039" s="12" customFormat="1">
      <c r="B1039" s="244"/>
      <c r="C1039" s="245"/>
      <c r="D1039" s="235" t="s">
        <v>159</v>
      </c>
      <c r="E1039" s="246" t="s">
        <v>21</v>
      </c>
      <c r="F1039" s="247" t="s">
        <v>272</v>
      </c>
      <c r="G1039" s="245"/>
      <c r="H1039" s="248">
        <v>52.951000000000001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AT1039" s="254" t="s">
        <v>159</v>
      </c>
      <c r="AU1039" s="254" t="s">
        <v>82</v>
      </c>
      <c r="AV1039" s="12" t="s">
        <v>82</v>
      </c>
      <c r="AW1039" s="12" t="s">
        <v>35</v>
      </c>
      <c r="AX1039" s="12" t="s">
        <v>72</v>
      </c>
      <c r="AY1039" s="254" t="s">
        <v>150</v>
      </c>
    </row>
    <row r="1040" s="12" customFormat="1">
      <c r="B1040" s="244"/>
      <c r="C1040" s="245"/>
      <c r="D1040" s="235" t="s">
        <v>159</v>
      </c>
      <c r="E1040" s="246" t="s">
        <v>21</v>
      </c>
      <c r="F1040" s="247" t="s">
        <v>1714</v>
      </c>
      <c r="G1040" s="245"/>
      <c r="H1040" s="248">
        <v>0.44400000000000001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AT1040" s="254" t="s">
        <v>159</v>
      </c>
      <c r="AU1040" s="254" t="s">
        <v>82</v>
      </c>
      <c r="AV1040" s="12" t="s">
        <v>82</v>
      </c>
      <c r="AW1040" s="12" t="s">
        <v>35</v>
      </c>
      <c r="AX1040" s="12" t="s">
        <v>72</v>
      </c>
      <c r="AY1040" s="254" t="s">
        <v>150</v>
      </c>
    </row>
    <row r="1041" s="12" customFormat="1">
      <c r="B1041" s="244"/>
      <c r="C1041" s="245"/>
      <c r="D1041" s="235" t="s">
        <v>159</v>
      </c>
      <c r="E1041" s="246" t="s">
        <v>21</v>
      </c>
      <c r="F1041" s="247" t="s">
        <v>1715</v>
      </c>
      <c r="G1041" s="245"/>
      <c r="H1041" s="248">
        <v>1.3440000000000001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AT1041" s="254" t="s">
        <v>159</v>
      </c>
      <c r="AU1041" s="254" t="s">
        <v>82</v>
      </c>
      <c r="AV1041" s="12" t="s">
        <v>82</v>
      </c>
      <c r="AW1041" s="12" t="s">
        <v>35</v>
      </c>
      <c r="AX1041" s="12" t="s">
        <v>72</v>
      </c>
      <c r="AY1041" s="254" t="s">
        <v>150</v>
      </c>
    </row>
    <row r="1042" s="12" customFormat="1">
      <c r="B1042" s="244"/>
      <c r="C1042" s="245"/>
      <c r="D1042" s="235" t="s">
        <v>159</v>
      </c>
      <c r="E1042" s="246" t="s">
        <v>21</v>
      </c>
      <c r="F1042" s="247" t="s">
        <v>1716</v>
      </c>
      <c r="G1042" s="245"/>
      <c r="H1042" s="248">
        <v>-0.14599999999999999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AT1042" s="254" t="s">
        <v>159</v>
      </c>
      <c r="AU1042" s="254" t="s">
        <v>82</v>
      </c>
      <c r="AV1042" s="12" t="s">
        <v>82</v>
      </c>
      <c r="AW1042" s="12" t="s">
        <v>35</v>
      </c>
      <c r="AX1042" s="12" t="s">
        <v>72</v>
      </c>
      <c r="AY1042" s="254" t="s">
        <v>150</v>
      </c>
    </row>
    <row r="1043" s="12" customFormat="1">
      <c r="B1043" s="244"/>
      <c r="C1043" s="245"/>
      <c r="D1043" s="235" t="s">
        <v>159</v>
      </c>
      <c r="E1043" s="246" t="s">
        <v>21</v>
      </c>
      <c r="F1043" s="247" t="s">
        <v>1717</v>
      </c>
      <c r="G1043" s="245"/>
      <c r="H1043" s="248">
        <v>0.81799999999999995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AT1043" s="254" t="s">
        <v>159</v>
      </c>
      <c r="AU1043" s="254" t="s">
        <v>82</v>
      </c>
      <c r="AV1043" s="12" t="s">
        <v>82</v>
      </c>
      <c r="AW1043" s="12" t="s">
        <v>35</v>
      </c>
      <c r="AX1043" s="12" t="s">
        <v>72</v>
      </c>
      <c r="AY1043" s="254" t="s">
        <v>150</v>
      </c>
    </row>
    <row r="1044" s="12" customFormat="1">
      <c r="B1044" s="244"/>
      <c r="C1044" s="245"/>
      <c r="D1044" s="235" t="s">
        <v>159</v>
      </c>
      <c r="E1044" s="246" t="s">
        <v>21</v>
      </c>
      <c r="F1044" s="247" t="s">
        <v>1718</v>
      </c>
      <c r="G1044" s="245"/>
      <c r="H1044" s="248">
        <v>2.2719999999999998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AT1044" s="254" t="s">
        <v>159</v>
      </c>
      <c r="AU1044" s="254" t="s">
        <v>82</v>
      </c>
      <c r="AV1044" s="12" t="s">
        <v>82</v>
      </c>
      <c r="AW1044" s="12" t="s">
        <v>35</v>
      </c>
      <c r="AX1044" s="12" t="s">
        <v>72</v>
      </c>
      <c r="AY1044" s="254" t="s">
        <v>150</v>
      </c>
    </row>
    <row r="1045" s="12" customFormat="1">
      <c r="B1045" s="244"/>
      <c r="C1045" s="245"/>
      <c r="D1045" s="235" t="s">
        <v>159</v>
      </c>
      <c r="E1045" s="246" t="s">
        <v>21</v>
      </c>
      <c r="F1045" s="247" t="s">
        <v>1719</v>
      </c>
      <c r="G1045" s="245"/>
      <c r="H1045" s="248">
        <v>0.108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AT1045" s="254" t="s">
        <v>159</v>
      </c>
      <c r="AU1045" s="254" t="s">
        <v>82</v>
      </c>
      <c r="AV1045" s="12" t="s">
        <v>82</v>
      </c>
      <c r="AW1045" s="12" t="s">
        <v>35</v>
      </c>
      <c r="AX1045" s="12" t="s">
        <v>72</v>
      </c>
      <c r="AY1045" s="254" t="s">
        <v>150</v>
      </c>
    </row>
    <row r="1046" s="12" customFormat="1">
      <c r="B1046" s="244"/>
      <c r="C1046" s="245"/>
      <c r="D1046" s="235" t="s">
        <v>159</v>
      </c>
      <c r="E1046" s="246" t="s">
        <v>21</v>
      </c>
      <c r="F1046" s="247" t="s">
        <v>1720</v>
      </c>
      <c r="G1046" s="245"/>
      <c r="H1046" s="248">
        <v>0.432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AT1046" s="254" t="s">
        <v>159</v>
      </c>
      <c r="AU1046" s="254" t="s">
        <v>82</v>
      </c>
      <c r="AV1046" s="12" t="s">
        <v>82</v>
      </c>
      <c r="AW1046" s="12" t="s">
        <v>35</v>
      </c>
      <c r="AX1046" s="12" t="s">
        <v>72</v>
      </c>
      <c r="AY1046" s="254" t="s">
        <v>150</v>
      </c>
    </row>
    <row r="1047" s="12" customFormat="1">
      <c r="B1047" s="244"/>
      <c r="C1047" s="245"/>
      <c r="D1047" s="235" t="s">
        <v>159</v>
      </c>
      <c r="E1047" s="246" t="s">
        <v>21</v>
      </c>
      <c r="F1047" s="247" t="s">
        <v>1726</v>
      </c>
      <c r="G1047" s="245"/>
      <c r="H1047" s="248">
        <v>0.13500000000000001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AT1047" s="254" t="s">
        <v>159</v>
      </c>
      <c r="AU1047" s="254" t="s">
        <v>82</v>
      </c>
      <c r="AV1047" s="12" t="s">
        <v>82</v>
      </c>
      <c r="AW1047" s="12" t="s">
        <v>35</v>
      </c>
      <c r="AX1047" s="12" t="s">
        <v>72</v>
      </c>
      <c r="AY1047" s="254" t="s">
        <v>150</v>
      </c>
    </row>
    <row r="1048" s="14" customFormat="1">
      <c r="B1048" s="266"/>
      <c r="C1048" s="267"/>
      <c r="D1048" s="235" t="s">
        <v>159</v>
      </c>
      <c r="E1048" s="268" t="s">
        <v>21</v>
      </c>
      <c r="F1048" s="269" t="s">
        <v>198</v>
      </c>
      <c r="G1048" s="267"/>
      <c r="H1048" s="270">
        <v>58.357999999999997</v>
      </c>
      <c r="I1048" s="271"/>
      <c r="J1048" s="267"/>
      <c r="K1048" s="267"/>
      <c r="L1048" s="272"/>
      <c r="M1048" s="273"/>
      <c r="N1048" s="274"/>
      <c r="O1048" s="274"/>
      <c r="P1048" s="274"/>
      <c r="Q1048" s="274"/>
      <c r="R1048" s="274"/>
      <c r="S1048" s="274"/>
      <c r="T1048" s="275"/>
      <c r="AT1048" s="276" t="s">
        <v>159</v>
      </c>
      <c r="AU1048" s="276" t="s">
        <v>82</v>
      </c>
      <c r="AV1048" s="14" t="s">
        <v>166</v>
      </c>
      <c r="AW1048" s="14" t="s">
        <v>35</v>
      </c>
      <c r="AX1048" s="14" t="s">
        <v>72</v>
      </c>
      <c r="AY1048" s="276" t="s">
        <v>150</v>
      </c>
    </row>
    <row r="1049" s="13" customFormat="1">
      <c r="B1049" s="255"/>
      <c r="C1049" s="256"/>
      <c r="D1049" s="235" t="s">
        <v>159</v>
      </c>
      <c r="E1049" s="257" t="s">
        <v>21</v>
      </c>
      <c r="F1049" s="258" t="s">
        <v>162</v>
      </c>
      <c r="G1049" s="256"/>
      <c r="H1049" s="259">
        <v>144.63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AT1049" s="265" t="s">
        <v>159</v>
      </c>
      <c r="AU1049" s="265" t="s">
        <v>82</v>
      </c>
      <c r="AV1049" s="13" t="s">
        <v>157</v>
      </c>
      <c r="AW1049" s="13" t="s">
        <v>35</v>
      </c>
      <c r="AX1049" s="13" t="s">
        <v>80</v>
      </c>
      <c r="AY1049" s="265" t="s">
        <v>150</v>
      </c>
    </row>
    <row r="1050" s="1" customFormat="1" ht="25.5" customHeight="1">
      <c r="B1050" s="46"/>
      <c r="C1050" s="277" t="s">
        <v>1747</v>
      </c>
      <c r="D1050" s="277" t="s">
        <v>235</v>
      </c>
      <c r="E1050" s="278" t="s">
        <v>1748</v>
      </c>
      <c r="F1050" s="279" t="s">
        <v>1749</v>
      </c>
      <c r="G1050" s="280" t="s">
        <v>204</v>
      </c>
      <c r="H1050" s="281">
        <v>89.722999999999999</v>
      </c>
      <c r="I1050" s="282"/>
      <c r="J1050" s="283">
        <f>ROUND(I1050*H1050,2)</f>
        <v>0</v>
      </c>
      <c r="K1050" s="279" t="s">
        <v>21</v>
      </c>
      <c r="L1050" s="284"/>
      <c r="M1050" s="285" t="s">
        <v>21</v>
      </c>
      <c r="N1050" s="286" t="s">
        <v>43</v>
      </c>
      <c r="O1050" s="47"/>
      <c r="P1050" s="230">
        <f>O1050*H1050</f>
        <v>0</v>
      </c>
      <c r="Q1050" s="230">
        <v>0.0025999999999999999</v>
      </c>
      <c r="R1050" s="230">
        <f>Q1050*H1050</f>
        <v>0.23327979999999998</v>
      </c>
      <c r="S1050" s="230">
        <v>0</v>
      </c>
      <c r="T1050" s="231">
        <f>S1050*H1050</f>
        <v>0</v>
      </c>
      <c r="AR1050" s="24" t="s">
        <v>383</v>
      </c>
      <c r="AT1050" s="24" t="s">
        <v>235</v>
      </c>
      <c r="AU1050" s="24" t="s">
        <v>82</v>
      </c>
      <c r="AY1050" s="24" t="s">
        <v>150</v>
      </c>
      <c r="BE1050" s="232">
        <f>IF(N1050="základní",J1050,0)</f>
        <v>0</v>
      </c>
      <c r="BF1050" s="232">
        <f>IF(N1050="snížená",J1050,0)</f>
        <v>0</v>
      </c>
      <c r="BG1050" s="232">
        <f>IF(N1050="zákl. přenesená",J1050,0)</f>
        <v>0</v>
      </c>
      <c r="BH1050" s="232">
        <f>IF(N1050="sníž. přenesená",J1050,0)</f>
        <v>0</v>
      </c>
      <c r="BI1050" s="232">
        <f>IF(N1050="nulová",J1050,0)</f>
        <v>0</v>
      </c>
      <c r="BJ1050" s="24" t="s">
        <v>80</v>
      </c>
      <c r="BK1050" s="232">
        <f>ROUND(I1050*H1050,2)</f>
        <v>0</v>
      </c>
      <c r="BL1050" s="24" t="s">
        <v>240</v>
      </c>
      <c r="BM1050" s="24" t="s">
        <v>1750</v>
      </c>
    </row>
    <row r="1051" s="12" customFormat="1">
      <c r="B1051" s="244"/>
      <c r="C1051" s="245"/>
      <c r="D1051" s="235" t="s">
        <v>159</v>
      </c>
      <c r="E1051" s="246" t="s">
        <v>21</v>
      </c>
      <c r="F1051" s="247" t="s">
        <v>1751</v>
      </c>
      <c r="G1051" s="245"/>
      <c r="H1051" s="248">
        <v>89.722999999999999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AT1051" s="254" t="s">
        <v>159</v>
      </c>
      <c r="AU1051" s="254" t="s">
        <v>82</v>
      </c>
      <c r="AV1051" s="12" t="s">
        <v>82</v>
      </c>
      <c r="AW1051" s="12" t="s">
        <v>35</v>
      </c>
      <c r="AX1051" s="12" t="s">
        <v>72</v>
      </c>
      <c r="AY1051" s="254" t="s">
        <v>150</v>
      </c>
    </row>
    <row r="1052" s="13" customFormat="1">
      <c r="B1052" s="255"/>
      <c r="C1052" s="256"/>
      <c r="D1052" s="235" t="s">
        <v>159</v>
      </c>
      <c r="E1052" s="257" t="s">
        <v>21</v>
      </c>
      <c r="F1052" s="258" t="s">
        <v>162</v>
      </c>
      <c r="G1052" s="256"/>
      <c r="H1052" s="259">
        <v>89.722999999999999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AT1052" s="265" t="s">
        <v>159</v>
      </c>
      <c r="AU1052" s="265" t="s">
        <v>82</v>
      </c>
      <c r="AV1052" s="13" t="s">
        <v>157</v>
      </c>
      <c r="AW1052" s="13" t="s">
        <v>35</v>
      </c>
      <c r="AX1052" s="13" t="s">
        <v>80</v>
      </c>
      <c r="AY1052" s="265" t="s">
        <v>150</v>
      </c>
    </row>
    <row r="1053" s="1" customFormat="1" ht="25.5" customHeight="1">
      <c r="B1053" s="46"/>
      <c r="C1053" s="277" t="s">
        <v>1752</v>
      </c>
      <c r="D1053" s="277" t="s">
        <v>235</v>
      </c>
      <c r="E1053" s="278" t="s">
        <v>1753</v>
      </c>
      <c r="F1053" s="279" t="s">
        <v>1754</v>
      </c>
      <c r="G1053" s="280" t="s">
        <v>204</v>
      </c>
      <c r="H1053" s="281">
        <v>60.692</v>
      </c>
      <c r="I1053" s="282"/>
      <c r="J1053" s="283">
        <f>ROUND(I1053*H1053,2)</f>
        <v>0</v>
      </c>
      <c r="K1053" s="279" t="s">
        <v>21</v>
      </c>
      <c r="L1053" s="284"/>
      <c r="M1053" s="285" t="s">
        <v>21</v>
      </c>
      <c r="N1053" s="286" t="s">
        <v>43</v>
      </c>
      <c r="O1053" s="47"/>
      <c r="P1053" s="230">
        <f>O1053*H1053</f>
        <v>0</v>
      </c>
      <c r="Q1053" s="230">
        <v>0.0025999999999999999</v>
      </c>
      <c r="R1053" s="230">
        <f>Q1053*H1053</f>
        <v>0.1577992</v>
      </c>
      <c r="S1053" s="230">
        <v>0</v>
      </c>
      <c r="T1053" s="231">
        <f>S1053*H1053</f>
        <v>0</v>
      </c>
      <c r="AR1053" s="24" t="s">
        <v>383</v>
      </c>
      <c r="AT1053" s="24" t="s">
        <v>235</v>
      </c>
      <c r="AU1053" s="24" t="s">
        <v>82</v>
      </c>
      <c r="AY1053" s="24" t="s">
        <v>150</v>
      </c>
      <c r="BE1053" s="232">
        <f>IF(N1053="základní",J1053,0)</f>
        <v>0</v>
      </c>
      <c r="BF1053" s="232">
        <f>IF(N1053="snížená",J1053,0)</f>
        <v>0</v>
      </c>
      <c r="BG1053" s="232">
        <f>IF(N1053="zákl. přenesená",J1053,0)</f>
        <v>0</v>
      </c>
      <c r="BH1053" s="232">
        <f>IF(N1053="sníž. přenesená",J1053,0)</f>
        <v>0</v>
      </c>
      <c r="BI1053" s="232">
        <f>IF(N1053="nulová",J1053,0)</f>
        <v>0</v>
      </c>
      <c r="BJ1053" s="24" t="s">
        <v>80</v>
      </c>
      <c r="BK1053" s="232">
        <f>ROUND(I1053*H1053,2)</f>
        <v>0</v>
      </c>
      <c r="BL1053" s="24" t="s">
        <v>240</v>
      </c>
      <c r="BM1053" s="24" t="s">
        <v>1755</v>
      </c>
    </row>
    <row r="1054" s="12" customFormat="1">
      <c r="B1054" s="244"/>
      <c r="C1054" s="245"/>
      <c r="D1054" s="235" t="s">
        <v>159</v>
      </c>
      <c r="E1054" s="246" t="s">
        <v>21</v>
      </c>
      <c r="F1054" s="247" t="s">
        <v>1756</v>
      </c>
      <c r="G1054" s="245"/>
      <c r="H1054" s="248">
        <v>60.692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AT1054" s="254" t="s">
        <v>159</v>
      </c>
      <c r="AU1054" s="254" t="s">
        <v>82</v>
      </c>
      <c r="AV1054" s="12" t="s">
        <v>82</v>
      </c>
      <c r="AW1054" s="12" t="s">
        <v>35</v>
      </c>
      <c r="AX1054" s="12" t="s">
        <v>72</v>
      </c>
      <c r="AY1054" s="254" t="s">
        <v>150</v>
      </c>
    </row>
    <row r="1055" s="13" customFormat="1">
      <c r="B1055" s="255"/>
      <c r="C1055" s="256"/>
      <c r="D1055" s="235" t="s">
        <v>159</v>
      </c>
      <c r="E1055" s="257" t="s">
        <v>21</v>
      </c>
      <c r="F1055" s="258" t="s">
        <v>162</v>
      </c>
      <c r="G1055" s="256"/>
      <c r="H1055" s="259">
        <v>60.692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AT1055" s="265" t="s">
        <v>159</v>
      </c>
      <c r="AU1055" s="265" t="s">
        <v>82</v>
      </c>
      <c r="AV1055" s="13" t="s">
        <v>157</v>
      </c>
      <c r="AW1055" s="13" t="s">
        <v>35</v>
      </c>
      <c r="AX1055" s="13" t="s">
        <v>80</v>
      </c>
      <c r="AY1055" s="265" t="s">
        <v>150</v>
      </c>
    </row>
    <row r="1056" s="1" customFormat="1" ht="16.5" customHeight="1">
      <c r="B1056" s="46"/>
      <c r="C1056" s="221" t="s">
        <v>1757</v>
      </c>
      <c r="D1056" s="221" t="s">
        <v>152</v>
      </c>
      <c r="E1056" s="222" t="s">
        <v>1758</v>
      </c>
      <c r="F1056" s="223" t="s">
        <v>1759</v>
      </c>
      <c r="G1056" s="224" t="s">
        <v>248</v>
      </c>
      <c r="H1056" s="225">
        <v>29.859999999999999</v>
      </c>
      <c r="I1056" s="226"/>
      <c r="J1056" s="227">
        <f>ROUND(I1056*H1056,2)</f>
        <v>0</v>
      </c>
      <c r="K1056" s="223" t="s">
        <v>156</v>
      </c>
      <c r="L1056" s="72"/>
      <c r="M1056" s="228" t="s">
        <v>21</v>
      </c>
      <c r="N1056" s="229" t="s">
        <v>43</v>
      </c>
      <c r="O1056" s="47"/>
      <c r="P1056" s="230">
        <f>O1056*H1056</f>
        <v>0</v>
      </c>
      <c r="Q1056" s="230">
        <v>0</v>
      </c>
      <c r="R1056" s="230">
        <f>Q1056*H1056</f>
        <v>0</v>
      </c>
      <c r="S1056" s="230">
        <v>0.00029999999999999997</v>
      </c>
      <c r="T1056" s="231">
        <f>S1056*H1056</f>
        <v>0.008957999999999999</v>
      </c>
      <c r="AR1056" s="24" t="s">
        <v>240</v>
      </c>
      <c r="AT1056" s="24" t="s">
        <v>152</v>
      </c>
      <c r="AU1056" s="24" t="s">
        <v>82</v>
      </c>
      <c r="AY1056" s="24" t="s">
        <v>150</v>
      </c>
      <c r="BE1056" s="232">
        <f>IF(N1056="základní",J1056,0)</f>
        <v>0</v>
      </c>
      <c r="BF1056" s="232">
        <f>IF(N1056="snížená",J1056,0)</f>
        <v>0</v>
      </c>
      <c r="BG1056" s="232">
        <f>IF(N1056="zákl. přenesená",J1056,0)</f>
        <v>0</v>
      </c>
      <c r="BH1056" s="232">
        <f>IF(N1056="sníž. přenesená",J1056,0)</f>
        <v>0</v>
      </c>
      <c r="BI1056" s="232">
        <f>IF(N1056="nulová",J1056,0)</f>
        <v>0</v>
      </c>
      <c r="BJ1056" s="24" t="s">
        <v>80</v>
      </c>
      <c r="BK1056" s="232">
        <f>ROUND(I1056*H1056,2)</f>
        <v>0</v>
      </c>
      <c r="BL1056" s="24" t="s">
        <v>240</v>
      </c>
      <c r="BM1056" s="24" t="s">
        <v>1760</v>
      </c>
    </row>
    <row r="1057" s="11" customFormat="1">
      <c r="B1057" s="233"/>
      <c r="C1057" s="234"/>
      <c r="D1057" s="235" t="s">
        <v>159</v>
      </c>
      <c r="E1057" s="236" t="s">
        <v>21</v>
      </c>
      <c r="F1057" s="237" t="s">
        <v>271</v>
      </c>
      <c r="G1057" s="234"/>
      <c r="H1057" s="236" t="s">
        <v>21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AT1057" s="243" t="s">
        <v>159</v>
      </c>
      <c r="AU1057" s="243" t="s">
        <v>82</v>
      </c>
      <c r="AV1057" s="11" t="s">
        <v>80</v>
      </c>
      <c r="AW1057" s="11" t="s">
        <v>35</v>
      </c>
      <c r="AX1057" s="11" t="s">
        <v>72</v>
      </c>
      <c r="AY1057" s="243" t="s">
        <v>150</v>
      </c>
    </row>
    <row r="1058" s="12" customFormat="1">
      <c r="B1058" s="244"/>
      <c r="C1058" s="245"/>
      <c r="D1058" s="235" t="s">
        <v>159</v>
      </c>
      <c r="E1058" s="246" t="s">
        <v>21</v>
      </c>
      <c r="F1058" s="247" t="s">
        <v>1761</v>
      </c>
      <c r="G1058" s="245"/>
      <c r="H1058" s="248">
        <v>16.940000000000001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AT1058" s="254" t="s">
        <v>159</v>
      </c>
      <c r="AU1058" s="254" t="s">
        <v>82</v>
      </c>
      <c r="AV1058" s="12" t="s">
        <v>82</v>
      </c>
      <c r="AW1058" s="12" t="s">
        <v>35</v>
      </c>
      <c r="AX1058" s="12" t="s">
        <v>72</v>
      </c>
      <c r="AY1058" s="254" t="s">
        <v>150</v>
      </c>
    </row>
    <row r="1059" s="12" customFormat="1">
      <c r="B1059" s="244"/>
      <c r="C1059" s="245"/>
      <c r="D1059" s="235" t="s">
        <v>159</v>
      </c>
      <c r="E1059" s="246" t="s">
        <v>21</v>
      </c>
      <c r="F1059" s="247" t="s">
        <v>1762</v>
      </c>
      <c r="G1059" s="245"/>
      <c r="H1059" s="248">
        <v>12.92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AT1059" s="254" t="s">
        <v>159</v>
      </c>
      <c r="AU1059" s="254" t="s">
        <v>82</v>
      </c>
      <c r="AV1059" s="12" t="s">
        <v>82</v>
      </c>
      <c r="AW1059" s="12" t="s">
        <v>35</v>
      </c>
      <c r="AX1059" s="12" t="s">
        <v>72</v>
      </c>
      <c r="AY1059" s="254" t="s">
        <v>150</v>
      </c>
    </row>
    <row r="1060" s="13" customFormat="1">
      <c r="B1060" s="255"/>
      <c r="C1060" s="256"/>
      <c r="D1060" s="235" t="s">
        <v>159</v>
      </c>
      <c r="E1060" s="257" t="s">
        <v>21</v>
      </c>
      <c r="F1060" s="258" t="s">
        <v>162</v>
      </c>
      <c r="G1060" s="256"/>
      <c r="H1060" s="259">
        <v>29.859999999999999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AT1060" s="265" t="s">
        <v>159</v>
      </c>
      <c r="AU1060" s="265" t="s">
        <v>82</v>
      </c>
      <c r="AV1060" s="13" t="s">
        <v>157</v>
      </c>
      <c r="AW1060" s="13" t="s">
        <v>35</v>
      </c>
      <c r="AX1060" s="13" t="s">
        <v>80</v>
      </c>
      <c r="AY1060" s="265" t="s">
        <v>150</v>
      </c>
    </row>
    <row r="1061" s="1" customFormat="1" ht="16.5" customHeight="1">
      <c r="B1061" s="46"/>
      <c r="C1061" s="221" t="s">
        <v>1763</v>
      </c>
      <c r="D1061" s="221" t="s">
        <v>152</v>
      </c>
      <c r="E1061" s="222" t="s">
        <v>1764</v>
      </c>
      <c r="F1061" s="223" t="s">
        <v>1765</v>
      </c>
      <c r="G1061" s="224" t="s">
        <v>248</v>
      </c>
      <c r="H1061" s="225">
        <v>69.219999999999999</v>
      </c>
      <c r="I1061" s="226"/>
      <c r="J1061" s="227">
        <f>ROUND(I1061*H1061,2)</f>
        <v>0</v>
      </c>
      <c r="K1061" s="223" t="s">
        <v>156</v>
      </c>
      <c r="L1061" s="72"/>
      <c r="M1061" s="228" t="s">
        <v>21</v>
      </c>
      <c r="N1061" s="229" t="s">
        <v>43</v>
      </c>
      <c r="O1061" s="47"/>
      <c r="P1061" s="230">
        <f>O1061*H1061</f>
        <v>0</v>
      </c>
      <c r="Q1061" s="230">
        <v>1.275E-05</v>
      </c>
      <c r="R1061" s="230">
        <f>Q1061*H1061</f>
        <v>0.00088255499999999993</v>
      </c>
      <c r="S1061" s="230">
        <v>0</v>
      </c>
      <c r="T1061" s="231">
        <f>S1061*H1061</f>
        <v>0</v>
      </c>
      <c r="AR1061" s="24" t="s">
        <v>240</v>
      </c>
      <c r="AT1061" s="24" t="s">
        <v>152</v>
      </c>
      <c r="AU1061" s="24" t="s">
        <v>82</v>
      </c>
      <c r="AY1061" s="24" t="s">
        <v>150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24" t="s">
        <v>80</v>
      </c>
      <c r="BK1061" s="232">
        <f>ROUND(I1061*H1061,2)</f>
        <v>0</v>
      </c>
      <c r="BL1061" s="24" t="s">
        <v>240</v>
      </c>
      <c r="BM1061" s="24" t="s">
        <v>1766</v>
      </c>
    </row>
    <row r="1062" s="11" customFormat="1">
      <c r="B1062" s="233"/>
      <c r="C1062" s="234"/>
      <c r="D1062" s="235" t="s">
        <v>159</v>
      </c>
      <c r="E1062" s="236" t="s">
        <v>21</v>
      </c>
      <c r="F1062" s="237" t="s">
        <v>267</v>
      </c>
      <c r="G1062" s="234"/>
      <c r="H1062" s="236" t="s">
        <v>21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AT1062" s="243" t="s">
        <v>159</v>
      </c>
      <c r="AU1062" s="243" t="s">
        <v>82</v>
      </c>
      <c r="AV1062" s="11" t="s">
        <v>80</v>
      </c>
      <c r="AW1062" s="11" t="s">
        <v>35</v>
      </c>
      <c r="AX1062" s="11" t="s">
        <v>72</v>
      </c>
      <c r="AY1062" s="243" t="s">
        <v>150</v>
      </c>
    </row>
    <row r="1063" s="12" customFormat="1">
      <c r="B1063" s="244"/>
      <c r="C1063" s="245"/>
      <c r="D1063" s="235" t="s">
        <v>159</v>
      </c>
      <c r="E1063" s="246" t="s">
        <v>21</v>
      </c>
      <c r="F1063" s="247" t="s">
        <v>1767</v>
      </c>
      <c r="G1063" s="245"/>
      <c r="H1063" s="248">
        <v>19.75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AT1063" s="254" t="s">
        <v>159</v>
      </c>
      <c r="AU1063" s="254" t="s">
        <v>82</v>
      </c>
      <c r="AV1063" s="12" t="s">
        <v>82</v>
      </c>
      <c r="AW1063" s="12" t="s">
        <v>35</v>
      </c>
      <c r="AX1063" s="12" t="s">
        <v>72</v>
      </c>
      <c r="AY1063" s="254" t="s">
        <v>150</v>
      </c>
    </row>
    <row r="1064" s="12" customFormat="1">
      <c r="B1064" s="244"/>
      <c r="C1064" s="245"/>
      <c r="D1064" s="235" t="s">
        <v>159</v>
      </c>
      <c r="E1064" s="246" t="s">
        <v>21</v>
      </c>
      <c r="F1064" s="247" t="s">
        <v>1768</v>
      </c>
      <c r="G1064" s="245"/>
      <c r="H1064" s="248">
        <v>18.16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AT1064" s="254" t="s">
        <v>159</v>
      </c>
      <c r="AU1064" s="254" t="s">
        <v>82</v>
      </c>
      <c r="AV1064" s="12" t="s">
        <v>82</v>
      </c>
      <c r="AW1064" s="12" t="s">
        <v>35</v>
      </c>
      <c r="AX1064" s="12" t="s">
        <v>72</v>
      </c>
      <c r="AY1064" s="254" t="s">
        <v>150</v>
      </c>
    </row>
    <row r="1065" s="11" customFormat="1">
      <c r="B1065" s="233"/>
      <c r="C1065" s="234"/>
      <c r="D1065" s="235" t="s">
        <v>159</v>
      </c>
      <c r="E1065" s="236" t="s">
        <v>21</v>
      </c>
      <c r="F1065" s="237" t="s">
        <v>271</v>
      </c>
      <c r="G1065" s="234"/>
      <c r="H1065" s="236" t="s">
        <v>21</v>
      </c>
      <c r="I1065" s="238"/>
      <c r="J1065" s="234"/>
      <c r="K1065" s="234"/>
      <c r="L1065" s="239"/>
      <c r="M1065" s="240"/>
      <c r="N1065" s="241"/>
      <c r="O1065" s="241"/>
      <c r="P1065" s="241"/>
      <c r="Q1065" s="241"/>
      <c r="R1065" s="241"/>
      <c r="S1065" s="241"/>
      <c r="T1065" s="242"/>
      <c r="AT1065" s="243" t="s">
        <v>159</v>
      </c>
      <c r="AU1065" s="243" t="s">
        <v>82</v>
      </c>
      <c r="AV1065" s="11" t="s">
        <v>80</v>
      </c>
      <c r="AW1065" s="11" t="s">
        <v>35</v>
      </c>
      <c r="AX1065" s="11" t="s">
        <v>72</v>
      </c>
      <c r="AY1065" s="243" t="s">
        <v>150</v>
      </c>
    </row>
    <row r="1066" s="12" customFormat="1">
      <c r="B1066" s="244"/>
      <c r="C1066" s="245"/>
      <c r="D1066" s="235" t="s">
        <v>159</v>
      </c>
      <c r="E1066" s="246" t="s">
        <v>21</v>
      </c>
      <c r="F1066" s="247" t="s">
        <v>1761</v>
      </c>
      <c r="G1066" s="245"/>
      <c r="H1066" s="248">
        <v>16.940000000000001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AT1066" s="254" t="s">
        <v>159</v>
      </c>
      <c r="AU1066" s="254" t="s">
        <v>82</v>
      </c>
      <c r="AV1066" s="12" t="s">
        <v>82</v>
      </c>
      <c r="AW1066" s="12" t="s">
        <v>35</v>
      </c>
      <c r="AX1066" s="12" t="s">
        <v>72</v>
      </c>
      <c r="AY1066" s="254" t="s">
        <v>150</v>
      </c>
    </row>
    <row r="1067" s="12" customFormat="1">
      <c r="B1067" s="244"/>
      <c r="C1067" s="245"/>
      <c r="D1067" s="235" t="s">
        <v>159</v>
      </c>
      <c r="E1067" s="246" t="s">
        <v>21</v>
      </c>
      <c r="F1067" s="247" t="s">
        <v>1769</v>
      </c>
      <c r="G1067" s="245"/>
      <c r="H1067" s="248">
        <v>14.369999999999999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AT1067" s="254" t="s">
        <v>159</v>
      </c>
      <c r="AU1067" s="254" t="s">
        <v>82</v>
      </c>
      <c r="AV1067" s="12" t="s">
        <v>82</v>
      </c>
      <c r="AW1067" s="12" t="s">
        <v>35</v>
      </c>
      <c r="AX1067" s="12" t="s">
        <v>72</v>
      </c>
      <c r="AY1067" s="254" t="s">
        <v>150</v>
      </c>
    </row>
    <row r="1068" s="13" customFormat="1">
      <c r="B1068" s="255"/>
      <c r="C1068" s="256"/>
      <c r="D1068" s="235" t="s">
        <v>159</v>
      </c>
      <c r="E1068" s="257" t="s">
        <v>21</v>
      </c>
      <c r="F1068" s="258" t="s">
        <v>162</v>
      </c>
      <c r="G1068" s="256"/>
      <c r="H1068" s="259">
        <v>69.219999999999999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AT1068" s="265" t="s">
        <v>159</v>
      </c>
      <c r="AU1068" s="265" t="s">
        <v>82</v>
      </c>
      <c r="AV1068" s="13" t="s">
        <v>157</v>
      </c>
      <c r="AW1068" s="13" t="s">
        <v>35</v>
      </c>
      <c r="AX1068" s="13" t="s">
        <v>80</v>
      </c>
      <c r="AY1068" s="265" t="s">
        <v>150</v>
      </c>
    </row>
    <row r="1069" s="1" customFormat="1" ht="16.5" customHeight="1">
      <c r="B1069" s="46"/>
      <c r="C1069" s="277" t="s">
        <v>1770</v>
      </c>
      <c r="D1069" s="277" t="s">
        <v>235</v>
      </c>
      <c r="E1069" s="278" t="s">
        <v>1771</v>
      </c>
      <c r="F1069" s="279" t="s">
        <v>1772</v>
      </c>
      <c r="G1069" s="280" t="s">
        <v>248</v>
      </c>
      <c r="H1069" s="281">
        <v>71.989000000000004</v>
      </c>
      <c r="I1069" s="282"/>
      <c r="J1069" s="283">
        <f>ROUND(I1069*H1069,2)</f>
        <v>0</v>
      </c>
      <c r="K1069" s="279" t="s">
        <v>21</v>
      </c>
      <c r="L1069" s="284"/>
      <c r="M1069" s="285" t="s">
        <v>21</v>
      </c>
      <c r="N1069" s="286" t="s">
        <v>43</v>
      </c>
      <c r="O1069" s="47"/>
      <c r="P1069" s="230">
        <f>O1069*H1069</f>
        <v>0</v>
      </c>
      <c r="Q1069" s="230">
        <v>0.00025999999999999998</v>
      </c>
      <c r="R1069" s="230">
        <f>Q1069*H1069</f>
        <v>0.01871714</v>
      </c>
      <c r="S1069" s="230">
        <v>0</v>
      </c>
      <c r="T1069" s="231">
        <f>S1069*H1069</f>
        <v>0</v>
      </c>
      <c r="AR1069" s="24" t="s">
        <v>383</v>
      </c>
      <c r="AT1069" s="24" t="s">
        <v>235</v>
      </c>
      <c r="AU1069" s="24" t="s">
        <v>82</v>
      </c>
      <c r="AY1069" s="24" t="s">
        <v>150</v>
      </c>
      <c r="BE1069" s="232">
        <f>IF(N1069="základní",J1069,0)</f>
        <v>0</v>
      </c>
      <c r="BF1069" s="232">
        <f>IF(N1069="snížená",J1069,0)</f>
        <v>0</v>
      </c>
      <c r="BG1069" s="232">
        <f>IF(N1069="zákl. přenesená",J1069,0)</f>
        <v>0</v>
      </c>
      <c r="BH1069" s="232">
        <f>IF(N1069="sníž. přenesená",J1069,0)</f>
        <v>0</v>
      </c>
      <c r="BI1069" s="232">
        <f>IF(N1069="nulová",J1069,0)</f>
        <v>0</v>
      </c>
      <c r="BJ1069" s="24" t="s">
        <v>80</v>
      </c>
      <c r="BK1069" s="232">
        <f>ROUND(I1069*H1069,2)</f>
        <v>0</v>
      </c>
      <c r="BL1069" s="24" t="s">
        <v>240</v>
      </c>
      <c r="BM1069" s="24" t="s">
        <v>1773</v>
      </c>
    </row>
    <row r="1070" s="12" customFormat="1">
      <c r="B1070" s="244"/>
      <c r="C1070" s="245"/>
      <c r="D1070" s="235" t="s">
        <v>159</v>
      </c>
      <c r="E1070" s="246" t="s">
        <v>21</v>
      </c>
      <c r="F1070" s="247" t="s">
        <v>1774</v>
      </c>
      <c r="G1070" s="245"/>
      <c r="H1070" s="248">
        <v>71.989000000000004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AT1070" s="254" t="s">
        <v>159</v>
      </c>
      <c r="AU1070" s="254" t="s">
        <v>82</v>
      </c>
      <c r="AV1070" s="12" t="s">
        <v>82</v>
      </c>
      <c r="AW1070" s="12" t="s">
        <v>35</v>
      </c>
      <c r="AX1070" s="12" t="s">
        <v>72</v>
      </c>
      <c r="AY1070" s="254" t="s">
        <v>150</v>
      </c>
    </row>
    <row r="1071" s="13" customFormat="1">
      <c r="B1071" s="255"/>
      <c r="C1071" s="256"/>
      <c r="D1071" s="235" t="s">
        <v>159</v>
      </c>
      <c r="E1071" s="257" t="s">
        <v>21</v>
      </c>
      <c r="F1071" s="258" t="s">
        <v>162</v>
      </c>
      <c r="G1071" s="256"/>
      <c r="H1071" s="259">
        <v>71.989000000000004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AT1071" s="265" t="s">
        <v>159</v>
      </c>
      <c r="AU1071" s="265" t="s">
        <v>82</v>
      </c>
      <c r="AV1071" s="13" t="s">
        <v>157</v>
      </c>
      <c r="AW1071" s="13" t="s">
        <v>35</v>
      </c>
      <c r="AX1071" s="13" t="s">
        <v>80</v>
      </c>
      <c r="AY1071" s="265" t="s">
        <v>150</v>
      </c>
    </row>
    <row r="1072" s="1" customFormat="1" ht="16.5" customHeight="1">
      <c r="B1072" s="46"/>
      <c r="C1072" s="277" t="s">
        <v>1775</v>
      </c>
      <c r="D1072" s="277" t="s">
        <v>235</v>
      </c>
      <c r="E1072" s="278" t="s">
        <v>1776</v>
      </c>
      <c r="F1072" s="279" t="s">
        <v>1777</v>
      </c>
      <c r="G1072" s="280" t="s">
        <v>228</v>
      </c>
      <c r="H1072" s="281">
        <v>31</v>
      </c>
      <c r="I1072" s="282"/>
      <c r="J1072" s="283">
        <f>ROUND(I1072*H1072,2)</f>
        <v>0</v>
      </c>
      <c r="K1072" s="279" t="s">
        <v>21</v>
      </c>
      <c r="L1072" s="284"/>
      <c r="M1072" s="285" t="s">
        <v>21</v>
      </c>
      <c r="N1072" s="286" t="s">
        <v>43</v>
      </c>
      <c r="O1072" s="47"/>
      <c r="P1072" s="230">
        <f>O1072*H1072</f>
        <v>0</v>
      </c>
      <c r="Q1072" s="230">
        <v>0.00025999999999999998</v>
      </c>
      <c r="R1072" s="230">
        <f>Q1072*H1072</f>
        <v>0.0080599999999999995</v>
      </c>
      <c r="S1072" s="230">
        <v>0</v>
      </c>
      <c r="T1072" s="231">
        <f>S1072*H1072</f>
        <v>0</v>
      </c>
      <c r="AR1072" s="24" t="s">
        <v>383</v>
      </c>
      <c r="AT1072" s="24" t="s">
        <v>235</v>
      </c>
      <c r="AU1072" s="24" t="s">
        <v>82</v>
      </c>
      <c r="AY1072" s="24" t="s">
        <v>150</v>
      </c>
      <c r="BE1072" s="232">
        <f>IF(N1072="základní",J1072,0)</f>
        <v>0</v>
      </c>
      <c r="BF1072" s="232">
        <f>IF(N1072="snížená",J1072,0)</f>
        <v>0</v>
      </c>
      <c r="BG1072" s="232">
        <f>IF(N1072="zákl. přenesená",J1072,0)</f>
        <v>0</v>
      </c>
      <c r="BH1072" s="232">
        <f>IF(N1072="sníž. přenesená",J1072,0)</f>
        <v>0</v>
      </c>
      <c r="BI1072" s="232">
        <f>IF(N1072="nulová",J1072,0)</f>
        <v>0</v>
      </c>
      <c r="BJ1072" s="24" t="s">
        <v>80</v>
      </c>
      <c r="BK1072" s="232">
        <f>ROUND(I1072*H1072,2)</f>
        <v>0</v>
      </c>
      <c r="BL1072" s="24" t="s">
        <v>240</v>
      </c>
      <c r="BM1072" s="24" t="s">
        <v>1778</v>
      </c>
    </row>
    <row r="1073" s="1" customFormat="1" ht="16.5" customHeight="1">
      <c r="B1073" s="46"/>
      <c r="C1073" s="277" t="s">
        <v>1779</v>
      </c>
      <c r="D1073" s="277" t="s">
        <v>235</v>
      </c>
      <c r="E1073" s="278" t="s">
        <v>1780</v>
      </c>
      <c r="F1073" s="279" t="s">
        <v>1781</v>
      </c>
      <c r="G1073" s="280" t="s">
        <v>228</v>
      </c>
      <c r="H1073" s="281">
        <v>37</v>
      </c>
      <c r="I1073" s="282"/>
      <c r="J1073" s="283">
        <f>ROUND(I1073*H1073,2)</f>
        <v>0</v>
      </c>
      <c r="K1073" s="279" t="s">
        <v>21</v>
      </c>
      <c r="L1073" s="284"/>
      <c r="M1073" s="285" t="s">
        <v>21</v>
      </c>
      <c r="N1073" s="286" t="s">
        <v>43</v>
      </c>
      <c r="O1073" s="47"/>
      <c r="P1073" s="230">
        <f>O1073*H1073</f>
        <v>0</v>
      </c>
      <c r="Q1073" s="230">
        <v>0.00025999999999999998</v>
      </c>
      <c r="R1073" s="230">
        <f>Q1073*H1073</f>
        <v>0.0096199999999999983</v>
      </c>
      <c r="S1073" s="230">
        <v>0</v>
      </c>
      <c r="T1073" s="231">
        <f>S1073*H1073</f>
        <v>0</v>
      </c>
      <c r="AR1073" s="24" t="s">
        <v>383</v>
      </c>
      <c r="AT1073" s="24" t="s">
        <v>235</v>
      </c>
      <c r="AU1073" s="24" t="s">
        <v>82</v>
      </c>
      <c r="AY1073" s="24" t="s">
        <v>150</v>
      </c>
      <c r="BE1073" s="232">
        <f>IF(N1073="základní",J1073,0)</f>
        <v>0</v>
      </c>
      <c r="BF1073" s="232">
        <f>IF(N1073="snížená",J1073,0)</f>
        <v>0</v>
      </c>
      <c r="BG1073" s="232">
        <f>IF(N1073="zákl. přenesená",J1073,0)</f>
        <v>0</v>
      </c>
      <c r="BH1073" s="232">
        <f>IF(N1073="sníž. přenesená",J1073,0)</f>
        <v>0</v>
      </c>
      <c r="BI1073" s="232">
        <f>IF(N1073="nulová",J1073,0)</f>
        <v>0</v>
      </c>
      <c r="BJ1073" s="24" t="s">
        <v>80</v>
      </c>
      <c r="BK1073" s="232">
        <f>ROUND(I1073*H1073,2)</f>
        <v>0</v>
      </c>
      <c r="BL1073" s="24" t="s">
        <v>240</v>
      </c>
      <c r="BM1073" s="24" t="s">
        <v>1782</v>
      </c>
    </row>
    <row r="1074" s="1" customFormat="1" ht="16.5" customHeight="1">
      <c r="B1074" s="46"/>
      <c r="C1074" s="277" t="s">
        <v>1783</v>
      </c>
      <c r="D1074" s="277" t="s">
        <v>235</v>
      </c>
      <c r="E1074" s="278" t="s">
        <v>1784</v>
      </c>
      <c r="F1074" s="279" t="s">
        <v>1785</v>
      </c>
      <c r="G1074" s="280" t="s">
        <v>228</v>
      </c>
      <c r="H1074" s="281">
        <v>23</v>
      </c>
      <c r="I1074" s="282"/>
      <c r="J1074" s="283">
        <f>ROUND(I1074*H1074,2)</f>
        <v>0</v>
      </c>
      <c r="K1074" s="279" t="s">
        <v>21</v>
      </c>
      <c r="L1074" s="284"/>
      <c r="M1074" s="285" t="s">
        <v>21</v>
      </c>
      <c r="N1074" s="286" t="s">
        <v>43</v>
      </c>
      <c r="O1074" s="47"/>
      <c r="P1074" s="230">
        <f>O1074*H1074</f>
        <v>0</v>
      </c>
      <c r="Q1074" s="230">
        <v>0.00025999999999999998</v>
      </c>
      <c r="R1074" s="230">
        <f>Q1074*H1074</f>
        <v>0.0059799999999999992</v>
      </c>
      <c r="S1074" s="230">
        <v>0</v>
      </c>
      <c r="T1074" s="231">
        <f>S1074*H1074</f>
        <v>0</v>
      </c>
      <c r="AR1074" s="24" t="s">
        <v>383</v>
      </c>
      <c r="AT1074" s="24" t="s">
        <v>235</v>
      </c>
      <c r="AU1074" s="24" t="s">
        <v>82</v>
      </c>
      <c r="AY1074" s="24" t="s">
        <v>150</v>
      </c>
      <c r="BE1074" s="232">
        <f>IF(N1074="základní",J1074,0)</f>
        <v>0</v>
      </c>
      <c r="BF1074" s="232">
        <f>IF(N1074="snížená",J1074,0)</f>
        <v>0</v>
      </c>
      <c r="BG1074" s="232">
        <f>IF(N1074="zákl. přenesená",J1074,0)</f>
        <v>0</v>
      </c>
      <c r="BH1074" s="232">
        <f>IF(N1074="sníž. přenesená",J1074,0)</f>
        <v>0</v>
      </c>
      <c r="BI1074" s="232">
        <f>IF(N1074="nulová",J1074,0)</f>
        <v>0</v>
      </c>
      <c r="BJ1074" s="24" t="s">
        <v>80</v>
      </c>
      <c r="BK1074" s="232">
        <f>ROUND(I1074*H1074,2)</f>
        <v>0</v>
      </c>
      <c r="BL1074" s="24" t="s">
        <v>240</v>
      </c>
      <c r="BM1074" s="24" t="s">
        <v>1786</v>
      </c>
    </row>
    <row r="1075" s="1" customFormat="1" ht="16.5" customHeight="1">
      <c r="B1075" s="46"/>
      <c r="C1075" s="277" t="s">
        <v>1787</v>
      </c>
      <c r="D1075" s="277" t="s">
        <v>235</v>
      </c>
      <c r="E1075" s="278" t="s">
        <v>1788</v>
      </c>
      <c r="F1075" s="279" t="s">
        <v>1789</v>
      </c>
      <c r="G1075" s="280" t="s">
        <v>228</v>
      </c>
      <c r="H1075" s="281">
        <v>8</v>
      </c>
      <c r="I1075" s="282"/>
      <c r="J1075" s="283">
        <f>ROUND(I1075*H1075,2)</f>
        <v>0</v>
      </c>
      <c r="K1075" s="279" t="s">
        <v>21</v>
      </c>
      <c r="L1075" s="284"/>
      <c r="M1075" s="285" t="s">
        <v>21</v>
      </c>
      <c r="N1075" s="286" t="s">
        <v>43</v>
      </c>
      <c r="O1075" s="47"/>
      <c r="P1075" s="230">
        <f>O1075*H1075</f>
        <v>0</v>
      </c>
      <c r="Q1075" s="230">
        <v>0.00025999999999999998</v>
      </c>
      <c r="R1075" s="230">
        <f>Q1075*H1075</f>
        <v>0.0020799999999999998</v>
      </c>
      <c r="S1075" s="230">
        <v>0</v>
      </c>
      <c r="T1075" s="231">
        <f>S1075*H1075</f>
        <v>0</v>
      </c>
      <c r="AR1075" s="24" t="s">
        <v>383</v>
      </c>
      <c r="AT1075" s="24" t="s">
        <v>235</v>
      </c>
      <c r="AU1075" s="24" t="s">
        <v>82</v>
      </c>
      <c r="AY1075" s="24" t="s">
        <v>150</v>
      </c>
      <c r="BE1075" s="232">
        <f>IF(N1075="základní",J1075,0)</f>
        <v>0</v>
      </c>
      <c r="BF1075" s="232">
        <f>IF(N1075="snížená",J1075,0)</f>
        <v>0</v>
      </c>
      <c r="BG1075" s="232">
        <f>IF(N1075="zákl. přenesená",J1075,0)</f>
        <v>0</v>
      </c>
      <c r="BH1075" s="232">
        <f>IF(N1075="sníž. přenesená",J1075,0)</f>
        <v>0</v>
      </c>
      <c r="BI1075" s="232">
        <f>IF(N1075="nulová",J1075,0)</f>
        <v>0</v>
      </c>
      <c r="BJ1075" s="24" t="s">
        <v>80</v>
      </c>
      <c r="BK1075" s="232">
        <f>ROUND(I1075*H1075,2)</f>
        <v>0</v>
      </c>
      <c r="BL1075" s="24" t="s">
        <v>240</v>
      </c>
      <c r="BM1075" s="24" t="s">
        <v>1790</v>
      </c>
    </row>
    <row r="1076" s="1" customFormat="1" ht="16.5" customHeight="1">
      <c r="B1076" s="46"/>
      <c r="C1076" s="221" t="s">
        <v>1791</v>
      </c>
      <c r="D1076" s="221" t="s">
        <v>152</v>
      </c>
      <c r="E1076" s="222" t="s">
        <v>1792</v>
      </c>
      <c r="F1076" s="223" t="s">
        <v>1793</v>
      </c>
      <c r="G1076" s="224" t="s">
        <v>248</v>
      </c>
      <c r="H1076" s="225">
        <v>2.6000000000000001</v>
      </c>
      <c r="I1076" s="226"/>
      <c r="J1076" s="227">
        <f>ROUND(I1076*H1076,2)</f>
        <v>0</v>
      </c>
      <c r="K1076" s="223" t="s">
        <v>156</v>
      </c>
      <c r="L1076" s="72"/>
      <c r="M1076" s="228" t="s">
        <v>21</v>
      </c>
      <c r="N1076" s="229" t="s">
        <v>43</v>
      </c>
      <c r="O1076" s="47"/>
      <c r="P1076" s="230">
        <f>O1076*H1076</f>
        <v>0</v>
      </c>
      <c r="Q1076" s="230">
        <v>0</v>
      </c>
      <c r="R1076" s="230">
        <f>Q1076*H1076</f>
        <v>0</v>
      </c>
      <c r="S1076" s="230">
        <v>0</v>
      </c>
      <c r="T1076" s="231">
        <f>S1076*H1076</f>
        <v>0</v>
      </c>
      <c r="AR1076" s="24" t="s">
        <v>240</v>
      </c>
      <c r="AT1076" s="24" t="s">
        <v>152</v>
      </c>
      <c r="AU1076" s="24" t="s">
        <v>82</v>
      </c>
      <c r="AY1076" s="24" t="s">
        <v>150</v>
      </c>
      <c r="BE1076" s="232">
        <f>IF(N1076="základní",J1076,0)</f>
        <v>0</v>
      </c>
      <c r="BF1076" s="232">
        <f>IF(N1076="snížená",J1076,0)</f>
        <v>0</v>
      </c>
      <c r="BG1076" s="232">
        <f>IF(N1076="zákl. přenesená",J1076,0)</f>
        <v>0</v>
      </c>
      <c r="BH1076" s="232">
        <f>IF(N1076="sníž. přenesená",J1076,0)</f>
        <v>0</v>
      </c>
      <c r="BI1076" s="232">
        <f>IF(N1076="nulová",J1076,0)</f>
        <v>0</v>
      </c>
      <c r="BJ1076" s="24" t="s">
        <v>80</v>
      </c>
      <c r="BK1076" s="232">
        <f>ROUND(I1076*H1076,2)</f>
        <v>0</v>
      </c>
      <c r="BL1076" s="24" t="s">
        <v>240</v>
      </c>
      <c r="BM1076" s="24" t="s">
        <v>1794</v>
      </c>
    </row>
    <row r="1077" s="11" customFormat="1">
      <c r="B1077" s="233"/>
      <c r="C1077" s="234"/>
      <c r="D1077" s="235" t="s">
        <v>159</v>
      </c>
      <c r="E1077" s="236" t="s">
        <v>21</v>
      </c>
      <c r="F1077" s="237" t="s">
        <v>267</v>
      </c>
      <c r="G1077" s="234"/>
      <c r="H1077" s="236" t="s">
        <v>21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AT1077" s="243" t="s">
        <v>159</v>
      </c>
      <c r="AU1077" s="243" t="s">
        <v>82</v>
      </c>
      <c r="AV1077" s="11" t="s">
        <v>80</v>
      </c>
      <c r="AW1077" s="11" t="s">
        <v>35</v>
      </c>
      <c r="AX1077" s="11" t="s">
        <v>72</v>
      </c>
      <c r="AY1077" s="243" t="s">
        <v>150</v>
      </c>
    </row>
    <row r="1078" s="12" customFormat="1">
      <c r="B1078" s="244"/>
      <c r="C1078" s="245"/>
      <c r="D1078" s="235" t="s">
        <v>159</v>
      </c>
      <c r="E1078" s="246" t="s">
        <v>21</v>
      </c>
      <c r="F1078" s="247" t="s">
        <v>1795</v>
      </c>
      <c r="G1078" s="245"/>
      <c r="H1078" s="248">
        <v>1.7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AT1078" s="254" t="s">
        <v>159</v>
      </c>
      <c r="AU1078" s="254" t="s">
        <v>82</v>
      </c>
      <c r="AV1078" s="12" t="s">
        <v>82</v>
      </c>
      <c r="AW1078" s="12" t="s">
        <v>35</v>
      </c>
      <c r="AX1078" s="12" t="s">
        <v>72</v>
      </c>
      <c r="AY1078" s="254" t="s">
        <v>150</v>
      </c>
    </row>
    <row r="1079" s="11" customFormat="1">
      <c r="B1079" s="233"/>
      <c r="C1079" s="234"/>
      <c r="D1079" s="235" t="s">
        <v>159</v>
      </c>
      <c r="E1079" s="236" t="s">
        <v>21</v>
      </c>
      <c r="F1079" s="237" t="s">
        <v>271</v>
      </c>
      <c r="G1079" s="234"/>
      <c r="H1079" s="236" t="s">
        <v>21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AT1079" s="243" t="s">
        <v>159</v>
      </c>
      <c r="AU1079" s="243" t="s">
        <v>82</v>
      </c>
      <c r="AV1079" s="11" t="s">
        <v>80</v>
      </c>
      <c r="AW1079" s="11" t="s">
        <v>35</v>
      </c>
      <c r="AX1079" s="11" t="s">
        <v>72</v>
      </c>
      <c r="AY1079" s="243" t="s">
        <v>150</v>
      </c>
    </row>
    <row r="1080" s="12" customFormat="1">
      <c r="B1080" s="244"/>
      <c r="C1080" s="245"/>
      <c r="D1080" s="235" t="s">
        <v>159</v>
      </c>
      <c r="E1080" s="246" t="s">
        <v>21</v>
      </c>
      <c r="F1080" s="247" t="s">
        <v>1796</v>
      </c>
      <c r="G1080" s="245"/>
      <c r="H1080" s="248">
        <v>0.90000000000000002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AT1080" s="254" t="s">
        <v>159</v>
      </c>
      <c r="AU1080" s="254" t="s">
        <v>82</v>
      </c>
      <c r="AV1080" s="12" t="s">
        <v>82</v>
      </c>
      <c r="AW1080" s="12" t="s">
        <v>35</v>
      </c>
      <c r="AX1080" s="12" t="s">
        <v>72</v>
      </c>
      <c r="AY1080" s="254" t="s">
        <v>150</v>
      </c>
    </row>
    <row r="1081" s="13" customFormat="1">
      <c r="B1081" s="255"/>
      <c r="C1081" s="256"/>
      <c r="D1081" s="235" t="s">
        <v>159</v>
      </c>
      <c r="E1081" s="257" t="s">
        <v>21</v>
      </c>
      <c r="F1081" s="258" t="s">
        <v>162</v>
      </c>
      <c r="G1081" s="256"/>
      <c r="H1081" s="259">
        <v>2.6000000000000001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AT1081" s="265" t="s">
        <v>159</v>
      </c>
      <c r="AU1081" s="265" t="s">
        <v>82</v>
      </c>
      <c r="AV1081" s="13" t="s">
        <v>157</v>
      </c>
      <c r="AW1081" s="13" t="s">
        <v>35</v>
      </c>
      <c r="AX1081" s="13" t="s">
        <v>80</v>
      </c>
      <c r="AY1081" s="265" t="s">
        <v>150</v>
      </c>
    </row>
    <row r="1082" s="1" customFormat="1" ht="16.5" customHeight="1">
      <c r="B1082" s="46"/>
      <c r="C1082" s="277" t="s">
        <v>1797</v>
      </c>
      <c r="D1082" s="277" t="s">
        <v>235</v>
      </c>
      <c r="E1082" s="278" t="s">
        <v>1798</v>
      </c>
      <c r="F1082" s="279" t="s">
        <v>1799</v>
      </c>
      <c r="G1082" s="280" t="s">
        <v>248</v>
      </c>
      <c r="H1082" s="281">
        <v>2.7040000000000002</v>
      </c>
      <c r="I1082" s="282"/>
      <c r="J1082" s="283">
        <f>ROUND(I1082*H1082,2)</f>
        <v>0</v>
      </c>
      <c r="K1082" s="279" t="s">
        <v>21</v>
      </c>
      <c r="L1082" s="284"/>
      <c r="M1082" s="285" t="s">
        <v>21</v>
      </c>
      <c r="N1082" s="286" t="s">
        <v>43</v>
      </c>
      <c r="O1082" s="47"/>
      <c r="P1082" s="230">
        <f>O1082*H1082</f>
        <v>0</v>
      </c>
      <c r="Q1082" s="230">
        <v>0.00025999999999999998</v>
      </c>
      <c r="R1082" s="230">
        <f>Q1082*H1082</f>
        <v>0.00070303999999999994</v>
      </c>
      <c r="S1082" s="230">
        <v>0</v>
      </c>
      <c r="T1082" s="231">
        <f>S1082*H1082</f>
        <v>0</v>
      </c>
      <c r="AR1082" s="24" t="s">
        <v>383</v>
      </c>
      <c r="AT1082" s="24" t="s">
        <v>235</v>
      </c>
      <c r="AU1082" s="24" t="s">
        <v>82</v>
      </c>
      <c r="AY1082" s="24" t="s">
        <v>150</v>
      </c>
      <c r="BE1082" s="232">
        <f>IF(N1082="základní",J1082,0)</f>
        <v>0</v>
      </c>
      <c r="BF1082" s="232">
        <f>IF(N1082="snížená",J1082,0)</f>
        <v>0</v>
      </c>
      <c r="BG1082" s="232">
        <f>IF(N1082="zákl. přenesená",J1082,0)</f>
        <v>0</v>
      </c>
      <c r="BH1082" s="232">
        <f>IF(N1082="sníž. přenesená",J1082,0)</f>
        <v>0</v>
      </c>
      <c r="BI1082" s="232">
        <f>IF(N1082="nulová",J1082,0)</f>
        <v>0</v>
      </c>
      <c r="BJ1082" s="24" t="s">
        <v>80</v>
      </c>
      <c r="BK1082" s="232">
        <f>ROUND(I1082*H1082,2)</f>
        <v>0</v>
      </c>
      <c r="BL1082" s="24" t="s">
        <v>240</v>
      </c>
      <c r="BM1082" s="24" t="s">
        <v>1800</v>
      </c>
    </row>
    <row r="1083" s="12" customFormat="1">
      <c r="B1083" s="244"/>
      <c r="C1083" s="245"/>
      <c r="D1083" s="235" t="s">
        <v>159</v>
      </c>
      <c r="E1083" s="246" t="s">
        <v>21</v>
      </c>
      <c r="F1083" s="247" t="s">
        <v>1801</v>
      </c>
      <c r="G1083" s="245"/>
      <c r="H1083" s="248">
        <v>2.7040000000000002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AT1083" s="254" t="s">
        <v>159</v>
      </c>
      <c r="AU1083" s="254" t="s">
        <v>82</v>
      </c>
      <c r="AV1083" s="12" t="s">
        <v>82</v>
      </c>
      <c r="AW1083" s="12" t="s">
        <v>35</v>
      </c>
      <c r="AX1083" s="12" t="s">
        <v>72</v>
      </c>
      <c r="AY1083" s="254" t="s">
        <v>150</v>
      </c>
    </row>
    <row r="1084" s="13" customFormat="1">
      <c r="B1084" s="255"/>
      <c r="C1084" s="256"/>
      <c r="D1084" s="235" t="s">
        <v>159</v>
      </c>
      <c r="E1084" s="257" t="s">
        <v>21</v>
      </c>
      <c r="F1084" s="258" t="s">
        <v>162</v>
      </c>
      <c r="G1084" s="256"/>
      <c r="H1084" s="259">
        <v>2.7040000000000002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AT1084" s="265" t="s">
        <v>159</v>
      </c>
      <c r="AU1084" s="265" t="s">
        <v>82</v>
      </c>
      <c r="AV1084" s="13" t="s">
        <v>157</v>
      </c>
      <c r="AW1084" s="13" t="s">
        <v>35</v>
      </c>
      <c r="AX1084" s="13" t="s">
        <v>80</v>
      </c>
      <c r="AY1084" s="265" t="s">
        <v>150</v>
      </c>
    </row>
    <row r="1085" s="1" customFormat="1" ht="38.25" customHeight="1">
      <c r="B1085" s="46"/>
      <c r="C1085" s="221" t="s">
        <v>1802</v>
      </c>
      <c r="D1085" s="221" t="s">
        <v>152</v>
      </c>
      <c r="E1085" s="222" t="s">
        <v>1803</v>
      </c>
      <c r="F1085" s="223" t="s">
        <v>1804</v>
      </c>
      <c r="G1085" s="224" t="s">
        <v>186</v>
      </c>
      <c r="H1085" s="225">
        <v>1.583</v>
      </c>
      <c r="I1085" s="226"/>
      <c r="J1085" s="227">
        <f>ROUND(I1085*H1085,2)</f>
        <v>0</v>
      </c>
      <c r="K1085" s="223" t="s">
        <v>156</v>
      </c>
      <c r="L1085" s="72"/>
      <c r="M1085" s="228" t="s">
        <v>21</v>
      </c>
      <c r="N1085" s="229" t="s">
        <v>43</v>
      </c>
      <c r="O1085" s="47"/>
      <c r="P1085" s="230">
        <f>O1085*H1085</f>
        <v>0</v>
      </c>
      <c r="Q1085" s="230">
        <v>0</v>
      </c>
      <c r="R1085" s="230">
        <f>Q1085*H1085</f>
        <v>0</v>
      </c>
      <c r="S1085" s="230">
        <v>0</v>
      </c>
      <c r="T1085" s="231">
        <f>S1085*H1085</f>
        <v>0</v>
      </c>
      <c r="AR1085" s="24" t="s">
        <v>240</v>
      </c>
      <c r="AT1085" s="24" t="s">
        <v>152</v>
      </c>
      <c r="AU1085" s="24" t="s">
        <v>82</v>
      </c>
      <c r="AY1085" s="24" t="s">
        <v>150</v>
      </c>
      <c r="BE1085" s="232">
        <f>IF(N1085="základní",J1085,0)</f>
        <v>0</v>
      </c>
      <c r="BF1085" s="232">
        <f>IF(N1085="snížená",J1085,0)</f>
        <v>0</v>
      </c>
      <c r="BG1085" s="232">
        <f>IF(N1085="zákl. přenesená",J1085,0)</f>
        <v>0</v>
      </c>
      <c r="BH1085" s="232">
        <f>IF(N1085="sníž. přenesená",J1085,0)</f>
        <v>0</v>
      </c>
      <c r="BI1085" s="232">
        <f>IF(N1085="nulová",J1085,0)</f>
        <v>0</v>
      </c>
      <c r="BJ1085" s="24" t="s">
        <v>80</v>
      </c>
      <c r="BK1085" s="232">
        <f>ROUND(I1085*H1085,2)</f>
        <v>0</v>
      </c>
      <c r="BL1085" s="24" t="s">
        <v>240</v>
      </c>
      <c r="BM1085" s="24" t="s">
        <v>1805</v>
      </c>
    </row>
    <row r="1086" s="10" customFormat="1" ht="29.88" customHeight="1">
      <c r="B1086" s="205"/>
      <c r="C1086" s="206"/>
      <c r="D1086" s="207" t="s">
        <v>71</v>
      </c>
      <c r="E1086" s="219" t="s">
        <v>1806</v>
      </c>
      <c r="F1086" s="219" t="s">
        <v>1807</v>
      </c>
      <c r="G1086" s="206"/>
      <c r="H1086" s="206"/>
      <c r="I1086" s="209"/>
      <c r="J1086" s="220">
        <f>BK1086</f>
        <v>0</v>
      </c>
      <c r="K1086" s="206"/>
      <c r="L1086" s="211"/>
      <c r="M1086" s="212"/>
      <c r="N1086" s="213"/>
      <c r="O1086" s="213"/>
      <c r="P1086" s="214">
        <f>SUM(P1087:P1092)</f>
        <v>0</v>
      </c>
      <c r="Q1086" s="213"/>
      <c r="R1086" s="214">
        <f>SUM(R1087:R1092)</f>
        <v>0.00059100000000000005</v>
      </c>
      <c r="S1086" s="213"/>
      <c r="T1086" s="215">
        <f>SUM(T1087:T1092)</f>
        <v>0</v>
      </c>
      <c r="AR1086" s="216" t="s">
        <v>82</v>
      </c>
      <c r="AT1086" s="217" t="s">
        <v>71</v>
      </c>
      <c r="AU1086" s="217" t="s">
        <v>80</v>
      </c>
      <c r="AY1086" s="216" t="s">
        <v>150</v>
      </c>
      <c r="BK1086" s="218">
        <f>SUM(BK1087:BK1092)</f>
        <v>0</v>
      </c>
    </row>
    <row r="1087" s="1" customFormat="1" ht="16.5" customHeight="1">
      <c r="B1087" s="46"/>
      <c r="C1087" s="221" t="s">
        <v>1808</v>
      </c>
      <c r="D1087" s="221" t="s">
        <v>152</v>
      </c>
      <c r="E1087" s="222" t="s">
        <v>1809</v>
      </c>
      <c r="F1087" s="223" t="s">
        <v>1810</v>
      </c>
      <c r="G1087" s="224" t="s">
        <v>204</v>
      </c>
      <c r="H1087" s="225">
        <v>2.9550000000000001</v>
      </c>
      <c r="I1087" s="226"/>
      <c r="J1087" s="227">
        <f>ROUND(I1087*H1087,2)</f>
        <v>0</v>
      </c>
      <c r="K1087" s="223" t="s">
        <v>156</v>
      </c>
      <c r="L1087" s="72"/>
      <c r="M1087" s="228" t="s">
        <v>21</v>
      </c>
      <c r="N1087" s="229" t="s">
        <v>43</v>
      </c>
      <c r="O1087" s="47"/>
      <c r="P1087" s="230">
        <f>O1087*H1087</f>
        <v>0</v>
      </c>
      <c r="Q1087" s="230">
        <v>0.00020000000000000001</v>
      </c>
      <c r="R1087" s="230">
        <f>Q1087*H1087</f>
        <v>0.00059100000000000005</v>
      </c>
      <c r="S1087" s="230">
        <v>0</v>
      </c>
      <c r="T1087" s="231">
        <f>S1087*H1087</f>
        <v>0</v>
      </c>
      <c r="AR1087" s="24" t="s">
        <v>240</v>
      </c>
      <c r="AT1087" s="24" t="s">
        <v>152</v>
      </c>
      <c r="AU1087" s="24" t="s">
        <v>82</v>
      </c>
      <c r="AY1087" s="24" t="s">
        <v>150</v>
      </c>
      <c r="BE1087" s="232">
        <f>IF(N1087="základní",J1087,0)</f>
        <v>0</v>
      </c>
      <c r="BF1087" s="232">
        <f>IF(N1087="snížená",J1087,0)</f>
        <v>0</v>
      </c>
      <c r="BG1087" s="232">
        <f>IF(N1087="zákl. přenesená",J1087,0)</f>
        <v>0</v>
      </c>
      <c r="BH1087" s="232">
        <f>IF(N1087="sníž. přenesená",J1087,0)</f>
        <v>0</v>
      </c>
      <c r="BI1087" s="232">
        <f>IF(N1087="nulová",J1087,0)</f>
        <v>0</v>
      </c>
      <c r="BJ1087" s="24" t="s">
        <v>80</v>
      </c>
      <c r="BK1087" s="232">
        <f>ROUND(I1087*H1087,2)</f>
        <v>0</v>
      </c>
      <c r="BL1087" s="24" t="s">
        <v>240</v>
      </c>
      <c r="BM1087" s="24" t="s">
        <v>1811</v>
      </c>
    </row>
    <row r="1088" s="12" customFormat="1">
      <c r="B1088" s="244"/>
      <c r="C1088" s="245"/>
      <c r="D1088" s="235" t="s">
        <v>159</v>
      </c>
      <c r="E1088" s="246" t="s">
        <v>21</v>
      </c>
      <c r="F1088" s="247" t="s">
        <v>1812</v>
      </c>
      <c r="G1088" s="245"/>
      <c r="H1088" s="248">
        <v>2.0699999999999998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AT1088" s="254" t="s">
        <v>159</v>
      </c>
      <c r="AU1088" s="254" t="s">
        <v>82</v>
      </c>
      <c r="AV1088" s="12" t="s">
        <v>82</v>
      </c>
      <c r="AW1088" s="12" t="s">
        <v>35</v>
      </c>
      <c r="AX1088" s="12" t="s">
        <v>72</v>
      </c>
      <c r="AY1088" s="254" t="s">
        <v>150</v>
      </c>
    </row>
    <row r="1089" s="12" customFormat="1">
      <c r="B1089" s="244"/>
      <c r="C1089" s="245"/>
      <c r="D1089" s="235" t="s">
        <v>159</v>
      </c>
      <c r="E1089" s="246" t="s">
        <v>21</v>
      </c>
      <c r="F1089" s="247" t="s">
        <v>1813</v>
      </c>
      <c r="G1089" s="245"/>
      <c r="H1089" s="248">
        <v>0.54000000000000004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AT1089" s="254" t="s">
        <v>159</v>
      </c>
      <c r="AU1089" s="254" t="s">
        <v>82</v>
      </c>
      <c r="AV1089" s="12" t="s">
        <v>82</v>
      </c>
      <c r="AW1089" s="12" t="s">
        <v>35</v>
      </c>
      <c r="AX1089" s="12" t="s">
        <v>72</v>
      </c>
      <c r="AY1089" s="254" t="s">
        <v>150</v>
      </c>
    </row>
    <row r="1090" s="12" customFormat="1">
      <c r="B1090" s="244"/>
      <c r="C1090" s="245"/>
      <c r="D1090" s="235" t="s">
        <v>159</v>
      </c>
      <c r="E1090" s="246" t="s">
        <v>21</v>
      </c>
      <c r="F1090" s="247" t="s">
        <v>1814</v>
      </c>
      <c r="G1090" s="245"/>
      <c r="H1090" s="248">
        <v>0.34499999999999997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AT1090" s="254" t="s">
        <v>159</v>
      </c>
      <c r="AU1090" s="254" t="s">
        <v>82</v>
      </c>
      <c r="AV1090" s="12" t="s">
        <v>82</v>
      </c>
      <c r="AW1090" s="12" t="s">
        <v>35</v>
      </c>
      <c r="AX1090" s="12" t="s">
        <v>72</v>
      </c>
      <c r="AY1090" s="254" t="s">
        <v>150</v>
      </c>
    </row>
    <row r="1091" s="13" customFormat="1">
      <c r="B1091" s="255"/>
      <c r="C1091" s="256"/>
      <c r="D1091" s="235" t="s">
        <v>159</v>
      </c>
      <c r="E1091" s="257" t="s">
        <v>21</v>
      </c>
      <c r="F1091" s="258" t="s">
        <v>162</v>
      </c>
      <c r="G1091" s="256"/>
      <c r="H1091" s="259">
        <v>2.9550000000000001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AT1091" s="265" t="s">
        <v>159</v>
      </c>
      <c r="AU1091" s="265" t="s">
        <v>82</v>
      </c>
      <c r="AV1091" s="13" t="s">
        <v>157</v>
      </c>
      <c r="AW1091" s="13" t="s">
        <v>35</v>
      </c>
      <c r="AX1091" s="13" t="s">
        <v>80</v>
      </c>
      <c r="AY1091" s="265" t="s">
        <v>150</v>
      </c>
    </row>
    <row r="1092" s="1" customFormat="1" ht="38.25" customHeight="1">
      <c r="B1092" s="46"/>
      <c r="C1092" s="221" t="s">
        <v>1815</v>
      </c>
      <c r="D1092" s="221" t="s">
        <v>152</v>
      </c>
      <c r="E1092" s="222" t="s">
        <v>1816</v>
      </c>
      <c r="F1092" s="223" t="s">
        <v>1817</v>
      </c>
      <c r="G1092" s="224" t="s">
        <v>186</v>
      </c>
      <c r="H1092" s="225">
        <v>0.001</v>
      </c>
      <c r="I1092" s="226"/>
      <c r="J1092" s="227">
        <f>ROUND(I1092*H1092,2)</f>
        <v>0</v>
      </c>
      <c r="K1092" s="223" t="s">
        <v>156</v>
      </c>
      <c r="L1092" s="72"/>
      <c r="M1092" s="228" t="s">
        <v>21</v>
      </c>
      <c r="N1092" s="229" t="s">
        <v>43</v>
      </c>
      <c r="O1092" s="47"/>
      <c r="P1092" s="230">
        <f>O1092*H1092</f>
        <v>0</v>
      </c>
      <c r="Q1092" s="230">
        <v>0</v>
      </c>
      <c r="R1092" s="230">
        <f>Q1092*H1092</f>
        <v>0</v>
      </c>
      <c r="S1092" s="230">
        <v>0</v>
      </c>
      <c r="T1092" s="231">
        <f>S1092*H1092</f>
        <v>0</v>
      </c>
      <c r="AR1092" s="24" t="s">
        <v>240</v>
      </c>
      <c r="AT1092" s="24" t="s">
        <v>152</v>
      </c>
      <c r="AU1092" s="24" t="s">
        <v>82</v>
      </c>
      <c r="AY1092" s="24" t="s">
        <v>150</v>
      </c>
      <c r="BE1092" s="232">
        <f>IF(N1092="základní",J1092,0)</f>
        <v>0</v>
      </c>
      <c r="BF1092" s="232">
        <f>IF(N1092="snížená",J1092,0)</f>
        <v>0</v>
      </c>
      <c r="BG1092" s="232">
        <f>IF(N1092="zákl. přenesená",J1092,0)</f>
        <v>0</v>
      </c>
      <c r="BH1092" s="232">
        <f>IF(N1092="sníž. přenesená",J1092,0)</f>
        <v>0</v>
      </c>
      <c r="BI1092" s="232">
        <f>IF(N1092="nulová",J1092,0)</f>
        <v>0</v>
      </c>
      <c r="BJ1092" s="24" t="s">
        <v>80</v>
      </c>
      <c r="BK1092" s="232">
        <f>ROUND(I1092*H1092,2)</f>
        <v>0</v>
      </c>
      <c r="BL1092" s="24" t="s">
        <v>240</v>
      </c>
      <c r="BM1092" s="24" t="s">
        <v>1818</v>
      </c>
    </row>
    <row r="1093" s="10" customFormat="1" ht="29.88" customHeight="1">
      <c r="B1093" s="205"/>
      <c r="C1093" s="206"/>
      <c r="D1093" s="207" t="s">
        <v>71</v>
      </c>
      <c r="E1093" s="219" t="s">
        <v>1819</v>
      </c>
      <c r="F1093" s="219" t="s">
        <v>1820</v>
      </c>
      <c r="G1093" s="206"/>
      <c r="H1093" s="206"/>
      <c r="I1093" s="209"/>
      <c r="J1093" s="220">
        <f>BK1093</f>
        <v>0</v>
      </c>
      <c r="K1093" s="206"/>
      <c r="L1093" s="211"/>
      <c r="M1093" s="212"/>
      <c r="N1093" s="213"/>
      <c r="O1093" s="213"/>
      <c r="P1093" s="214">
        <f>SUM(P1094:P1138)</f>
        <v>0</v>
      </c>
      <c r="Q1093" s="213"/>
      <c r="R1093" s="214">
        <f>SUM(R1094:R1138)</f>
        <v>0.53342680000000009</v>
      </c>
      <c r="S1093" s="213"/>
      <c r="T1093" s="215">
        <f>SUM(T1094:T1138)</f>
        <v>0</v>
      </c>
      <c r="AR1093" s="216" t="s">
        <v>82</v>
      </c>
      <c r="AT1093" s="217" t="s">
        <v>71</v>
      </c>
      <c r="AU1093" s="217" t="s">
        <v>80</v>
      </c>
      <c r="AY1093" s="216" t="s">
        <v>150</v>
      </c>
      <c r="BK1093" s="218">
        <f>SUM(BK1094:BK1138)</f>
        <v>0</v>
      </c>
    </row>
    <row r="1094" s="1" customFormat="1" ht="25.5" customHeight="1">
      <c r="B1094" s="46"/>
      <c r="C1094" s="221" t="s">
        <v>1821</v>
      </c>
      <c r="D1094" s="221" t="s">
        <v>152</v>
      </c>
      <c r="E1094" s="222" t="s">
        <v>1822</v>
      </c>
      <c r="F1094" s="223" t="s">
        <v>1823</v>
      </c>
      <c r="G1094" s="224" t="s">
        <v>204</v>
      </c>
      <c r="H1094" s="225">
        <v>31.07</v>
      </c>
      <c r="I1094" s="226"/>
      <c r="J1094" s="227">
        <f>ROUND(I1094*H1094,2)</f>
        <v>0</v>
      </c>
      <c r="K1094" s="223" t="s">
        <v>156</v>
      </c>
      <c r="L1094" s="72"/>
      <c r="M1094" s="228" t="s">
        <v>21</v>
      </c>
      <c r="N1094" s="229" t="s">
        <v>43</v>
      </c>
      <c r="O1094" s="47"/>
      <c r="P1094" s="230">
        <f>O1094*H1094</f>
        <v>0</v>
      </c>
      <c r="Q1094" s="230">
        <v>0.0032000000000000002</v>
      </c>
      <c r="R1094" s="230">
        <f>Q1094*H1094</f>
        <v>0.099424000000000012</v>
      </c>
      <c r="S1094" s="230">
        <v>0</v>
      </c>
      <c r="T1094" s="231">
        <f>S1094*H1094</f>
        <v>0</v>
      </c>
      <c r="AR1094" s="24" t="s">
        <v>240</v>
      </c>
      <c r="AT1094" s="24" t="s">
        <v>152</v>
      </c>
      <c r="AU1094" s="24" t="s">
        <v>82</v>
      </c>
      <c r="AY1094" s="24" t="s">
        <v>150</v>
      </c>
      <c r="BE1094" s="232">
        <f>IF(N1094="základní",J1094,0)</f>
        <v>0</v>
      </c>
      <c r="BF1094" s="232">
        <f>IF(N1094="snížená",J1094,0)</f>
        <v>0</v>
      </c>
      <c r="BG1094" s="232">
        <f>IF(N1094="zákl. přenesená",J1094,0)</f>
        <v>0</v>
      </c>
      <c r="BH1094" s="232">
        <f>IF(N1094="sníž. přenesená",J1094,0)</f>
        <v>0</v>
      </c>
      <c r="BI1094" s="232">
        <f>IF(N1094="nulová",J1094,0)</f>
        <v>0</v>
      </c>
      <c r="BJ1094" s="24" t="s">
        <v>80</v>
      </c>
      <c r="BK1094" s="232">
        <f>ROUND(I1094*H1094,2)</f>
        <v>0</v>
      </c>
      <c r="BL1094" s="24" t="s">
        <v>240</v>
      </c>
      <c r="BM1094" s="24" t="s">
        <v>1824</v>
      </c>
    </row>
    <row r="1095" s="11" customFormat="1">
      <c r="B1095" s="233"/>
      <c r="C1095" s="234"/>
      <c r="D1095" s="235" t="s">
        <v>159</v>
      </c>
      <c r="E1095" s="236" t="s">
        <v>21</v>
      </c>
      <c r="F1095" s="237" t="s">
        <v>267</v>
      </c>
      <c r="G1095" s="234"/>
      <c r="H1095" s="236" t="s">
        <v>21</v>
      </c>
      <c r="I1095" s="238"/>
      <c r="J1095" s="234"/>
      <c r="K1095" s="234"/>
      <c r="L1095" s="239"/>
      <c r="M1095" s="240"/>
      <c r="N1095" s="241"/>
      <c r="O1095" s="241"/>
      <c r="P1095" s="241"/>
      <c r="Q1095" s="241"/>
      <c r="R1095" s="241"/>
      <c r="S1095" s="241"/>
      <c r="T1095" s="242"/>
      <c r="AT1095" s="243" t="s">
        <v>159</v>
      </c>
      <c r="AU1095" s="243" t="s">
        <v>82</v>
      </c>
      <c r="AV1095" s="11" t="s">
        <v>80</v>
      </c>
      <c r="AW1095" s="11" t="s">
        <v>35</v>
      </c>
      <c r="AX1095" s="11" t="s">
        <v>72</v>
      </c>
      <c r="AY1095" s="243" t="s">
        <v>150</v>
      </c>
    </row>
    <row r="1096" s="12" customFormat="1">
      <c r="B1096" s="244"/>
      <c r="C1096" s="245"/>
      <c r="D1096" s="235" t="s">
        <v>159</v>
      </c>
      <c r="E1096" s="246" t="s">
        <v>21</v>
      </c>
      <c r="F1096" s="247" t="s">
        <v>378</v>
      </c>
      <c r="G1096" s="245"/>
      <c r="H1096" s="248">
        <v>4.5019999999999998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AT1096" s="254" t="s">
        <v>159</v>
      </c>
      <c r="AU1096" s="254" t="s">
        <v>82</v>
      </c>
      <c r="AV1096" s="12" t="s">
        <v>82</v>
      </c>
      <c r="AW1096" s="12" t="s">
        <v>35</v>
      </c>
      <c r="AX1096" s="12" t="s">
        <v>72</v>
      </c>
      <c r="AY1096" s="254" t="s">
        <v>150</v>
      </c>
    </row>
    <row r="1097" s="12" customFormat="1">
      <c r="B1097" s="244"/>
      <c r="C1097" s="245"/>
      <c r="D1097" s="235" t="s">
        <v>159</v>
      </c>
      <c r="E1097" s="246" t="s">
        <v>21</v>
      </c>
      <c r="F1097" s="247" t="s">
        <v>379</v>
      </c>
      <c r="G1097" s="245"/>
      <c r="H1097" s="248">
        <v>1.226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AT1097" s="254" t="s">
        <v>159</v>
      </c>
      <c r="AU1097" s="254" t="s">
        <v>82</v>
      </c>
      <c r="AV1097" s="12" t="s">
        <v>82</v>
      </c>
      <c r="AW1097" s="12" t="s">
        <v>35</v>
      </c>
      <c r="AX1097" s="12" t="s">
        <v>72</v>
      </c>
      <c r="AY1097" s="254" t="s">
        <v>150</v>
      </c>
    </row>
    <row r="1098" s="11" customFormat="1">
      <c r="B1098" s="233"/>
      <c r="C1098" s="234"/>
      <c r="D1098" s="235" t="s">
        <v>159</v>
      </c>
      <c r="E1098" s="236" t="s">
        <v>21</v>
      </c>
      <c r="F1098" s="237" t="s">
        <v>271</v>
      </c>
      <c r="G1098" s="234"/>
      <c r="H1098" s="236" t="s">
        <v>21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AT1098" s="243" t="s">
        <v>159</v>
      </c>
      <c r="AU1098" s="243" t="s">
        <v>82</v>
      </c>
      <c r="AV1098" s="11" t="s">
        <v>80</v>
      </c>
      <c r="AW1098" s="11" t="s">
        <v>35</v>
      </c>
      <c r="AX1098" s="11" t="s">
        <v>72</v>
      </c>
      <c r="AY1098" s="243" t="s">
        <v>150</v>
      </c>
    </row>
    <row r="1099" s="12" customFormat="1">
      <c r="B1099" s="244"/>
      <c r="C1099" s="245"/>
      <c r="D1099" s="235" t="s">
        <v>159</v>
      </c>
      <c r="E1099" s="246" t="s">
        <v>21</v>
      </c>
      <c r="F1099" s="247" t="s">
        <v>380</v>
      </c>
      <c r="G1099" s="245"/>
      <c r="H1099" s="248">
        <v>1.8240000000000001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AT1099" s="254" t="s">
        <v>159</v>
      </c>
      <c r="AU1099" s="254" t="s">
        <v>82</v>
      </c>
      <c r="AV1099" s="12" t="s">
        <v>82</v>
      </c>
      <c r="AW1099" s="12" t="s">
        <v>35</v>
      </c>
      <c r="AX1099" s="12" t="s">
        <v>72</v>
      </c>
      <c r="AY1099" s="254" t="s">
        <v>150</v>
      </c>
    </row>
    <row r="1100" s="11" customFormat="1">
      <c r="B1100" s="233"/>
      <c r="C1100" s="234"/>
      <c r="D1100" s="235" t="s">
        <v>159</v>
      </c>
      <c r="E1100" s="236" t="s">
        <v>21</v>
      </c>
      <c r="F1100" s="237" t="s">
        <v>274</v>
      </c>
      <c r="G1100" s="234"/>
      <c r="H1100" s="236" t="s">
        <v>21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AT1100" s="243" t="s">
        <v>159</v>
      </c>
      <c r="AU1100" s="243" t="s">
        <v>82</v>
      </c>
      <c r="AV1100" s="11" t="s">
        <v>80</v>
      </c>
      <c r="AW1100" s="11" t="s">
        <v>35</v>
      </c>
      <c r="AX1100" s="11" t="s">
        <v>72</v>
      </c>
      <c r="AY1100" s="243" t="s">
        <v>150</v>
      </c>
    </row>
    <row r="1101" s="12" customFormat="1">
      <c r="B1101" s="244"/>
      <c r="C1101" s="245"/>
      <c r="D1101" s="235" t="s">
        <v>159</v>
      </c>
      <c r="E1101" s="246" t="s">
        <v>21</v>
      </c>
      <c r="F1101" s="247" t="s">
        <v>735</v>
      </c>
      <c r="G1101" s="245"/>
      <c r="H1101" s="248">
        <v>8.0600000000000005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AT1101" s="254" t="s">
        <v>159</v>
      </c>
      <c r="AU1101" s="254" t="s">
        <v>82</v>
      </c>
      <c r="AV1101" s="12" t="s">
        <v>82</v>
      </c>
      <c r="AW1101" s="12" t="s">
        <v>35</v>
      </c>
      <c r="AX1101" s="12" t="s">
        <v>72</v>
      </c>
      <c r="AY1101" s="254" t="s">
        <v>150</v>
      </c>
    </row>
    <row r="1102" s="12" customFormat="1">
      <c r="B1102" s="244"/>
      <c r="C1102" s="245"/>
      <c r="D1102" s="235" t="s">
        <v>159</v>
      </c>
      <c r="E1102" s="246" t="s">
        <v>21</v>
      </c>
      <c r="F1102" s="247" t="s">
        <v>736</v>
      </c>
      <c r="G1102" s="245"/>
      <c r="H1102" s="248">
        <v>16.254000000000001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AT1102" s="254" t="s">
        <v>159</v>
      </c>
      <c r="AU1102" s="254" t="s">
        <v>82</v>
      </c>
      <c r="AV1102" s="12" t="s">
        <v>82</v>
      </c>
      <c r="AW1102" s="12" t="s">
        <v>35</v>
      </c>
      <c r="AX1102" s="12" t="s">
        <v>72</v>
      </c>
      <c r="AY1102" s="254" t="s">
        <v>150</v>
      </c>
    </row>
    <row r="1103" s="12" customFormat="1">
      <c r="B1103" s="244"/>
      <c r="C1103" s="245"/>
      <c r="D1103" s="235" t="s">
        <v>159</v>
      </c>
      <c r="E1103" s="246" t="s">
        <v>21</v>
      </c>
      <c r="F1103" s="247" t="s">
        <v>342</v>
      </c>
      <c r="G1103" s="245"/>
      <c r="H1103" s="248">
        <v>-0.13600000000000001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AT1103" s="254" t="s">
        <v>159</v>
      </c>
      <c r="AU1103" s="254" t="s">
        <v>82</v>
      </c>
      <c r="AV1103" s="12" t="s">
        <v>82</v>
      </c>
      <c r="AW1103" s="12" t="s">
        <v>35</v>
      </c>
      <c r="AX1103" s="12" t="s">
        <v>72</v>
      </c>
      <c r="AY1103" s="254" t="s">
        <v>150</v>
      </c>
    </row>
    <row r="1104" s="12" customFormat="1">
      <c r="B1104" s="244"/>
      <c r="C1104" s="245"/>
      <c r="D1104" s="235" t="s">
        <v>159</v>
      </c>
      <c r="E1104" s="246" t="s">
        <v>21</v>
      </c>
      <c r="F1104" s="247" t="s">
        <v>737</v>
      </c>
      <c r="G1104" s="245"/>
      <c r="H1104" s="248">
        <v>-0.66000000000000003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AT1104" s="254" t="s">
        <v>159</v>
      </c>
      <c r="AU1104" s="254" t="s">
        <v>82</v>
      </c>
      <c r="AV1104" s="12" t="s">
        <v>82</v>
      </c>
      <c r="AW1104" s="12" t="s">
        <v>35</v>
      </c>
      <c r="AX1104" s="12" t="s">
        <v>72</v>
      </c>
      <c r="AY1104" s="254" t="s">
        <v>150</v>
      </c>
    </row>
    <row r="1105" s="13" customFormat="1">
      <c r="B1105" s="255"/>
      <c r="C1105" s="256"/>
      <c r="D1105" s="235" t="s">
        <v>159</v>
      </c>
      <c r="E1105" s="257" t="s">
        <v>21</v>
      </c>
      <c r="F1105" s="258" t="s">
        <v>162</v>
      </c>
      <c r="G1105" s="256"/>
      <c r="H1105" s="259">
        <v>31.07</v>
      </c>
      <c r="I1105" s="260"/>
      <c r="J1105" s="256"/>
      <c r="K1105" s="256"/>
      <c r="L1105" s="261"/>
      <c r="M1105" s="262"/>
      <c r="N1105" s="263"/>
      <c r="O1105" s="263"/>
      <c r="P1105" s="263"/>
      <c r="Q1105" s="263"/>
      <c r="R1105" s="263"/>
      <c r="S1105" s="263"/>
      <c r="T1105" s="264"/>
      <c r="AT1105" s="265" t="s">
        <v>159</v>
      </c>
      <c r="AU1105" s="265" t="s">
        <v>82</v>
      </c>
      <c r="AV1105" s="13" t="s">
        <v>157</v>
      </c>
      <c r="AW1105" s="13" t="s">
        <v>35</v>
      </c>
      <c r="AX1105" s="13" t="s">
        <v>80</v>
      </c>
      <c r="AY1105" s="265" t="s">
        <v>150</v>
      </c>
    </row>
    <row r="1106" s="1" customFormat="1" ht="16.5" customHeight="1">
      <c r="B1106" s="46"/>
      <c r="C1106" s="277" t="s">
        <v>1825</v>
      </c>
      <c r="D1106" s="277" t="s">
        <v>235</v>
      </c>
      <c r="E1106" s="278" t="s">
        <v>1826</v>
      </c>
      <c r="F1106" s="279" t="s">
        <v>1827</v>
      </c>
      <c r="G1106" s="280" t="s">
        <v>204</v>
      </c>
      <c r="H1106" s="281">
        <v>32.624000000000002</v>
      </c>
      <c r="I1106" s="282"/>
      <c r="J1106" s="283">
        <f>ROUND(I1106*H1106,2)</f>
        <v>0</v>
      </c>
      <c r="K1106" s="279" t="s">
        <v>21</v>
      </c>
      <c r="L1106" s="284"/>
      <c r="M1106" s="285" t="s">
        <v>21</v>
      </c>
      <c r="N1106" s="286" t="s">
        <v>43</v>
      </c>
      <c r="O1106" s="47"/>
      <c r="P1106" s="230">
        <f>O1106*H1106</f>
        <v>0</v>
      </c>
      <c r="Q1106" s="230">
        <v>0.0126</v>
      </c>
      <c r="R1106" s="230">
        <f>Q1106*H1106</f>
        <v>0.41106240000000005</v>
      </c>
      <c r="S1106" s="230">
        <v>0</v>
      </c>
      <c r="T1106" s="231">
        <f>S1106*H1106</f>
        <v>0</v>
      </c>
      <c r="AR1106" s="24" t="s">
        <v>383</v>
      </c>
      <c r="AT1106" s="24" t="s">
        <v>235</v>
      </c>
      <c r="AU1106" s="24" t="s">
        <v>82</v>
      </c>
      <c r="AY1106" s="24" t="s">
        <v>150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24" t="s">
        <v>80</v>
      </c>
      <c r="BK1106" s="232">
        <f>ROUND(I1106*H1106,2)</f>
        <v>0</v>
      </c>
      <c r="BL1106" s="24" t="s">
        <v>240</v>
      </c>
      <c r="BM1106" s="24" t="s">
        <v>1828</v>
      </c>
    </row>
    <row r="1107" s="12" customFormat="1">
      <c r="B1107" s="244"/>
      <c r="C1107" s="245"/>
      <c r="D1107" s="235" t="s">
        <v>159</v>
      </c>
      <c r="E1107" s="246" t="s">
        <v>21</v>
      </c>
      <c r="F1107" s="247" t="s">
        <v>1829</v>
      </c>
      <c r="G1107" s="245"/>
      <c r="H1107" s="248">
        <v>32.624000000000002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AT1107" s="254" t="s">
        <v>159</v>
      </c>
      <c r="AU1107" s="254" t="s">
        <v>82</v>
      </c>
      <c r="AV1107" s="12" t="s">
        <v>82</v>
      </c>
      <c r="AW1107" s="12" t="s">
        <v>35</v>
      </c>
      <c r="AX1107" s="12" t="s">
        <v>72</v>
      </c>
      <c r="AY1107" s="254" t="s">
        <v>150</v>
      </c>
    </row>
    <row r="1108" s="13" customFormat="1">
      <c r="B1108" s="255"/>
      <c r="C1108" s="256"/>
      <c r="D1108" s="235" t="s">
        <v>159</v>
      </c>
      <c r="E1108" s="257" t="s">
        <v>21</v>
      </c>
      <c r="F1108" s="258" t="s">
        <v>162</v>
      </c>
      <c r="G1108" s="256"/>
      <c r="H1108" s="259">
        <v>32.624000000000002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AT1108" s="265" t="s">
        <v>159</v>
      </c>
      <c r="AU1108" s="265" t="s">
        <v>82</v>
      </c>
      <c r="AV1108" s="13" t="s">
        <v>157</v>
      </c>
      <c r="AW1108" s="13" t="s">
        <v>35</v>
      </c>
      <c r="AX1108" s="13" t="s">
        <v>80</v>
      </c>
      <c r="AY1108" s="265" t="s">
        <v>150</v>
      </c>
    </row>
    <row r="1109" s="1" customFormat="1" ht="25.5" customHeight="1">
      <c r="B1109" s="46"/>
      <c r="C1109" s="221" t="s">
        <v>1830</v>
      </c>
      <c r="D1109" s="221" t="s">
        <v>152</v>
      </c>
      <c r="E1109" s="222" t="s">
        <v>1831</v>
      </c>
      <c r="F1109" s="223" t="s">
        <v>1832</v>
      </c>
      <c r="G1109" s="224" t="s">
        <v>204</v>
      </c>
      <c r="H1109" s="225">
        <v>15.612</v>
      </c>
      <c r="I1109" s="226"/>
      <c r="J1109" s="227">
        <f>ROUND(I1109*H1109,2)</f>
        <v>0</v>
      </c>
      <c r="K1109" s="223" t="s">
        <v>156</v>
      </c>
      <c r="L1109" s="72"/>
      <c r="M1109" s="228" t="s">
        <v>21</v>
      </c>
      <c r="N1109" s="229" t="s">
        <v>43</v>
      </c>
      <c r="O1109" s="47"/>
      <c r="P1109" s="230">
        <f>O1109*H1109</f>
        <v>0</v>
      </c>
      <c r="Q1109" s="230">
        <v>0</v>
      </c>
      <c r="R1109" s="230">
        <f>Q1109*H1109</f>
        <v>0</v>
      </c>
      <c r="S1109" s="230">
        <v>0</v>
      </c>
      <c r="T1109" s="231">
        <f>S1109*H1109</f>
        <v>0</v>
      </c>
      <c r="AR1109" s="24" t="s">
        <v>240</v>
      </c>
      <c r="AT1109" s="24" t="s">
        <v>152</v>
      </c>
      <c r="AU1109" s="24" t="s">
        <v>82</v>
      </c>
      <c r="AY1109" s="24" t="s">
        <v>150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24" t="s">
        <v>80</v>
      </c>
      <c r="BK1109" s="232">
        <f>ROUND(I1109*H1109,2)</f>
        <v>0</v>
      </c>
      <c r="BL1109" s="24" t="s">
        <v>240</v>
      </c>
      <c r="BM1109" s="24" t="s">
        <v>1833</v>
      </c>
    </row>
    <row r="1110" s="11" customFormat="1">
      <c r="B1110" s="233"/>
      <c r="C1110" s="234"/>
      <c r="D1110" s="235" t="s">
        <v>159</v>
      </c>
      <c r="E1110" s="236" t="s">
        <v>21</v>
      </c>
      <c r="F1110" s="237" t="s">
        <v>267</v>
      </c>
      <c r="G1110" s="234"/>
      <c r="H1110" s="236" t="s">
        <v>21</v>
      </c>
      <c r="I1110" s="238"/>
      <c r="J1110" s="234"/>
      <c r="K1110" s="234"/>
      <c r="L1110" s="239"/>
      <c r="M1110" s="240"/>
      <c r="N1110" s="241"/>
      <c r="O1110" s="241"/>
      <c r="P1110" s="241"/>
      <c r="Q1110" s="241"/>
      <c r="R1110" s="241"/>
      <c r="S1110" s="241"/>
      <c r="T1110" s="242"/>
      <c r="AT1110" s="243" t="s">
        <v>159</v>
      </c>
      <c r="AU1110" s="243" t="s">
        <v>82</v>
      </c>
      <c r="AV1110" s="11" t="s">
        <v>80</v>
      </c>
      <c r="AW1110" s="11" t="s">
        <v>35</v>
      </c>
      <c r="AX1110" s="11" t="s">
        <v>72</v>
      </c>
      <c r="AY1110" s="243" t="s">
        <v>150</v>
      </c>
    </row>
    <row r="1111" s="12" customFormat="1">
      <c r="B1111" s="244"/>
      <c r="C1111" s="245"/>
      <c r="D1111" s="235" t="s">
        <v>159</v>
      </c>
      <c r="E1111" s="246" t="s">
        <v>21</v>
      </c>
      <c r="F1111" s="247" t="s">
        <v>378</v>
      </c>
      <c r="G1111" s="245"/>
      <c r="H1111" s="248">
        <v>4.5019999999999998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AT1111" s="254" t="s">
        <v>159</v>
      </c>
      <c r="AU1111" s="254" t="s">
        <v>82</v>
      </c>
      <c r="AV1111" s="12" t="s">
        <v>82</v>
      </c>
      <c r="AW1111" s="12" t="s">
        <v>35</v>
      </c>
      <c r="AX1111" s="12" t="s">
        <v>72</v>
      </c>
      <c r="AY1111" s="254" t="s">
        <v>150</v>
      </c>
    </row>
    <row r="1112" s="12" customFormat="1">
      <c r="B1112" s="244"/>
      <c r="C1112" s="245"/>
      <c r="D1112" s="235" t="s">
        <v>159</v>
      </c>
      <c r="E1112" s="246" t="s">
        <v>21</v>
      </c>
      <c r="F1112" s="247" t="s">
        <v>379</v>
      </c>
      <c r="G1112" s="245"/>
      <c r="H1112" s="248">
        <v>1.226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AT1112" s="254" t="s">
        <v>159</v>
      </c>
      <c r="AU1112" s="254" t="s">
        <v>82</v>
      </c>
      <c r="AV1112" s="12" t="s">
        <v>82</v>
      </c>
      <c r="AW1112" s="12" t="s">
        <v>35</v>
      </c>
      <c r="AX1112" s="12" t="s">
        <v>72</v>
      </c>
      <c r="AY1112" s="254" t="s">
        <v>150</v>
      </c>
    </row>
    <row r="1113" s="11" customFormat="1">
      <c r="B1113" s="233"/>
      <c r="C1113" s="234"/>
      <c r="D1113" s="235" t="s">
        <v>159</v>
      </c>
      <c r="E1113" s="236" t="s">
        <v>21</v>
      </c>
      <c r="F1113" s="237" t="s">
        <v>271</v>
      </c>
      <c r="G1113" s="234"/>
      <c r="H1113" s="236" t="s">
        <v>21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AT1113" s="243" t="s">
        <v>159</v>
      </c>
      <c r="AU1113" s="243" t="s">
        <v>82</v>
      </c>
      <c r="AV1113" s="11" t="s">
        <v>80</v>
      </c>
      <c r="AW1113" s="11" t="s">
        <v>35</v>
      </c>
      <c r="AX1113" s="11" t="s">
        <v>72</v>
      </c>
      <c r="AY1113" s="243" t="s">
        <v>150</v>
      </c>
    </row>
    <row r="1114" s="12" customFormat="1">
      <c r="B1114" s="244"/>
      <c r="C1114" s="245"/>
      <c r="D1114" s="235" t="s">
        <v>159</v>
      </c>
      <c r="E1114" s="246" t="s">
        <v>21</v>
      </c>
      <c r="F1114" s="247" t="s">
        <v>380</v>
      </c>
      <c r="G1114" s="245"/>
      <c r="H1114" s="248">
        <v>1.8240000000000001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AT1114" s="254" t="s">
        <v>159</v>
      </c>
      <c r="AU1114" s="254" t="s">
        <v>82</v>
      </c>
      <c r="AV1114" s="12" t="s">
        <v>82</v>
      </c>
      <c r="AW1114" s="12" t="s">
        <v>35</v>
      </c>
      <c r="AX1114" s="12" t="s">
        <v>72</v>
      </c>
      <c r="AY1114" s="254" t="s">
        <v>150</v>
      </c>
    </row>
    <row r="1115" s="11" customFormat="1">
      <c r="B1115" s="233"/>
      <c r="C1115" s="234"/>
      <c r="D1115" s="235" t="s">
        <v>159</v>
      </c>
      <c r="E1115" s="236" t="s">
        <v>21</v>
      </c>
      <c r="F1115" s="237" t="s">
        <v>274</v>
      </c>
      <c r="G1115" s="234"/>
      <c r="H1115" s="236" t="s">
        <v>21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AT1115" s="243" t="s">
        <v>159</v>
      </c>
      <c r="AU1115" s="243" t="s">
        <v>82</v>
      </c>
      <c r="AV1115" s="11" t="s">
        <v>80</v>
      </c>
      <c r="AW1115" s="11" t="s">
        <v>35</v>
      </c>
      <c r="AX1115" s="11" t="s">
        <v>72</v>
      </c>
      <c r="AY1115" s="243" t="s">
        <v>150</v>
      </c>
    </row>
    <row r="1116" s="12" customFormat="1">
      <c r="B1116" s="244"/>
      <c r="C1116" s="245"/>
      <c r="D1116" s="235" t="s">
        <v>159</v>
      </c>
      <c r="E1116" s="246" t="s">
        <v>21</v>
      </c>
      <c r="F1116" s="247" t="s">
        <v>735</v>
      </c>
      <c r="G1116" s="245"/>
      <c r="H1116" s="248">
        <v>8.0600000000000005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AT1116" s="254" t="s">
        <v>159</v>
      </c>
      <c r="AU1116" s="254" t="s">
        <v>82</v>
      </c>
      <c r="AV1116" s="12" t="s">
        <v>82</v>
      </c>
      <c r="AW1116" s="12" t="s">
        <v>35</v>
      </c>
      <c r="AX1116" s="12" t="s">
        <v>72</v>
      </c>
      <c r="AY1116" s="254" t="s">
        <v>150</v>
      </c>
    </row>
    <row r="1117" s="13" customFormat="1">
      <c r="B1117" s="255"/>
      <c r="C1117" s="256"/>
      <c r="D1117" s="235" t="s">
        <v>159</v>
      </c>
      <c r="E1117" s="257" t="s">
        <v>21</v>
      </c>
      <c r="F1117" s="258" t="s">
        <v>162</v>
      </c>
      <c r="G1117" s="256"/>
      <c r="H1117" s="259">
        <v>15.612</v>
      </c>
      <c r="I1117" s="260"/>
      <c r="J1117" s="256"/>
      <c r="K1117" s="256"/>
      <c r="L1117" s="261"/>
      <c r="M1117" s="262"/>
      <c r="N1117" s="263"/>
      <c r="O1117" s="263"/>
      <c r="P1117" s="263"/>
      <c r="Q1117" s="263"/>
      <c r="R1117" s="263"/>
      <c r="S1117" s="263"/>
      <c r="T1117" s="264"/>
      <c r="AT1117" s="265" t="s">
        <v>159</v>
      </c>
      <c r="AU1117" s="265" t="s">
        <v>82</v>
      </c>
      <c r="AV1117" s="13" t="s">
        <v>157</v>
      </c>
      <c r="AW1117" s="13" t="s">
        <v>35</v>
      </c>
      <c r="AX1117" s="13" t="s">
        <v>80</v>
      </c>
      <c r="AY1117" s="265" t="s">
        <v>150</v>
      </c>
    </row>
    <row r="1118" s="1" customFormat="1" ht="25.5" customHeight="1">
      <c r="B1118" s="46"/>
      <c r="C1118" s="221" t="s">
        <v>1834</v>
      </c>
      <c r="D1118" s="221" t="s">
        <v>152</v>
      </c>
      <c r="E1118" s="222" t="s">
        <v>1835</v>
      </c>
      <c r="F1118" s="223" t="s">
        <v>1836</v>
      </c>
      <c r="G1118" s="224" t="s">
        <v>204</v>
      </c>
      <c r="H1118" s="225">
        <v>0.66000000000000003</v>
      </c>
      <c r="I1118" s="226"/>
      <c r="J1118" s="227">
        <f>ROUND(I1118*H1118,2)</f>
        <v>0</v>
      </c>
      <c r="K1118" s="223" t="s">
        <v>156</v>
      </c>
      <c r="L1118" s="72"/>
      <c r="M1118" s="228" t="s">
        <v>21</v>
      </c>
      <c r="N1118" s="229" t="s">
        <v>43</v>
      </c>
      <c r="O1118" s="47"/>
      <c r="P1118" s="230">
        <f>O1118*H1118</f>
        <v>0</v>
      </c>
      <c r="Q1118" s="230">
        <v>0.00057799999999999995</v>
      </c>
      <c r="R1118" s="230">
        <f>Q1118*H1118</f>
        <v>0.00038148000000000001</v>
      </c>
      <c r="S1118" s="230">
        <v>0</v>
      </c>
      <c r="T1118" s="231">
        <f>S1118*H1118</f>
        <v>0</v>
      </c>
      <c r="AR1118" s="24" t="s">
        <v>240</v>
      </c>
      <c r="AT1118" s="24" t="s">
        <v>152</v>
      </c>
      <c r="AU1118" s="24" t="s">
        <v>82</v>
      </c>
      <c r="AY1118" s="24" t="s">
        <v>150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24" t="s">
        <v>80</v>
      </c>
      <c r="BK1118" s="232">
        <f>ROUND(I1118*H1118,2)</f>
        <v>0</v>
      </c>
      <c r="BL1118" s="24" t="s">
        <v>240</v>
      </c>
      <c r="BM1118" s="24" t="s">
        <v>1837</v>
      </c>
    </row>
    <row r="1119" s="12" customFormat="1">
      <c r="B1119" s="244"/>
      <c r="C1119" s="245"/>
      <c r="D1119" s="235" t="s">
        <v>159</v>
      </c>
      <c r="E1119" s="246" t="s">
        <v>21</v>
      </c>
      <c r="F1119" s="247" t="s">
        <v>1838</v>
      </c>
      <c r="G1119" s="245"/>
      <c r="H1119" s="248">
        <v>0.66000000000000003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AT1119" s="254" t="s">
        <v>159</v>
      </c>
      <c r="AU1119" s="254" t="s">
        <v>82</v>
      </c>
      <c r="AV1119" s="12" t="s">
        <v>82</v>
      </c>
      <c r="AW1119" s="12" t="s">
        <v>35</v>
      </c>
      <c r="AX1119" s="12" t="s">
        <v>72</v>
      </c>
      <c r="AY1119" s="254" t="s">
        <v>150</v>
      </c>
    </row>
    <row r="1120" s="14" customFormat="1">
      <c r="B1120" s="266"/>
      <c r="C1120" s="267"/>
      <c r="D1120" s="235" t="s">
        <v>159</v>
      </c>
      <c r="E1120" s="268" t="s">
        <v>21</v>
      </c>
      <c r="F1120" s="269" t="s">
        <v>198</v>
      </c>
      <c r="G1120" s="267"/>
      <c r="H1120" s="270">
        <v>0.66000000000000003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AT1120" s="276" t="s">
        <v>159</v>
      </c>
      <c r="AU1120" s="276" t="s">
        <v>82</v>
      </c>
      <c r="AV1120" s="14" t="s">
        <v>166</v>
      </c>
      <c r="AW1120" s="14" t="s">
        <v>35</v>
      </c>
      <c r="AX1120" s="14" t="s">
        <v>80</v>
      </c>
      <c r="AY1120" s="276" t="s">
        <v>150</v>
      </c>
    </row>
    <row r="1121" s="1" customFormat="1" ht="16.5" customHeight="1">
      <c r="B1121" s="46"/>
      <c r="C1121" s="277" t="s">
        <v>1839</v>
      </c>
      <c r="D1121" s="277" t="s">
        <v>235</v>
      </c>
      <c r="E1121" s="278" t="s">
        <v>1840</v>
      </c>
      <c r="F1121" s="279" t="s">
        <v>1841</v>
      </c>
      <c r="G1121" s="280" t="s">
        <v>204</v>
      </c>
      <c r="H1121" s="281">
        <v>0.69299999999999995</v>
      </c>
      <c r="I1121" s="282"/>
      <c r="J1121" s="283">
        <f>ROUND(I1121*H1121,2)</f>
        <v>0</v>
      </c>
      <c r="K1121" s="279" t="s">
        <v>156</v>
      </c>
      <c r="L1121" s="284"/>
      <c r="M1121" s="285" t="s">
        <v>21</v>
      </c>
      <c r="N1121" s="286" t="s">
        <v>43</v>
      </c>
      <c r="O1121" s="47"/>
      <c r="P1121" s="230">
        <f>O1121*H1121</f>
        <v>0</v>
      </c>
      <c r="Q1121" s="230">
        <v>0.01</v>
      </c>
      <c r="R1121" s="230">
        <f>Q1121*H1121</f>
        <v>0.0069299999999999995</v>
      </c>
      <c r="S1121" s="230">
        <v>0</v>
      </c>
      <c r="T1121" s="231">
        <f>S1121*H1121</f>
        <v>0</v>
      </c>
      <c r="AR1121" s="24" t="s">
        <v>383</v>
      </c>
      <c r="AT1121" s="24" t="s">
        <v>235</v>
      </c>
      <c r="AU1121" s="24" t="s">
        <v>82</v>
      </c>
      <c r="AY1121" s="24" t="s">
        <v>150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24" t="s">
        <v>80</v>
      </c>
      <c r="BK1121" s="232">
        <f>ROUND(I1121*H1121,2)</f>
        <v>0</v>
      </c>
      <c r="BL1121" s="24" t="s">
        <v>240</v>
      </c>
      <c r="BM1121" s="24" t="s">
        <v>1842</v>
      </c>
    </row>
    <row r="1122" s="12" customFormat="1">
      <c r="B1122" s="244"/>
      <c r="C1122" s="245"/>
      <c r="D1122" s="235" t="s">
        <v>159</v>
      </c>
      <c r="E1122" s="246" t="s">
        <v>21</v>
      </c>
      <c r="F1122" s="247" t="s">
        <v>1843</v>
      </c>
      <c r="G1122" s="245"/>
      <c r="H1122" s="248">
        <v>0.69299999999999995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AT1122" s="254" t="s">
        <v>159</v>
      </c>
      <c r="AU1122" s="254" t="s">
        <v>82</v>
      </c>
      <c r="AV1122" s="12" t="s">
        <v>82</v>
      </c>
      <c r="AW1122" s="12" t="s">
        <v>35</v>
      </c>
      <c r="AX1122" s="12" t="s">
        <v>72</v>
      </c>
      <c r="AY1122" s="254" t="s">
        <v>150</v>
      </c>
    </row>
    <row r="1123" s="13" customFormat="1">
      <c r="B1123" s="255"/>
      <c r="C1123" s="256"/>
      <c r="D1123" s="235" t="s">
        <v>159</v>
      </c>
      <c r="E1123" s="257" t="s">
        <v>21</v>
      </c>
      <c r="F1123" s="258" t="s">
        <v>162</v>
      </c>
      <c r="G1123" s="256"/>
      <c r="H1123" s="259">
        <v>0.69299999999999995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AT1123" s="265" t="s">
        <v>159</v>
      </c>
      <c r="AU1123" s="265" t="s">
        <v>82</v>
      </c>
      <c r="AV1123" s="13" t="s">
        <v>157</v>
      </c>
      <c r="AW1123" s="13" t="s">
        <v>35</v>
      </c>
      <c r="AX1123" s="13" t="s">
        <v>80</v>
      </c>
      <c r="AY1123" s="265" t="s">
        <v>150</v>
      </c>
    </row>
    <row r="1124" s="1" customFormat="1" ht="16.5" customHeight="1">
      <c r="B1124" s="46"/>
      <c r="C1124" s="221" t="s">
        <v>1844</v>
      </c>
      <c r="D1124" s="221" t="s">
        <v>152</v>
      </c>
      <c r="E1124" s="222" t="s">
        <v>1845</v>
      </c>
      <c r="F1124" s="223" t="s">
        <v>1846</v>
      </c>
      <c r="G1124" s="224" t="s">
        <v>248</v>
      </c>
      <c r="H1124" s="225">
        <v>1.8</v>
      </c>
      <c r="I1124" s="226"/>
      <c r="J1124" s="227">
        <f>ROUND(I1124*H1124,2)</f>
        <v>0</v>
      </c>
      <c r="K1124" s="223" t="s">
        <v>21</v>
      </c>
      <c r="L1124" s="72"/>
      <c r="M1124" s="228" t="s">
        <v>21</v>
      </c>
      <c r="N1124" s="229" t="s">
        <v>43</v>
      </c>
      <c r="O1124" s="47"/>
      <c r="P1124" s="230">
        <f>O1124*H1124</f>
        <v>0</v>
      </c>
      <c r="Q1124" s="230">
        <v>0.00027</v>
      </c>
      <c r="R1124" s="230">
        <f>Q1124*H1124</f>
        <v>0.000486</v>
      </c>
      <c r="S1124" s="230">
        <v>0</v>
      </c>
      <c r="T1124" s="231">
        <f>S1124*H1124</f>
        <v>0</v>
      </c>
      <c r="AR1124" s="24" t="s">
        <v>240</v>
      </c>
      <c r="AT1124" s="24" t="s">
        <v>152</v>
      </c>
      <c r="AU1124" s="24" t="s">
        <v>82</v>
      </c>
      <c r="AY1124" s="24" t="s">
        <v>150</v>
      </c>
      <c r="BE1124" s="232">
        <f>IF(N1124="základní",J1124,0)</f>
        <v>0</v>
      </c>
      <c r="BF1124" s="232">
        <f>IF(N1124="snížená",J1124,0)</f>
        <v>0</v>
      </c>
      <c r="BG1124" s="232">
        <f>IF(N1124="zákl. přenesená",J1124,0)</f>
        <v>0</v>
      </c>
      <c r="BH1124" s="232">
        <f>IF(N1124="sníž. přenesená",J1124,0)</f>
        <v>0</v>
      </c>
      <c r="BI1124" s="232">
        <f>IF(N1124="nulová",J1124,0)</f>
        <v>0</v>
      </c>
      <c r="BJ1124" s="24" t="s">
        <v>80</v>
      </c>
      <c r="BK1124" s="232">
        <f>ROUND(I1124*H1124,2)</f>
        <v>0</v>
      </c>
      <c r="BL1124" s="24" t="s">
        <v>240</v>
      </c>
      <c r="BM1124" s="24" t="s">
        <v>1847</v>
      </c>
    </row>
    <row r="1125" s="12" customFormat="1">
      <c r="B1125" s="244"/>
      <c r="C1125" s="245"/>
      <c r="D1125" s="235" t="s">
        <v>159</v>
      </c>
      <c r="E1125" s="246" t="s">
        <v>21</v>
      </c>
      <c r="F1125" s="247" t="s">
        <v>1848</v>
      </c>
      <c r="G1125" s="245"/>
      <c r="H1125" s="248">
        <v>1.8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AT1125" s="254" t="s">
        <v>159</v>
      </c>
      <c r="AU1125" s="254" t="s">
        <v>82</v>
      </c>
      <c r="AV1125" s="12" t="s">
        <v>82</v>
      </c>
      <c r="AW1125" s="12" t="s">
        <v>35</v>
      </c>
      <c r="AX1125" s="12" t="s">
        <v>72</v>
      </c>
      <c r="AY1125" s="254" t="s">
        <v>150</v>
      </c>
    </row>
    <row r="1126" s="13" customFormat="1">
      <c r="B1126" s="255"/>
      <c r="C1126" s="256"/>
      <c r="D1126" s="235" t="s">
        <v>159</v>
      </c>
      <c r="E1126" s="257" t="s">
        <v>21</v>
      </c>
      <c r="F1126" s="258" t="s">
        <v>162</v>
      </c>
      <c r="G1126" s="256"/>
      <c r="H1126" s="259">
        <v>1.8</v>
      </c>
      <c r="I1126" s="260"/>
      <c r="J1126" s="256"/>
      <c r="K1126" s="256"/>
      <c r="L1126" s="261"/>
      <c r="M1126" s="262"/>
      <c r="N1126" s="263"/>
      <c r="O1126" s="263"/>
      <c r="P1126" s="263"/>
      <c r="Q1126" s="263"/>
      <c r="R1126" s="263"/>
      <c r="S1126" s="263"/>
      <c r="T1126" s="264"/>
      <c r="AT1126" s="265" t="s">
        <v>159</v>
      </c>
      <c r="AU1126" s="265" t="s">
        <v>82</v>
      </c>
      <c r="AV1126" s="13" t="s">
        <v>157</v>
      </c>
      <c r="AW1126" s="13" t="s">
        <v>35</v>
      </c>
      <c r="AX1126" s="13" t="s">
        <v>80</v>
      </c>
      <c r="AY1126" s="265" t="s">
        <v>150</v>
      </c>
    </row>
    <row r="1127" s="1" customFormat="1" ht="16.5" customHeight="1">
      <c r="B1127" s="46"/>
      <c r="C1127" s="221" t="s">
        <v>1849</v>
      </c>
      <c r="D1127" s="221" t="s">
        <v>152</v>
      </c>
      <c r="E1127" s="222" t="s">
        <v>1850</v>
      </c>
      <c r="F1127" s="223" t="s">
        <v>1851</v>
      </c>
      <c r="G1127" s="224" t="s">
        <v>248</v>
      </c>
      <c r="H1127" s="225">
        <v>27.989999999999998</v>
      </c>
      <c r="I1127" s="226"/>
      <c r="J1127" s="227">
        <f>ROUND(I1127*H1127,2)</f>
        <v>0</v>
      </c>
      <c r="K1127" s="223" t="s">
        <v>21</v>
      </c>
      <c r="L1127" s="72"/>
      <c r="M1127" s="228" t="s">
        <v>21</v>
      </c>
      <c r="N1127" s="229" t="s">
        <v>43</v>
      </c>
      <c r="O1127" s="47"/>
      <c r="P1127" s="230">
        <f>O1127*H1127</f>
        <v>0</v>
      </c>
      <c r="Q1127" s="230">
        <v>0.00020799999999999999</v>
      </c>
      <c r="R1127" s="230">
        <f>Q1127*H1127</f>
        <v>0.0058219199999999995</v>
      </c>
      <c r="S1127" s="230">
        <v>0</v>
      </c>
      <c r="T1127" s="231">
        <f>S1127*H1127</f>
        <v>0</v>
      </c>
      <c r="AR1127" s="24" t="s">
        <v>240</v>
      </c>
      <c r="AT1127" s="24" t="s">
        <v>152</v>
      </c>
      <c r="AU1127" s="24" t="s">
        <v>82</v>
      </c>
      <c r="AY1127" s="24" t="s">
        <v>150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24" t="s">
        <v>80</v>
      </c>
      <c r="BK1127" s="232">
        <f>ROUND(I1127*H1127,2)</f>
        <v>0</v>
      </c>
      <c r="BL1127" s="24" t="s">
        <v>240</v>
      </c>
      <c r="BM1127" s="24" t="s">
        <v>1852</v>
      </c>
    </row>
    <row r="1128" s="11" customFormat="1">
      <c r="B1128" s="233"/>
      <c r="C1128" s="234"/>
      <c r="D1128" s="235" t="s">
        <v>159</v>
      </c>
      <c r="E1128" s="236" t="s">
        <v>21</v>
      </c>
      <c r="F1128" s="237" t="s">
        <v>1853</v>
      </c>
      <c r="G1128" s="234"/>
      <c r="H1128" s="236" t="s">
        <v>21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AT1128" s="243" t="s">
        <v>159</v>
      </c>
      <c r="AU1128" s="243" t="s">
        <v>82</v>
      </c>
      <c r="AV1128" s="11" t="s">
        <v>80</v>
      </c>
      <c r="AW1128" s="11" t="s">
        <v>35</v>
      </c>
      <c r="AX1128" s="11" t="s">
        <v>72</v>
      </c>
      <c r="AY1128" s="243" t="s">
        <v>150</v>
      </c>
    </row>
    <row r="1129" s="12" customFormat="1">
      <c r="B1129" s="244"/>
      <c r="C1129" s="245"/>
      <c r="D1129" s="235" t="s">
        <v>159</v>
      </c>
      <c r="E1129" s="246" t="s">
        <v>21</v>
      </c>
      <c r="F1129" s="247" t="s">
        <v>1854</v>
      </c>
      <c r="G1129" s="245"/>
      <c r="H1129" s="248">
        <v>1.2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AT1129" s="254" t="s">
        <v>159</v>
      </c>
      <c r="AU1129" s="254" t="s">
        <v>82</v>
      </c>
      <c r="AV1129" s="12" t="s">
        <v>82</v>
      </c>
      <c r="AW1129" s="12" t="s">
        <v>35</v>
      </c>
      <c r="AX1129" s="12" t="s">
        <v>72</v>
      </c>
      <c r="AY1129" s="254" t="s">
        <v>150</v>
      </c>
    </row>
    <row r="1130" s="12" customFormat="1">
      <c r="B1130" s="244"/>
      <c r="C1130" s="245"/>
      <c r="D1130" s="235" t="s">
        <v>159</v>
      </c>
      <c r="E1130" s="246" t="s">
        <v>21</v>
      </c>
      <c r="F1130" s="247" t="s">
        <v>1855</v>
      </c>
      <c r="G1130" s="245"/>
      <c r="H1130" s="248">
        <v>2.2000000000000002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AT1130" s="254" t="s">
        <v>159</v>
      </c>
      <c r="AU1130" s="254" t="s">
        <v>82</v>
      </c>
      <c r="AV1130" s="12" t="s">
        <v>82</v>
      </c>
      <c r="AW1130" s="12" t="s">
        <v>35</v>
      </c>
      <c r="AX1130" s="12" t="s">
        <v>72</v>
      </c>
      <c r="AY1130" s="254" t="s">
        <v>150</v>
      </c>
    </row>
    <row r="1131" s="11" customFormat="1">
      <c r="B1131" s="233"/>
      <c r="C1131" s="234"/>
      <c r="D1131" s="235" t="s">
        <v>159</v>
      </c>
      <c r="E1131" s="236" t="s">
        <v>21</v>
      </c>
      <c r="F1131" s="237" t="s">
        <v>1856</v>
      </c>
      <c r="G1131" s="234"/>
      <c r="H1131" s="236" t="s">
        <v>21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AT1131" s="243" t="s">
        <v>159</v>
      </c>
      <c r="AU1131" s="243" t="s">
        <v>82</v>
      </c>
      <c r="AV1131" s="11" t="s">
        <v>80</v>
      </c>
      <c r="AW1131" s="11" t="s">
        <v>35</v>
      </c>
      <c r="AX1131" s="11" t="s">
        <v>72</v>
      </c>
      <c r="AY1131" s="243" t="s">
        <v>150</v>
      </c>
    </row>
    <row r="1132" s="12" customFormat="1">
      <c r="B1132" s="244"/>
      <c r="C1132" s="245"/>
      <c r="D1132" s="235" t="s">
        <v>159</v>
      </c>
      <c r="E1132" s="246" t="s">
        <v>21</v>
      </c>
      <c r="F1132" s="247" t="s">
        <v>1857</v>
      </c>
      <c r="G1132" s="245"/>
      <c r="H1132" s="248">
        <v>6.8700000000000001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AT1132" s="254" t="s">
        <v>159</v>
      </c>
      <c r="AU1132" s="254" t="s">
        <v>82</v>
      </c>
      <c r="AV1132" s="12" t="s">
        <v>82</v>
      </c>
      <c r="AW1132" s="12" t="s">
        <v>35</v>
      </c>
      <c r="AX1132" s="12" t="s">
        <v>72</v>
      </c>
      <c r="AY1132" s="254" t="s">
        <v>150</v>
      </c>
    </row>
    <row r="1133" s="12" customFormat="1">
      <c r="B1133" s="244"/>
      <c r="C1133" s="245"/>
      <c r="D1133" s="235" t="s">
        <v>159</v>
      </c>
      <c r="E1133" s="246" t="s">
        <v>21</v>
      </c>
      <c r="F1133" s="247" t="s">
        <v>1858</v>
      </c>
      <c r="G1133" s="245"/>
      <c r="H1133" s="248">
        <v>5.4800000000000004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AT1133" s="254" t="s">
        <v>159</v>
      </c>
      <c r="AU1133" s="254" t="s">
        <v>82</v>
      </c>
      <c r="AV1133" s="12" t="s">
        <v>82</v>
      </c>
      <c r="AW1133" s="12" t="s">
        <v>35</v>
      </c>
      <c r="AX1133" s="12" t="s">
        <v>72</v>
      </c>
      <c r="AY1133" s="254" t="s">
        <v>150</v>
      </c>
    </row>
    <row r="1134" s="12" customFormat="1">
      <c r="B1134" s="244"/>
      <c r="C1134" s="245"/>
      <c r="D1134" s="235" t="s">
        <v>159</v>
      </c>
      <c r="E1134" s="246" t="s">
        <v>21</v>
      </c>
      <c r="F1134" s="247" t="s">
        <v>1859</v>
      </c>
      <c r="G1134" s="245"/>
      <c r="H1134" s="248">
        <v>4.0099999999999998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AT1134" s="254" t="s">
        <v>159</v>
      </c>
      <c r="AU1134" s="254" t="s">
        <v>82</v>
      </c>
      <c r="AV1134" s="12" t="s">
        <v>82</v>
      </c>
      <c r="AW1134" s="12" t="s">
        <v>35</v>
      </c>
      <c r="AX1134" s="12" t="s">
        <v>72</v>
      </c>
      <c r="AY1134" s="254" t="s">
        <v>150</v>
      </c>
    </row>
    <row r="1135" s="12" customFormat="1">
      <c r="B1135" s="244"/>
      <c r="C1135" s="245"/>
      <c r="D1135" s="235" t="s">
        <v>159</v>
      </c>
      <c r="E1135" s="246" t="s">
        <v>21</v>
      </c>
      <c r="F1135" s="247" t="s">
        <v>1860</v>
      </c>
      <c r="G1135" s="245"/>
      <c r="H1135" s="248">
        <v>8.2300000000000004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AT1135" s="254" t="s">
        <v>159</v>
      </c>
      <c r="AU1135" s="254" t="s">
        <v>82</v>
      </c>
      <c r="AV1135" s="12" t="s">
        <v>82</v>
      </c>
      <c r="AW1135" s="12" t="s">
        <v>35</v>
      </c>
      <c r="AX1135" s="12" t="s">
        <v>72</v>
      </c>
      <c r="AY1135" s="254" t="s">
        <v>150</v>
      </c>
    </row>
    <row r="1136" s="13" customFormat="1">
      <c r="B1136" s="255"/>
      <c r="C1136" s="256"/>
      <c r="D1136" s="235" t="s">
        <v>159</v>
      </c>
      <c r="E1136" s="257" t="s">
        <v>21</v>
      </c>
      <c r="F1136" s="258" t="s">
        <v>162</v>
      </c>
      <c r="G1136" s="256"/>
      <c r="H1136" s="259">
        <v>27.989999999999998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AT1136" s="265" t="s">
        <v>159</v>
      </c>
      <c r="AU1136" s="265" t="s">
        <v>82</v>
      </c>
      <c r="AV1136" s="13" t="s">
        <v>157</v>
      </c>
      <c r="AW1136" s="13" t="s">
        <v>35</v>
      </c>
      <c r="AX1136" s="13" t="s">
        <v>80</v>
      </c>
      <c r="AY1136" s="265" t="s">
        <v>150</v>
      </c>
    </row>
    <row r="1137" s="1" customFormat="1" ht="16.5" customHeight="1">
      <c r="B1137" s="46"/>
      <c r="C1137" s="221" t="s">
        <v>1861</v>
      </c>
      <c r="D1137" s="221" t="s">
        <v>152</v>
      </c>
      <c r="E1137" s="222" t="s">
        <v>1862</v>
      </c>
      <c r="F1137" s="223" t="s">
        <v>1863</v>
      </c>
      <c r="G1137" s="224" t="s">
        <v>204</v>
      </c>
      <c r="H1137" s="225">
        <v>31.07</v>
      </c>
      <c r="I1137" s="226"/>
      <c r="J1137" s="227">
        <f>ROUND(I1137*H1137,2)</f>
        <v>0</v>
      </c>
      <c r="K1137" s="223" t="s">
        <v>156</v>
      </c>
      <c r="L1137" s="72"/>
      <c r="M1137" s="228" t="s">
        <v>21</v>
      </c>
      <c r="N1137" s="229" t="s">
        <v>43</v>
      </c>
      <c r="O1137" s="47"/>
      <c r="P1137" s="230">
        <f>O1137*H1137</f>
        <v>0</v>
      </c>
      <c r="Q1137" s="230">
        <v>0.00029999999999999997</v>
      </c>
      <c r="R1137" s="230">
        <f>Q1137*H1137</f>
        <v>0.0093209999999999994</v>
      </c>
      <c r="S1137" s="230">
        <v>0</v>
      </c>
      <c r="T1137" s="231">
        <f>S1137*H1137</f>
        <v>0</v>
      </c>
      <c r="AR1137" s="24" t="s">
        <v>240</v>
      </c>
      <c r="AT1137" s="24" t="s">
        <v>152</v>
      </c>
      <c r="AU1137" s="24" t="s">
        <v>82</v>
      </c>
      <c r="AY1137" s="24" t="s">
        <v>150</v>
      </c>
      <c r="BE1137" s="232">
        <f>IF(N1137="základní",J1137,0)</f>
        <v>0</v>
      </c>
      <c r="BF1137" s="232">
        <f>IF(N1137="snížená",J1137,0)</f>
        <v>0</v>
      </c>
      <c r="BG1137" s="232">
        <f>IF(N1137="zákl. přenesená",J1137,0)</f>
        <v>0</v>
      </c>
      <c r="BH1137" s="232">
        <f>IF(N1137="sníž. přenesená",J1137,0)</f>
        <v>0</v>
      </c>
      <c r="BI1137" s="232">
        <f>IF(N1137="nulová",J1137,0)</f>
        <v>0</v>
      </c>
      <c r="BJ1137" s="24" t="s">
        <v>80</v>
      </c>
      <c r="BK1137" s="232">
        <f>ROUND(I1137*H1137,2)</f>
        <v>0</v>
      </c>
      <c r="BL1137" s="24" t="s">
        <v>240</v>
      </c>
      <c r="BM1137" s="24" t="s">
        <v>1864</v>
      </c>
    </row>
    <row r="1138" s="1" customFormat="1" ht="38.25" customHeight="1">
      <c r="B1138" s="46"/>
      <c r="C1138" s="221" t="s">
        <v>1865</v>
      </c>
      <c r="D1138" s="221" t="s">
        <v>152</v>
      </c>
      <c r="E1138" s="222" t="s">
        <v>1866</v>
      </c>
      <c r="F1138" s="223" t="s">
        <v>1867</v>
      </c>
      <c r="G1138" s="224" t="s">
        <v>186</v>
      </c>
      <c r="H1138" s="225">
        <v>0.53300000000000003</v>
      </c>
      <c r="I1138" s="226"/>
      <c r="J1138" s="227">
        <f>ROUND(I1138*H1138,2)</f>
        <v>0</v>
      </c>
      <c r="K1138" s="223" t="s">
        <v>156</v>
      </c>
      <c r="L1138" s="72"/>
      <c r="M1138" s="228" t="s">
        <v>21</v>
      </c>
      <c r="N1138" s="229" t="s">
        <v>43</v>
      </c>
      <c r="O1138" s="47"/>
      <c r="P1138" s="230">
        <f>O1138*H1138</f>
        <v>0</v>
      </c>
      <c r="Q1138" s="230">
        <v>0</v>
      </c>
      <c r="R1138" s="230">
        <f>Q1138*H1138</f>
        <v>0</v>
      </c>
      <c r="S1138" s="230">
        <v>0</v>
      </c>
      <c r="T1138" s="231">
        <f>S1138*H1138</f>
        <v>0</v>
      </c>
      <c r="AR1138" s="24" t="s">
        <v>240</v>
      </c>
      <c r="AT1138" s="24" t="s">
        <v>152</v>
      </c>
      <c r="AU1138" s="24" t="s">
        <v>82</v>
      </c>
      <c r="AY1138" s="24" t="s">
        <v>150</v>
      </c>
      <c r="BE1138" s="232">
        <f>IF(N1138="základní",J1138,0)</f>
        <v>0</v>
      </c>
      <c r="BF1138" s="232">
        <f>IF(N1138="snížená",J1138,0)</f>
        <v>0</v>
      </c>
      <c r="BG1138" s="232">
        <f>IF(N1138="zákl. přenesená",J1138,0)</f>
        <v>0</v>
      </c>
      <c r="BH1138" s="232">
        <f>IF(N1138="sníž. přenesená",J1138,0)</f>
        <v>0</v>
      </c>
      <c r="BI1138" s="232">
        <f>IF(N1138="nulová",J1138,0)</f>
        <v>0</v>
      </c>
      <c r="BJ1138" s="24" t="s">
        <v>80</v>
      </c>
      <c r="BK1138" s="232">
        <f>ROUND(I1138*H1138,2)</f>
        <v>0</v>
      </c>
      <c r="BL1138" s="24" t="s">
        <v>240</v>
      </c>
      <c r="BM1138" s="24" t="s">
        <v>1868</v>
      </c>
    </row>
    <row r="1139" s="10" customFormat="1" ht="29.88" customHeight="1">
      <c r="B1139" s="205"/>
      <c r="C1139" s="206"/>
      <c r="D1139" s="207" t="s">
        <v>71</v>
      </c>
      <c r="E1139" s="219" t="s">
        <v>1869</v>
      </c>
      <c r="F1139" s="219" t="s">
        <v>1870</v>
      </c>
      <c r="G1139" s="206"/>
      <c r="H1139" s="206"/>
      <c r="I1139" s="209"/>
      <c r="J1139" s="220">
        <f>BK1139</f>
        <v>0</v>
      </c>
      <c r="K1139" s="206"/>
      <c r="L1139" s="211"/>
      <c r="M1139" s="212"/>
      <c r="N1139" s="213"/>
      <c r="O1139" s="213"/>
      <c r="P1139" s="214">
        <f>SUM(P1140:P1159)</f>
        <v>0</v>
      </c>
      <c r="Q1139" s="213"/>
      <c r="R1139" s="214">
        <f>SUM(R1140:R1159)</f>
        <v>0.039434603063999998</v>
      </c>
      <c r="S1139" s="213"/>
      <c r="T1139" s="215">
        <f>SUM(T1140:T1159)</f>
        <v>0</v>
      </c>
      <c r="AR1139" s="216" t="s">
        <v>82</v>
      </c>
      <c r="AT1139" s="217" t="s">
        <v>71</v>
      </c>
      <c r="AU1139" s="217" t="s">
        <v>80</v>
      </c>
      <c r="AY1139" s="216" t="s">
        <v>150</v>
      </c>
      <c r="BK1139" s="218">
        <f>SUM(BK1140:BK1159)</f>
        <v>0</v>
      </c>
    </row>
    <row r="1140" s="1" customFormat="1" ht="16.5" customHeight="1">
      <c r="B1140" s="46"/>
      <c r="C1140" s="221" t="s">
        <v>1871</v>
      </c>
      <c r="D1140" s="221" t="s">
        <v>152</v>
      </c>
      <c r="E1140" s="222" t="s">
        <v>1872</v>
      </c>
      <c r="F1140" s="223" t="s">
        <v>1873</v>
      </c>
      <c r="G1140" s="224" t="s">
        <v>204</v>
      </c>
      <c r="H1140" s="225">
        <v>6.7140000000000004</v>
      </c>
      <c r="I1140" s="226"/>
      <c r="J1140" s="227">
        <f>ROUND(I1140*H1140,2)</f>
        <v>0</v>
      </c>
      <c r="K1140" s="223" t="s">
        <v>156</v>
      </c>
      <c r="L1140" s="72"/>
      <c r="M1140" s="228" t="s">
        <v>21</v>
      </c>
      <c r="N1140" s="229" t="s">
        <v>43</v>
      </c>
      <c r="O1140" s="47"/>
      <c r="P1140" s="230">
        <f>O1140*H1140</f>
        <v>0</v>
      </c>
      <c r="Q1140" s="230">
        <v>0.00016875000000000001</v>
      </c>
      <c r="R1140" s="230">
        <f>Q1140*H1140</f>
        <v>0.0011329875000000002</v>
      </c>
      <c r="S1140" s="230">
        <v>0</v>
      </c>
      <c r="T1140" s="231">
        <f>S1140*H1140</f>
        <v>0</v>
      </c>
      <c r="AR1140" s="24" t="s">
        <v>240</v>
      </c>
      <c r="AT1140" s="24" t="s">
        <v>152</v>
      </c>
      <c r="AU1140" s="24" t="s">
        <v>82</v>
      </c>
      <c r="AY1140" s="24" t="s">
        <v>150</v>
      </c>
      <c r="BE1140" s="232">
        <f>IF(N1140="základní",J1140,0)</f>
        <v>0</v>
      </c>
      <c r="BF1140" s="232">
        <f>IF(N1140="snížená",J1140,0)</f>
        <v>0</v>
      </c>
      <c r="BG1140" s="232">
        <f>IF(N1140="zákl. přenesená",J1140,0)</f>
        <v>0</v>
      </c>
      <c r="BH1140" s="232">
        <f>IF(N1140="sníž. přenesená",J1140,0)</f>
        <v>0</v>
      </c>
      <c r="BI1140" s="232">
        <f>IF(N1140="nulová",J1140,0)</f>
        <v>0</v>
      </c>
      <c r="BJ1140" s="24" t="s">
        <v>80</v>
      </c>
      <c r="BK1140" s="232">
        <f>ROUND(I1140*H1140,2)</f>
        <v>0</v>
      </c>
      <c r="BL1140" s="24" t="s">
        <v>240</v>
      </c>
      <c r="BM1140" s="24" t="s">
        <v>1874</v>
      </c>
    </row>
    <row r="1141" s="12" customFormat="1">
      <c r="B1141" s="244"/>
      <c r="C1141" s="245"/>
      <c r="D1141" s="235" t="s">
        <v>159</v>
      </c>
      <c r="E1141" s="246" t="s">
        <v>21</v>
      </c>
      <c r="F1141" s="247" t="s">
        <v>1875</v>
      </c>
      <c r="G1141" s="245"/>
      <c r="H1141" s="248">
        <v>0.97399999999999998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AT1141" s="254" t="s">
        <v>159</v>
      </c>
      <c r="AU1141" s="254" t="s">
        <v>82</v>
      </c>
      <c r="AV1141" s="12" t="s">
        <v>82</v>
      </c>
      <c r="AW1141" s="12" t="s">
        <v>35</v>
      </c>
      <c r="AX1141" s="12" t="s">
        <v>72</v>
      </c>
      <c r="AY1141" s="254" t="s">
        <v>150</v>
      </c>
    </row>
    <row r="1142" s="12" customFormat="1">
      <c r="B1142" s="244"/>
      <c r="C1142" s="245"/>
      <c r="D1142" s="235" t="s">
        <v>159</v>
      </c>
      <c r="E1142" s="246" t="s">
        <v>21</v>
      </c>
      <c r="F1142" s="247" t="s">
        <v>1876</v>
      </c>
      <c r="G1142" s="245"/>
      <c r="H1142" s="248">
        <v>1.9910000000000001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AT1142" s="254" t="s">
        <v>159</v>
      </c>
      <c r="AU1142" s="254" t="s">
        <v>82</v>
      </c>
      <c r="AV1142" s="12" t="s">
        <v>82</v>
      </c>
      <c r="AW1142" s="12" t="s">
        <v>35</v>
      </c>
      <c r="AX1142" s="12" t="s">
        <v>72</v>
      </c>
      <c r="AY1142" s="254" t="s">
        <v>150</v>
      </c>
    </row>
    <row r="1143" s="12" customFormat="1">
      <c r="B1143" s="244"/>
      <c r="C1143" s="245"/>
      <c r="D1143" s="235" t="s">
        <v>159</v>
      </c>
      <c r="E1143" s="246" t="s">
        <v>21</v>
      </c>
      <c r="F1143" s="247" t="s">
        <v>1877</v>
      </c>
      <c r="G1143" s="245"/>
      <c r="H1143" s="248">
        <v>1.232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AT1143" s="254" t="s">
        <v>159</v>
      </c>
      <c r="AU1143" s="254" t="s">
        <v>82</v>
      </c>
      <c r="AV1143" s="12" t="s">
        <v>82</v>
      </c>
      <c r="AW1143" s="12" t="s">
        <v>35</v>
      </c>
      <c r="AX1143" s="12" t="s">
        <v>72</v>
      </c>
      <c r="AY1143" s="254" t="s">
        <v>150</v>
      </c>
    </row>
    <row r="1144" s="12" customFormat="1">
      <c r="B1144" s="244"/>
      <c r="C1144" s="245"/>
      <c r="D1144" s="235" t="s">
        <v>159</v>
      </c>
      <c r="E1144" s="246" t="s">
        <v>21</v>
      </c>
      <c r="F1144" s="247" t="s">
        <v>1878</v>
      </c>
      <c r="G1144" s="245"/>
      <c r="H1144" s="248">
        <v>2.5169999999999999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AT1144" s="254" t="s">
        <v>159</v>
      </c>
      <c r="AU1144" s="254" t="s">
        <v>82</v>
      </c>
      <c r="AV1144" s="12" t="s">
        <v>82</v>
      </c>
      <c r="AW1144" s="12" t="s">
        <v>35</v>
      </c>
      <c r="AX1144" s="12" t="s">
        <v>72</v>
      </c>
      <c r="AY1144" s="254" t="s">
        <v>150</v>
      </c>
    </row>
    <row r="1145" s="13" customFormat="1">
      <c r="B1145" s="255"/>
      <c r="C1145" s="256"/>
      <c r="D1145" s="235" t="s">
        <v>159</v>
      </c>
      <c r="E1145" s="257" t="s">
        <v>21</v>
      </c>
      <c r="F1145" s="258" t="s">
        <v>162</v>
      </c>
      <c r="G1145" s="256"/>
      <c r="H1145" s="259">
        <v>6.7140000000000004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AT1145" s="265" t="s">
        <v>159</v>
      </c>
      <c r="AU1145" s="265" t="s">
        <v>82</v>
      </c>
      <c r="AV1145" s="13" t="s">
        <v>157</v>
      </c>
      <c r="AW1145" s="13" t="s">
        <v>35</v>
      </c>
      <c r="AX1145" s="13" t="s">
        <v>80</v>
      </c>
      <c r="AY1145" s="265" t="s">
        <v>150</v>
      </c>
    </row>
    <row r="1146" s="1" customFormat="1" ht="25.5" customHeight="1">
      <c r="B1146" s="46"/>
      <c r="C1146" s="221" t="s">
        <v>1879</v>
      </c>
      <c r="D1146" s="221" t="s">
        <v>152</v>
      </c>
      <c r="E1146" s="222" t="s">
        <v>1880</v>
      </c>
      <c r="F1146" s="223" t="s">
        <v>1881</v>
      </c>
      <c r="G1146" s="224" t="s">
        <v>204</v>
      </c>
      <c r="H1146" s="225">
        <v>6.7140000000000004</v>
      </c>
      <c r="I1146" s="226"/>
      <c r="J1146" s="227">
        <f>ROUND(I1146*H1146,2)</f>
        <v>0</v>
      </c>
      <c r="K1146" s="223" t="s">
        <v>156</v>
      </c>
      <c r="L1146" s="72"/>
      <c r="M1146" s="228" t="s">
        <v>21</v>
      </c>
      <c r="N1146" s="229" t="s">
        <v>43</v>
      </c>
      <c r="O1146" s="47"/>
      <c r="P1146" s="230">
        <f>O1146*H1146</f>
        <v>0</v>
      </c>
      <c r="Q1146" s="230">
        <v>0.00016875000000000001</v>
      </c>
      <c r="R1146" s="230">
        <f>Q1146*H1146</f>
        <v>0.0011329875000000002</v>
      </c>
      <c r="S1146" s="230">
        <v>0</v>
      </c>
      <c r="T1146" s="231">
        <f>S1146*H1146</f>
        <v>0</v>
      </c>
      <c r="AR1146" s="24" t="s">
        <v>240</v>
      </c>
      <c r="AT1146" s="24" t="s">
        <v>152</v>
      </c>
      <c r="AU1146" s="24" t="s">
        <v>82</v>
      </c>
      <c r="AY1146" s="24" t="s">
        <v>150</v>
      </c>
      <c r="BE1146" s="232">
        <f>IF(N1146="základní",J1146,0)</f>
        <v>0</v>
      </c>
      <c r="BF1146" s="232">
        <f>IF(N1146="snížená",J1146,0)</f>
        <v>0</v>
      </c>
      <c r="BG1146" s="232">
        <f>IF(N1146="zákl. přenesená",J1146,0)</f>
        <v>0</v>
      </c>
      <c r="BH1146" s="232">
        <f>IF(N1146="sníž. přenesená",J1146,0)</f>
        <v>0</v>
      </c>
      <c r="BI1146" s="232">
        <f>IF(N1146="nulová",J1146,0)</f>
        <v>0</v>
      </c>
      <c r="BJ1146" s="24" t="s">
        <v>80</v>
      </c>
      <c r="BK1146" s="232">
        <f>ROUND(I1146*H1146,2)</f>
        <v>0</v>
      </c>
      <c r="BL1146" s="24" t="s">
        <v>240</v>
      </c>
      <c r="BM1146" s="24" t="s">
        <v>1882</v>
      </c>
    </row>
    <row r="1147" s="1" customFormat="1" ht="25.5" customHeight="1">
      <c r="B1147" s="46"/>
      <c r="C1147" s="221" t="s">
        <v>1883</v>
      </c>
      <c r="D1147" s="221" t="s">
        <v>152</v>
      </c>
      <c r="E1147" s="222" t="s">
        <v>1884</v>
      </c>
      <c r="F1147" s="223" t="s">
        <v>1885</v>
      </c>
      <c r="G1147" s="224" t="s">
        <v>204</v>
      </c>
      <c r="H1147" s="225">
        <v>6.7140000000000004</v>
      </c>
      <c r="I1147" s="226"/>
      <c r="J1147" s="227">
        <f>ROUND(I1147*H1147,2)</f>
        <v>0</v>
      </c>
      <c r="K1147" s="223" t="s">
        <v>156</v>
      </c>
      <c r="L1147" s="72"/>
      <c r="M1147" s="228" t="s">
        <v>21</v>
      </c>
      <c r="N1147" s="229" t="s">
        <v>43</v>
      </c>
      <c r="O1147" s="47"/>
      <c r="P1147" s="230">
        <f>O1147*H1147</f>
        <v>0</v>
      </c>
      <c r="Q1147" s="230">
        <v>0.00012305000000000001</v>
      </c>
      <c r="R1147" s="230">
        <f>Q1147*H1147</f>
        <v>0.00082615770000000013</v>
      </c>
      <c r="S1147" s="230">
        <v>0</v>
      </c>
      <c r="T1147" s="231">
        <f>S1147*H1147</f>
        <v>0</v>
      </c>
      <c r="AR1147" s="24" t="s">
        <v>240</v>
      </c>
      <c r="AT1147" s="24" t="s">
        <v>152</v>
      </c>
      <c r="AU1147" s="24" t="s">
        <v>82</v>
      </c>
      <c r="AY1147" s="24" t="s">
        <v>150</v>
      </c>
      <c r="BE1147" s="232">
        <f>IF(N1147="základní",J1147,0)</f>
        <v>0</v>
      </c>
      <c r="BF1147" s="232">
        <f>IF(N1147="snížená",J1147,0)</f>
        <v>0</v>
      </c>
      <c r="BG1147" s="232">
        <f>IF(N1147="zákl. přenesená",J1147,0)</f>
        <v>0</v>
      </c>
      <c r="BH1147" s="232">
        <f>IF(N1147="sníž. přenesená",J1147,0)</f>
        <v>0</v>
      </c>
      <c r="BI1147" s="232">
        <f>IF(N1147="nulová",J1147,0)</f>
        <v>0</v>
      </c>
      <c r="BJ1147" s="24" t="s">
        <v>80</v>
      </c>
      <c r="BK1147" s="232">
        <f>ROUND(I1147*H1147,2)</f>
        <v>0</v>
      </c>
      <c r="BL1147" s="24" t="s">
        <v>240</v>
      </c>
      <c r="BM1147" s="24" t="s">
        <v>1886</v>
      </c>
    </row>
    <row r="1148" s="1" customFormat="1" ht="25.5" customHeight="1">
      <c r="B1148" s="46"/>
      <c r="C1148" s="221" t="s">
        <v>1887</v>
      </c>
      <c r="D1148" s="221" t="s">
        <v>152</v>
      </c>
      <c r="E1148" s="222" t="s">
        <v>1888</v>
      </c>
      <c r="F1148" s="223" t="s">
        <v>1889</v>
      </c>
      <c r="G1148" s="224" t="s">
        <v>204</v>
      </c>
      <c r="H1148" s="225">
        <v>45.384</v>
      </c>
      <c r="I1148" s="226"/>
      <c r="J1148" s="227">
        <f>ROUND(I1148*H1148,2)</f>
        <v>0</v>
      </c>
      <c r="K1148" s="223" t="s">
        <v>156</v>
      </c>
      <c r="L1148" s="72"/>
      <c r="M1148" s="228" t="s">
        <v>21</v>
      </c>
      <c r="N1148" s="229" t="s">
        <v>43</v>
      </c>
      <c r="O1148" s="47"/>
      <c r="P1148" s="230">
        <f>O1148*H1148</f>
        <v>0</v>
      </c>
      <c r="Q1148" s="230">
        <v>8.7100000000000003E-05</v>
      </c>
      <c r="R1148" s="230">
        <f>Q1148*H1148</f>
        <v>0.0039529463999999999</v>
      </c>
      <c r="S1148" s="230">
        <v>0</v>
      </c>
      <c r="T1148" s="231">
        <f>S1148*H1148</f>
        <v>0</v>
      </c>
      <c r="AR1148" s="24" t="s">
        <v>240</v>
      </c>
      <c r="AT1148" s="24" t="s">
        <v>152</v>
      </c>
      <c r="AU1148" s="24" t="s">
        <v>82</v>
      </c>
      <c r="AY1148" s="24" t="s">
        <v>150</v>
      </c>
      <c r="BE1148" s="232">
        <f>IF(N1148="základní",J1148,0)</f>
        <v>0</v>
      </c>
      <c r="BF1148" s="232">
        <f>IF(N1148="snížená",J1148,0)</f>
        <v>0</v>
      </c>
      <c r="BG1148" s="232">
        <f>IF(N1148="zákl. přenesená",J1148,0)</f>
        <v>0</v>
      </c>
      <c r="BH1148" s="232">
        <f>IF(N1148="sníž. přenesená",J1148,0)</f>
        <v>0</v>
      </c>
      <c r="BI1148" s="232">
        <f>IF(N1148="nulová",J1148,0)</f>
        <v>0</v>
      </c>
      <c r="BJ1148" s="24" t="s">
        <v>80</v>
      </c>
      <c r="BK1148" s="232">
        <f>ROUND(I1148*H1148,2)</f>
        <v>0</v>
      </c>
      <c r="BL1148" s="24" t="s">
        <v>240</v>
      </c>
      <c r="BM1148" s="24" t="s">
        <v>1890</v>
      </c>
    </row>
    <row r="1149" s="12" customFormat="1">
      <c r="B1149" s="244"/>
      <c r="C1149" s="245"/>
      <c r="D1149" s="235" t="s">
        <v>159</v>
      </c>
      <c r="E1149" s="246" t="s">
        <v>21</v>
      </c>
      <c r="F1149" s="247" t="s">
        <v>1891</v>
      </c>
      <c r="G1149" s="245"/>
      <c r="H1149" s="248">
        <v>26.783999999999999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AT1149" s="254" t="s">
        <v>159</v>
      </c>
      <c r="AU1149" s="254" t="s">
        <v>82</v>
      </c>
      <c r="AV1149" s="12" t="s">
        <v>82</v>
      </c>
      <c r="AW1149" s="12" t="s">
        <v>35</v>
      </c>
      <c r="AX1149" s="12" t="s">
        <v>72</v>
      </c>
      <c r="AY1149" s="254" t="s">
        <v>150</v>
      </c>
    </row>
    <row r="1150" s="12" customFormat="1">
      <c r="B1150" s="244"/>
      <c r="C1150" s="245"/>
      <c r="D1150" s="235" t="s">
        <v>159</v>
      </c>
      <c r="E1150" s="246" t="s">
        <v>21</v>
      </c>
      <c r="F1150" s="247" t="s">
        <v>1892</v>
      </c>
      <c r="G1150" s="245"/>
      <c r="H1150" s="248">
        <v>18.600000000000001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AT1150" s="254" t="s">
        <v>159</v>
      </c>
      <c r="AU1150" s="254" t="s">
        <v>82</v>
      </c>
      <c r="AV1150" s="12" t="s">
        <v>82</v>
      </c>
      <c r="AW1150" s="12" t="s">
        <v>35</v>
      </c>
      <c r="AX1150" s="12" t="s">
        <v>72</v>
      </c>
      <c r="AY1150" s="254" t="s">
        <v>150</v>
      </c>
    </row>
    <row r="1151" s="13" customFormat="1">
      <c r="B1151" s="255"/>
      <c r="C1151" s="256"/>
      <c r="D1151" s="235" t="s">
        <v>159</v>
      </c>
      <c r="E1151" s="257" t="s">
        <v>21</v>
      </c>
      <c r="F1151" s="258" t="s">
        <v>162</v>
      </c>
      <c r="G1151" s="256"/>
      <c r="H1151" s="259">
        <v>45.384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AT1151" s="265" t="s">
        <v>159</v>
      </c>
      <c r="AU1151" s="265" t="s">
        <v>82</v>
      </c>
      <c r="AV1151" s="13" t="s">
        <v>157</v>
      </c>
      <c r="AW1151" s="13" t="s">
        <v>35</v>
      </c>
      <c r="AX1151" s="13" t="s">
        <v>80</v>
      </c>
      <c r="AY1151" s="265" t="s">
        <v>150</v>
      </c>
    </row>
    <row r="1152" s="1" customFormat="1" ht="25.5" customHeight="1">
      <c r="B1152" s="46"/>
      <c r="C1152" s="221" t="s">
        <v>1893</v>
      </c>
      <c r="D1152" s="221" t="s">
        <v>152</v>
      </c>
      <c r="E1152" s="222" t="s">
        <v>1894</v>
      </c>
      <c r="F1152" s="223" t="s">
        <v>1895</v>
      </c>
      <c r="G1152" s="224" t="s">
        <v>248</v>
      </c>
      <c r="H1152" s="225">
        <v>59.700000000000003</v>
      </c>
      <c r="I1152" s="226"/>
      <c r="J1152" s="227">
        <f>ROUND(I1152*H1152,2)</f>
        <v>0</v>
      </c>
      <c r="K1152" s="223" t="s">
        <v>156</v>
      </c>
      <c r="L1152" s="72"/>
      <c r="M1152" s="228" t="s">
        <v>21</v>
      </c>
      <c r="N1152" s="229" t="s">
        <v>43</v>
      </c>
      <c r="O1152" s="47"/>
      <c r="P1152" s="230">
        <f>O1152*H1152</f>
        <v>0</v>
      </c>
      <c r="Q1152" s="230">
        <v>6.0000000000000002E-06</v>
      </c>
      <c r="R1152" s="230">
        <f>Q1152*H1152</f>
        <v>0.00035820000000000003</v>
      </c>
      <c r="S1152" s="230">
        <v>0</v>
      </c>
      <c r="T1152" s="231">
        <f>S1152*H1152</f>
        <v>0</v>
      </c>
      <c r="AR1152" s="24" t="s">
        <v>240</v>
      </c>
      <c r="AT1152" s="24" t="s">
        <v>152</v>
      </c>
      <c r="AU1152" s="24" t="s">
        <v>82</v>
      </c>
      <c r="AY1152" s="24" t="s">
        <v>150</v>
      </c>
      <c r="BE1152" s="232">
        <f>IF(N1152="základní",J1152,0)</f>
        <v>0</v>
      </c>
      <c r="BF1152" s="232">
        <f>IF(N1152="snížená",J1152,0)</f>
        <v>0</v>
      </c>
      <c r="BG1152" s="232">
        <f>IF(N1152="zákl. přenesená",J1152,0)</f>
        <v>0</v>
      </c>
      <c r="BH1152" s="232">
        <f>IF(N1152="sníž. přenesená",J1152,0)</f>
        <v>0</v>
      </c>
      <c r="BI1152" s="232">
        <f>IF(N1152="nulová",J1152,0)</f>
        <v>0</v>
      </c>
      <c r="BJ1152" s="24" t="s">
        <v>80</v>
      </c>
      <c r="BK1152" s="232">
        <f>ROUND(I1152*H1152,2)</f>
        <v>0</v>
      </c>
      <c r="BL1152" s="24" t="s">
        <v>240</v>
      </c>
      <c r="BM1152" s="24" t="s">
        <v>1896</v>
      </c>
    </row>
    <row r="1153" s="1" customFormat="1" ht="16.5" customHeight="1">
      <c r="B1153" s="46"/>
      <c r="C1153" s="221" t="s">
        <v>1897</v>
      </c>
      <c r="D1153" s="221" t="s">
        <v>152</v>
      </c>
      <c r="E1153" s="222" t="s">
        <v>1898</v>
      </c>
      <c r="F1153" s="223" t="s">
        <v>1899</v>
      </c>
      <c r="G1153" s="224" t="s">
        <v>204</v>
      </c>
      <c r="H1153" s="225">
        <v>45.384</v>
      </c>
      <c r="I1153" s="226"/>
      <c r="J1153" s="227">
        <f>ROUND(I1153*H1153,2)</f>
        <v>0</v>
      </c>
      <c r="K1153" s="223" t="s">
        <v>156</v>
      </c>
      <c r="L1153" s="72"/>
      <c r="M1153" s="228" t="s">
        <v>21</v>
      </c>
      <c r="N1153" s="229" t="s">
        <v>43</v>
      </c>
      <c r="O1153" s="47"/>
      <c r="P1153" s="230">
        <f>O1153*H1153</f>
        <v>0</v>
      </c>
      <c r="Q1153" s="230">
        <v>9.6971000000000004E-05</v>
      </c>
      <c r="R1153" s="230">
        <f>Q1153*H1153</f>
        <v>0.0044009318640000003</v>
      </c>
      <c r="S1153" s="230">
        <v>0</v>
      </c>
      <c r="T1153" s="231">
        <f>S1153*H1153</f>
        <v>0</v>
      </c>
      <c r="AR1153" s="24" t="s">
        <v>240</v>
      </c>
      <c r="AT1153" s="24" t="s">
        <v>152</v>
      </c>
      <c r="AU1153" s="24" t="s">
        <v>82</v>
      </c>
      <c r="AY1153" s="24" t="s">
        <v>150</v>
      </c>
      <c r="BE1153" s="232">
        <f>IF(N1153="základní",J1153,0)</f>
        <v>0</v>
      </c>
      <c r="BF1153" s="232">
        <f>IF(N1153="snížená",J1153,0)</f>
        <v>0</v>
      </c>
      <c r="BG1153" s="232">
        <f>IF(N1153="zákl. přenesená",J1153,0)</f>
        <v>0</v>
      </c>
      <c r="BH1153" s="232">
        <f>IF(N1153="sníž. přenesená",J1153,0)</f>
        <v>0</v>
      </c>
      <c r="BI1153" s="232">
        <f>IF(N1153="nulová",J1153,0)</f>
        <v>0</v>
      </c>
      <c r="BJ1153" s="24" t="s">
        <v>80</v>
      </c>
      <c r="BK1153" s="232">
        <f>ROUND(I1153*H1153,2)</f>
        <v>0</v>
      </c>
      <c r="BL1153" s="24" t="s">
        <v>240</v>
      </c>
      <c r="BM1153" s="24" t="s">
        <v>1900</v>
      </c>
    </row>
    <row r="1154" s="1" customFormat="1" ht="25.5" customHeight="1">
      <c r="B1154" s="46"/>
      <c r="C1154" s="221" t="s">
        <v>1901</v>
      </c>
      <c r="D1154" s="221" t="s">
        <v>152</v>
      </c>
      <c r="E1154" s="222" t="s">
        <v>1902</v>
      </c>
      <c r="F1154" s="223" t="s">
        <v>1903</v>
      </c>
      <c r="G1154" s="224" t="s">
        <v>248</v>
      </c>
      <c r="H1154" s="225">
        <v>59.700000000000003</v>
      </c>
      <c r="I1154" s="226"/>
      <c r="J1154" s="227">
        <f>ROUND(I1154*H1154,2)</f>
        <v>0</v>
      </c>
      <c r="K1154" s="223" t="s">
        <v>156</v>
      </c>
      <c r="L1154" s="72"/>
      <c r="M1154" s="228" t="s">
        <v>21</v>
      </c>
      <c r="N1154" s="229" t="s">
        <v>43</v>
      </c>
      <c r="O1154" s="47"/>
      <c r="P1154" s="230">
        <f>O1154*H1154</f>
        <v>0</v>
      </c>
      <c r="Q1154" s="230">
        <v>5.1449999999999999E-06</v>
      </c>
      <c r="R1154" s="230">
        <f>Q1154*H1154</f>
        <v>0.00030715650000000001</v>
      </c>
      <c r="S1154" s="230">
        <v>0</v>
      </c>
      <c r="T1154" s="231">
        <f>S1154*H1154</f>
        <v>0</v>
      </c>
      <c r="AR1154" s="24" t="s">
        <v>240</v>
      </c>
      <c r="AT1154" s="24" t="s">
        <v>152</v>
      </c>
      <c r="AU1154" s="24" t="s">
        <v>82</v>
      </c>
      <c r="AY1154" s="24" t="s">
        <v>150</v>
      </c>
      <c r="BE1154" s="232">
        <f>IF(N1154="základní",J1154,0)</f>
        <v>0</v>
      </c>
      <c r="BF1154" s="232">
        <f>IF(N1154="snížená",J1154,0)</f>
        <v>0</v>
      </c>
      <c r="BG1154" s="232">
        <f>IF(N1154="zákl. přenesená",J1154,0)</f>
        <v>0</v>
      </c>
      <c r="BH1154" s="232">
        <f>IF(N1154="sníž. přenesená",J1154,0)</f>
        <v>0</v>
      </c>
      <c r="BI1154" s="232">
        <f>IF(N1154="nulová",J1154,0)</f>
        <v>0</v>
      </c>
      <c r="BJ1154" s="24" t="s">
        <v>80</v>
      </c>
      <c r="BK1154" s="232">
        <f>ROUND(I1154*H1154,2)</f>
        <v>0</v>
      </c>
      <c r="BL1154" s="24" t="s">
        <v>240</v>
      </c>
      <c r="BM1154" s="24" t="s">
        <v>1904</v>
      </c>
    </row>
    <row r="1155" s="1" customFormat="1" ht="16.5" customHeight="1">
      <c r="B1155" s="46"/>
      <c r="C1155" s="221" t="s">
        <v>1905</v>
      </c>
      <c r="D1155" s="221" t="s">
        <v>152</v>
      </c>
      <c r="E1155" s="222" t="s">
        <v>1906</v>
      </c>
      <c r="F1155" s="223" t="s">
        <v>1907</v>
      </c>
      <c r="G1155" s="224" t="s">
        <v>204</v>
      </c>
      <c r="H1155" s="225">
        <v>45.384</v>
      </c>
      <c r="I1155" s="226"/>
      <c r="J1155" s="227">
        <f>ROUND(I1155*H1155,2)</f>
        <v>0</v>
      </c>
      <c r="K1155" s="223" t="s">
        <v>156</v>
      </c>
      <c r="L1155" s="72"/>
      <c r="M1155" s="228" t="s">
        <v>21</v>
      </c>
      <c r="N1155" s="229" t="s">
        <v>43</v>
      </c>
      <c r="O1155" s="47"/>
      <c r="P1155" s="230">
        <f>O1155*H1155</f>
        <v>0</v>
      </c>
      <c r="Q1155" s="230">
        <v>0.0001863</v>
      </c>
      <c r="R1155" s="230">
        <f>Q1155*H1155</f>
        <v>0.0084550392000000002</v>
      </c>
      <c r="S1155" s="230">
        <v>0</v>
      </c>
      <c r="T1155" s="231">
        <f>S1155*H1155</f>
        <v>0</v>
      </c>
      <c r="AR1155" s="24" t="s">
        <v>240</v>
      </c>
      <c r="AT1155" s="24" t="s">
        <v>152</v>
      </c>
      <c r="AU1155" s="24" t="s">
        <v>82</v>
      </c>
      <c r="AY1155" s="24" t="s">
        <v>150</v>
      </c>
      <c r="BE1155" s="232">
        <f>IF(N1155="základní",J1155,0)</f>
        <v>0</v>
      </c>
      <c r="BF1155" s="232">
        <f>IF(N1155="snížená",J1155,0)</f>
        <v>0</v>
      </c>
      <c r="BG1155" s="232">
        <f>IF(N1155="zákl. přenesená",J1155,0)</f>
        <v>0</v>
      </c>
      <c r="BH1155" s="232">
        <f>IF(N1155="sníž. přenesená",J1155,0)</f>
        <v>0</v>
      </c>
      <c r="BI1155" s="232">
        <f>IF(N1155="nulová",J1155,0)</f>
        <v>0</v>
      </c>
      <c r="BJ1155" s="24" t="s">
        <v>80</v>
      </c>
      <c r="BK1155" s="232">
        <f>ROUND(I1155*H1155,2)</f>
        <v>0</v>
      </c>
      <c r="BL1155" s="24" t="s">
        <v>240</v>
      </c>
      <c r="BM1155" s="24" t="s">
        <v>1908</v>
      </c>
    </row>
    <row r="1156" s="1" customFormat="1" ht="25.5" customHeight="1">
      <c r="B1156" s="46"/>
      <c r="C1156" s="221" t="s">
        <v>1909</v>
      </c>
      <c r="D1156" s="221" t="s">
        <v>152</v>
      </c>
      <c r="E1156" s="222" t="s">
        <v>1910</v>
      </c>
      <c r="F1156" s="223" t="s">
        <v>1911</v>
      </c>
      <c r="G1156" s="224" t="s">
        <v>248</v>
      </c>
      <c r="H1156" s="225">
        <v>59.700000000000003</v>
      </c>
      <c r="I1156" s="226"/>
      <c r="J1156" s="227">
        <f>ROUND(I1156*H1156,2)</f>
        <v>0</v>
      </c>
      <c r="K1156" s="223" t="s">
        <v>156</v>
      </c>
      <c r="L1156" s="72"/>
      <c r="M1156" s="228" t="s">
        <v>21</v>
      </c>
      <c r="N1156" s="229" t="s">
        <v>43</v>
      </c>
      <c r="O1156" s="47"/>
      <c r="P1156" s="230">
        <f>O1156*H1156</f>
        <v>0</v>
      </c>
      <c r="Q1156" s="230">
        <v>2.4522E-05</v>
      </c>
      <c r="R1156" s="230">
        <f>Q1156*H1156</f>
        <v>0.0014639634000000001</v>
      </c>
      <c r="S1156" s="230">
        <v>0</v>
      </c>
      <c r="T1156" s="231">
        <f>S1156*H1156</f>
        <v>0</v>
      </c>
      <c r="AR1156" s="24" t="s">
        <v>240</v>
      </c>
      <c r="AT1156" s="24" t="s">
        <v>152</v>
      </c>
      <c r="AU1156" s="24" t="s">
        <v>82</v>
      </c>
      <c r="AY1156" s="24" t="s">
        <v>150</v>
      </c>
      <c r="BE1156" s="232">
        <f>IF(N1156="základní",J1156,0)</f>
        <v>0</v>
      </c>
      <c r="BF1156" s="232">
        <f>IF(N1156="snížená",J1156,0)</f>
        <v>0</v>
      </c>
      <c r="BG1156" s="232">
        <f>IF(N1156="zákl. přenesená",J1156,0)</f>
        <v>0</v>
      </c>
      <c r="BH1156" s="232">
        <f>IF(N1156="sníž. přenesená",J1156,0)</f>
        <v>0</v>
      </c>
      <c r="BI1156" s="232">
        <f>IF(N1156="nulová",J1156,0)</f>
        <v>0</v>
      </c>
      <c r="BJ1156" s="24" t="s">
        <v>80</v>
      </c>
      <c r="BK1156" s="232">
        <f>ROUND(I1156*H1156,2)</f>
        <v>0</v>
      </c>
      <c r="BL1156" s="24" t="s">
        <v>240</v>
      </c>
      <c r="BM1156" s="24" t="s">
        <v>1912</v>
      </c>
    </row>
    <row r="1157" s="1" customFormat="1" ht="25.5" customHeight="1">
      <c r="B1157" s="46"/>
      <c r="C1157" s="221" t="s">
        <v>1913</v>
      </c>
      <c r="D1157" s="221" t="s">
        <v>152</v>
      </c>
      <c r="E1157" s="222" t="s">
        <v>1914</v>
      </c>
      <c r="F1157" s="223" t="s">
        <v>1915</v>
      </c>
      <c r="G1157" s="224" t="s">
        <v>248</v>
      </c>
      <c r="H1157" s="225">
        <v>59.700000000000003</v>
      </c>
      <c r="I1157" s="226"/>
      <c r="J1157" s="227">
        <f>ROUND(I1157*H1157,2)</f>
        <v>0</v>
      </c>
      <c r="K1157" s="223" t="s">
        <v>156</v>
      </c>
      <c r="L1157" s="72"/>
      <c r="M1157" s="228" t="s">
        <v>21</v>
      </c>
      <c r="N1157" s="229" t="s">
        <v>43</v>
      </c>
      <c r="O1157" s="47"/>
      <c r="P1157" s="230">
        <f>O1157*H1157</f>
        <v>0</v>
      </c>
      <c r="Q1157" s="230">
        <v>2.4382000000000001E-05</v>
      </c>
      <c r="R1157" s="230">
        <f>Q1157*H1157</f>
        <v>0.0014556054000000001</v>
      </c>
      <c r="S1157" s="230">
        <v>0</v>
      </c>
      <c r="T1157" s="231">
        <f>S1157*H1157</f>
        <v>0</v>
      </c>
      <c r="AR1157" s="24" t="s">
        <v>240</v>
      </c>
      <c r="AT1157" s="24" t="s">
        <v>152</v>
      </c>
      <c r="AU1157" s="24" t="s">
        <v>82</v>
      </c>
      <c r="AY1157" s="24" t="s">
        <v>150</v>
      </c>
      <c r="BE1157" s="232">
        <f>IF(N1157="základní",J1157,0)</f>
        <v>0</v>
      </c>
      <c r="BF1157" s="232">
        <f>IF(N1157="snížená",J1157,0)</f>
        <v>0</v>
      </c>
      <c r="BG1157" s="232">
        <f>IF(N1157="zákl. přenesená",J1157,0)</f>
        <v>0</v>
      </c>
      <c r="BH1157" s="232">
        <f>IF(N1157="sníž. přenesená",J1157,0)</f>
        <v>0</v>
      </c>
      <c r="BI1157" s="232">
        <f>IF(N1157="nulová",J1157,0)</f>
        <v>0</v>
      </c>
      <c r="BJ1157" s="24" t="s">
        <v>80</v>
      </c>
      <c r="BK1157" s="232">
        <f>ROUND(I1157*H1157,2)</f>
        <v>0</v>
      </c>
      <c r="BL1157" s="24" t="s">
        <v>240</v>
      </c>
      <c r="BM1157" s="24" t="s">
        <v>1916</v>
      </c>
    </row>
    <row r="1158" s="1" customFormat="1" ht="16.5" customHeight="1">
      <c r="B1158" s="46"/>
      <c r="C1158" s="221" t="s">
        <v>1917</v>
      </c>
      <c r="D1158" s="221" t="s">
        <v>152</v>
      </c>
      <c r="E1158" s="222" t="s">
        <v>1918</v>
      </c>
      <c r="F1158" s="223" t="s">
        <v>1919</v>
      </c>
      <c r="G1158" s="224" t="s">
        <v>204</v>
      </c>
      <c r="H1158" s="225">
        <v>45.384</v>
      </c>
      <c r="I1158" s="226"/>
      <c r="J1158" s="227">
        <f>ROUND(I1158*H1158,2)</f>
        <v>0</v>
      </c>
      <c r="K1158" s="223" t="s">
        <v>156</v>
      </c>
      <c r="L1158" s="72"/>
      <c r="M1158" s="228" t="s">
        <v>21</v>
      </c>
      <c r="N1158" s="229" t="s">
        <v>43</v>
      </c>
      <c r="O1158" s="47"/>
      <c r="P1158" s="230">
        <f>O1158*H1158</f>
        <v>0</v>
      </c>
      <c r="Q1158" s="230">
        <v>0.00030939999999999999</v>
      </c>
      <c r="R1158" s="230">
        <f>Q1158*H1158</f>
        <v>0.0140418096</v>
      </c>
      <c r="S1158" s="230">
        <v>0</v>
      </c>
      <c r="T1158" s="231">
        <f>S1158*H1158</f>
        <v>0</v>
      </c>
      <c r="AR1158" s="24" t="s">
        <v>240</v>
      </c>
      <c r="AT1158" s="24" t="s">
        <v>152</v>
      </c>
      <c r="AU1158" s="24" t="s">
        <v>82</v>
      </c>
      <c r="AY1158" s="24" t="s">
        <v>150</v>
      </c>
      <c r="BE1158" s="232">
        <f>IF(N1158="základní",J1158,0)</f>
        <v>0</v>
      </c>
      <c r="BF1158" s="232">
        <f>IF(N1158="snížená",J1158,0)</f>
        <v>0</v>
      </c>
      <c r="BG1158" s="232">
        <f>IF(N1158="zákl. přenesená",J1158,0)</f>
        <v>0</v>
      </c>
      <c r="BH1158" s="232">
        <f>IF(N1158="sníž. přenesená",J1158,0)</f>
        <v>0</v>
      </c>
      <c r="BI1158" s="232">
        <f>IF(N1158="nulová",J1158,0)</f>
        <v>0</v>
      </c>
      <c r="BJ1158" s="24" t="s">
        <v>80</v>
      </c>
      <c r="BK1158" s="232">
        <f>ROUND(I1158*H1158,2)</f>
        <v>0</v>
      </c>
      <c r="BL1158" s="24" t="s">
        <v>240</v>
      </c>
      <c r="BM1158" s="24" t="s">
        <v>1920</v>
      </c>
    </row>
    <row r="1159" s="1" customFormat="1" ht="25.5" customHeight="1">
      <c r="B1159" s="46"/>
      <c r="C1159" s="221" t="s">
        <v>1921</v>
      </c>
      <c r="D1159" s="221" t="s">
        <v>152</v>
      </c>
      <c r="E1159" s="222" t="s">
        <v>1922</v>
      </c>
      <c r="F1159" s="223" t="s">
        <v>1923</v>
      </c>
      <c r="G1159" s="224" t="s">
        <v>248</v>
      </c>
      <c r="H1159" s="225">
        <v>59.700000000000003</v>
      </c>
      <c r="I1159" s="226"/>
      <c r="J1159" s="227">
        <f>ROUND(I1159*H1159,2)</f>
        <v>0</v>
      </c>
      <c r="K1159" s="223" t="s">
        <v>156</v>
      </c>
      <c r="L1159" s="72"/>
      <c r="M1159" s="228" t="s">
        <v>21</v>
      </c>
      <c r="N1159" s="229" t="s">
        <v>43</v>
      </c>
      <c r="O1159" s="47"/>
      <c r="P1159" s="230">
        <f>O1159*H1159</f>
        <v>0</v>
      </c>
      <c r="Q1159" s="230">
        <v>3.1940000000000003E-05</v>
      </c>
      <c r="R1159" s="230">
        <f>Q1159*H1159</f>
        <v>0.0019068180000000002</v>
      </c>
      <c r="S1159" s="230">
        <v>0</v>
      </c>
      <c r="T1159" s="231">
        <f>S1159*H1159</f>
        <v>0</v>
      </c>
      <c r="AR1159" s="24" t="s">
        <v>240</v>
      </c>
      <c r="AT1159" s="24" t="s">
        <v>152</v>
      </c>
      <c r="AU1159" s="24" t="s">
        <v>82</v>
      </c>
      <c r="AY1159" s="24" t="s">
        <v>150</v>
      </c>
      <c r="BE1159" s="232">
        <f>IF(N1159="základní",J1159,0)</f>
        <v>0</v>
      </c>
      <c r="BF1159" s="232">
        <f>IF(N1159="snížená",J1159,0)</f>
        <v>0</v>
      </c>
      <c r="BG1159" s="232">
        <f>IF(N1159="zákl. přenesená",J1159,0)</f>
        <v>0</v>
      </c>
      <c r="BH1159" s="232">
        <f>IF(N1159="sníž. přenesená",J1159,0)</f>
        <v>0</v>
      </c>
      <c r="BI1159" s="232">
        <f>IF(N1159="nulová",J1159,0)</f>
        <v>0</v>
      </c>
      <c r="BJ1159" s="24" t="s">
        <v>80</v>
      </c>
      <c r="BK1159" s="232">
        <f>ROUND(I1159*H1159,2)</f>
        <v>0</v>
      </c>
      <c r="BL1159" s="24" t="s">
        <v>240</v>
      </c>
      <c r="BM1159" s="24" t="s">
        <v>1924</v>
      </c>
    </row>
    <row r="1160" s="10" customFormat="1" ht="29.88" customHeight="1">
      <c r="B1160" s="205"/>
      <c r="C1160" s="206"/>
      <c r="D1160" s="207" t="s">
        <v>71</v>
      </c>
      <c r="E1160" s="219" t="s">
        <v>1925</v>
      </c>
      <c r="F1160" s="219" t="s">
        <v>1926</v>
      </c>
      <c r="G1160" s="206"/>
      <c r="H1160" s="206"/>
      <c r="I1160" s="209"/>
      <c r="J1160" s="220">
        <f>BK1160</f>
        <v>0</v>
      </c>
      <c r="K1160" s="206"/>
      <c r="L1160" s="211"/>
      <c r="M1160" s="212"/>
      <c r="N1160" s="213"/>
      <c r="O1160" s="213"/>
      <c r="P1160" s="214">
        <f>SUM(P1161:P1235)</f>
        <v>0</v>
      </c>
      <c r="Q1160" s="213"/>
      <c r="R1160" s="214">
        <f>SUM(R1161:R1235)</f>
        <v>0.56208068560000002</v>
      </c>
      <c r="S1160" s="213"/>
      <c r="T1160" s="215">
        <f>SUM(T1161:T1235)</f>
        <v>0.11443216000000001</v>
      </c>
      <c r="AR1160" s="216" t="s">
        <v>82</v>
      </c>
      <c r="AT1160" s="217" t="s">
        <v>71</v>
      </c>
      <c r="AU1160" s="217" t="s">
        <v>80</v>
      </c>
      <c r="AY1160" s="216" t="s">
        <v>150</v>
      </c>
      <c r="BK1160" s="218">
        <f>SUM(BK1161:BK1235)</f>
        <v>0</v>
      </c>
    </row>
    <row r="1161" s="1" customFormat="1" ht="16.5" customHeight="1">
      <c r="B1161" s="46"/>
      <c r="C1161" s="221" t="s">
        <v>1927</v>
      </c>
      <c r="D1161" s="221" t="s">
        <v>152</v>
      </c>
      <c r="E1161" s="222" t="s">
        <v>1928</v>
      </c>
      <c r="F1161" s="223" t="s">
        <v>1929</v>
      </c>
      <c r="G1161" s="224" t="s">
        <v>204</v>
      </c>
      <c r="H1161" s="225">
        <v>369.13600000000002</v>
      </c>
      <c r="I1161" s="226"/>
      <c r="J1161" s="227">
        <f>ROUND(I1161*H1161,2)</f>
        <v>0</v>
      </c>
      <c r="K1161" s="223" t="s">
        <v>156</v>
      </c>
      <c r="L1161" s="72"/>
      <c r="M1161" s="228" t="s">
        <v>21</v>
      </c>
      <c r="N1161" s="229" t="s">
        <v>43</v>
      </c>
      <c r="O1161" s="47"/>
      <c r="P1161" s="230">
        <f>O1161*H1161</f>
        <v>0</v>
      </c>
      <c r="Q1161" s="230">
        <v>0.001</v>
      </c>
      <c r="R1161" s="230">
        <f>Q1161*H1161</f>
        <v>0.36913600000000002</v>
      </c>
      <c r="S1161" s="230">
        <v>0.00031</v>
      </c>
      <c r="T1161" s="231">
        <f>S1161*H1161</f>
        <v>0.11443216000000001</v>
      </c>
      <c r="AR1161" s="24" t="s">
        <v>240</v>
      </c>
      <c r="AT1161" s="24" t="s">
        <v>152</v>
      </c>
      <c r="AU1161" s="24" t="s">
        <v>82</v>
      </c>
      <c r="AY1161" s="24" t="s">
        <v>150</v>
      </c>
      <c r="BE1161" s="232">
        <f>IF(N1161="základní",J1161,0)</f>
        <v>0</v>
      </c>
      <c r="BF1161" s="232">
        <f>IF(N1161="snížená",J1161,0)</f>
        <v>0</v>
      </c>
      <c r="BG1161" s="232">
        <f>IF(N1161="zákl. přenesená",J1161,0)</f>
        <v>0</v>
      </c>
      <c r="BH1161" s="232">
        <f>IF(N1161="sníž. přenesená",J1161,0)</f>
        <v>0</v>
      </c>
      <c r="BI1161" s="232">
        <f>IF(N1161="nulová",J1161,0)</f>
        <v>0</v>
      </c>
      <c r="BJ1161" s="24" t="s">
        <v>80</v>
      </c>
      <c r="BK1161" s="232">
        <f>ROUND(I1161*H1161,2)</f>
        <v>0</v>
      </c>
      <c r="BL1161" s="24" t="s">
        <v>240</v>
      </c>
      <c r="BM1161" s="24" t="s">
        <v>1930</v>
      </c>
    </row>
    <row r="1162" s="11" customFormat="1">
      <c r="B1162" s="233"/>
      <c r="C1162" s="234"/>
      <c r="D1162" s="235" t="s">
        <v>159</v>
      </c>
      <c r="E1162" s="236" t="s">
        <v>21</v>
      </c>
      <c r="F1162" s="237" t="s">
        <v>1931</v>
      </c>
      <c r="G1162" s="234"/>
      <c r="H1162" s="236" t="s">
        <v>21</v>
      </c>
      <c r="I1162" s="238"/>
      <c r="J1162" s="234"/>
      <c r="K1162" s="234"/>
      <c r="L1162" s="239"/>
      <c r="M1162" s="240"/>
      <c r="N1162" s="241"/>
      <c r="O1162" s="241"/>
      <c r="P1162" s="241"/>
      <c r="Q1162" s="241"/>
      <c r="R1162" s="241"/>
      <c r="S1162" s="241"/>
      <c r="T1162" s="242"/>
      <c r="AT1162" s="243" t="s">
        <v>159</v>
      </c>
      <c r="AU1162" s="243" t="s">
        <v>82</v>
      </c>
      <c r="AV1162" s="11" t="s">
        <v>80</v>
      </c>
      <c r="AW1162" s="11" t="s">
        <v>35</v>
      </c>
      <c r="AX1162" s="11" t="s">
        <v>72</v>
      </c>
      <c r="AY1162" s="243" t="s">
        <v>150</v>
      </c>
    </row>
    <row r="1163" s="12" customFormat="1">
      <c r="B1163" s="244"/>
      <c r="C1163" s="245"/>
      <c r="D1163" s="235" t="s">
        <v>159</v>
      </c>
      <c r="E1163" s="246" t="s">
        <v>21</v>
      </c>
      <c r="F1163" s="247" t="s">
        <v>1932</v>
      </c>
      <c r="G1163" s="245"/>
      <c r="H1163" s="248">
        <v>143.74600000000001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AT1163" s="254" t="s">
        <v>159</v>
      </c>
      <c r="AU1163" s="254" t="s">
        <v>82</v>
      </c>
      <c r="AV1163" s="12" t="s">
        <v>82</v>
      </c>
      <c r="AW1163" s="12" t="s">
        <v>35</v>
      </c>
      <c r="AX1163" s="12" t="s">
        <v>72</v>
      </c>
      <c r="AY1163" s="254" t="s">
        <v>150</v>
      </c>
    </row>
    <row r="1164" s="11" customFormat="1">
      <c r="B1164" s="233"/>
      <c r="C1164" s="234"/>
      <c r="D1164" s="235" t="s">
        <v>159</v>
      </c>
      <c r="E1164" s="236" t="s">
        <v>21</v>
      </c>
      <c r="F1164" s="237" t="s">
        <v>1933</v>
      </c>
      <c r="G1164" s="234"/>
      <c r="H1164" s="236" t="s">
        <v>21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AT1164" s="243" t="s">
        <v>159</v>
      </c>
      <c r="AU1164" s="243" t="s">
        <v>82</v>
      </c>
      <c r="AV1164" s="11" t="s">
        <v>80</v>
      </c>
      <c r="AW1164" s="11" t="s">
        <v>35</v>
      </c>
      <c r="AX1164" s="11" t="s">
        <v>72</v>
      </c>
      <c r="AY1164" s="243" t="s">
        <v>150</v>
      </c>
    </row>
    <row r="1165" s="11" customFormat="1">
      <c r="B1165" s="233"/>
      <c r="C1165" s="234"/>
      <c r="D1165" s="235" t="s">
        <v>159</v>
      </c>
      <c r="E1165" s="236" t="s">
        <v>21</v>
      </c>
      <c r="F1165" s="237" t="s">
        <v>267</v>
      </c>
      <c r="G1165" s="234"/>
      <c r="H1165" s="236" t="s">
        <v>21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AT1165" s="243" t="s">
        <v>159</v>
      </c>
      <c r="AU1165" s="243" t="s">
        <v>82</v>
      </c>
      <c r="AV1165" s="11" t="s">
        <v>80</v>
      </c>
      <c r="AW1165" s="11" t="s">
        <v>35</v>
      </c>
      <c r="AX1165" s="11" t="s">
        <v>72</v>
      </c>
      <c r="AY1165" s="243" t="s">
        <v>150</v>
      </c>
    </row>
    <row r="1166" s="12" customFormat="1">
      <c r="B1166" s="244"/>
      <c r="C1166" s="245"/>
      <c r="D1166" s="235" t="s">
        <v>159</v>
      </c>
      <c r="E1166" s="246" t="s">
        <v>21</v>
      </c>
      <c r="F1166" s="247" t="s">
        <v>313</v>
      </c>
      <c r="G1166" s="245"/>
      <c r="H1166" s="248">
        <v>76.765000000000001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AT1166" s="254" t="s">
        <v>159</v>
      </c>
      <c r="AU1166" s="254" t="s">
        <v>82</v>
      </c>
      <c r="AV1166" s="12" t="s">
        <v>82</v>
      </c>
      <c r="AW1166" s="12" t="s">
        <v>35</v>
      </c>
      <c r="AX1166" s="12" t="s">
        <v>72</v>
      </c>
      <c r="AY1166" s="254" t="s">
        <v>150</v>
      </c>
    </row>
    <row r="1167" s="12" customFormat="1">
      <c r="B1167" s="244"/>
      <c r="C1167" s="245"/>
      <c r="D1167" s="235" t="s">
        <v>159</v>
      </c>
      <c r="E1167" s="246" t="s">
        <v>21</v>
      </c>
      <c r="F1167" s="247" t="s">
        <v>314</v>
      </c>
      <c r="G1167" s="245"/>
      <c r="H1167" s="248">
        <v>41.892000000000003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AT1167" s="254" t="s">
        <v>159</v>
      </c>
      <c r="AU1167" s="254" t="s">
        <v>82</v>
      </c>
      <c r="AV1167" s="12" t="s">
        <v>82</v>
      </c>
      <c r="AW1167" s="12" t="s">
        <v>35</v>
      </c>
      <c r="AX1167" s="12" t="s">
        <v>72</v>
      </c>
      <c r="AY1167" s="254" t="s">
        <v>150</v>
      </c>
    </row>
    <row r="1168" s="12" customFormat="1">
      <c r="B1168" s="244"/>
      <c r="C1168" s="245"/>
      <c r="D1168" s="235" t="s">
        <v>159</v>
      </c>
      <c r="E1168" s="246" t="s">
        <v>21</v>
      </c>
      <c r="F1168" s="247" t="s">
        <v>315</v>
      </c>
      <c r="G1168" s="245"/>
      <c r="H1168" s="248">
        <v>5.3630000000000004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AT1168" s="254" t="s">
        <v>159</v>
      </c>
      <c r="AU1168" s="254" t="s">
        <v>82</v>
      </c>
      <c r="AV1168" s="12" t="s">
        <v>82</v>
      </c>
      <c r="AW1168" s="12" t="s">
        <v>35</v>
      </c>
      <c r="AX1168" s="12" t="s">
        <v>72</v>
      </c>
      <c r="AY1168" s="254" t="s">
        <v>150</v>
      </c>
    </row>
    <row r="1169" s="12" customFormat="1">
      <c r="B1169" s="244"/>
      <c r="C1169" s="245"/>
      <c r="D1169" s="235" t="s">
        <v>159</v>
      </c>
      <c r="E1169" s="246" t="s">
        <v>21</v>
      </c>
      <c r="F1169" s="247" t="s">
        <v>1934</v>
      </c>
      <c r="G1169" s="245"/>
      <c r="H1169" s="248">
        <v>-1.03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AT1169" s="254" t="s">
        <v>159</v>
      </c>
      <c r="AU1169" s="254" t="s">
        <v>82</v>
      </c>
      <c r="AV1169" s="12" t="s">
        <v>82</v>
      </c>
      <c r="AW1169" s="12" t="s">
        <v>35</v>
      </c>
      <c r="AX1169" s="12" t="s">
        <v>72</v>
      </c>
      <c r="AY1169" s="254" t="s">
        <v>150</v>
      </c>
    </row>
    <row r="1170" s="12" customFormat="1">
      <c r="B1170" s="244"/>
      <c r="C1170" s="245"/>
      <c r="D1170" s="235" t="s">
        <v>159</v>
      </c>
      <c r="E1170" s="246" t="s">
        <v>21</v>
      </c>
      <c r="F1170" s="247" t="s">
        <v>318</v>
      </c>
      <c r="G1170" s="245"/>
      <c r="H1170" s="248">
        <v>-4.5019999999999998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AT1170" s="254" t="s">
        <v>159</v>
      </c>
      <c r="AU1170" s="254" t="s">
        <v>82</v>
      </c>
      <c r="AV1170" s="12" t="s">
        <v>82</v>
      </c>
      <c r="AW1170" s="12" t="s">
        <v>35</v>
      </c>
      <c r="AX1170" s="12" t="s">
        <v>72</v>
      </c>
      <c r="AY1170" s="254" t="s">
        <v>150</v>
      </c>
    </row>
    <row r="1171" s="12" customFormat="1">
      <c r="B1171" s="244"/>
      <c r="C1171" s="245"/>
      <c r="D1171" s="235" t="s">
        <v>159</v>
      </c>
      <c r="E1171" s="246" t="s">
        <v>21</v>
      </c>
      <c r="F1171" s="247" t="s">
        <v>319</v>
      </c>
      <c r="G1171" s="245"/>
      <c r="H1171" s="248">
        <v>4.6740000000000004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AT1171" s="254" t="s">
        <v>159</v>
      </c>
      <c r="AU1171" s="254" t="s">
        <v>82</v>
      </c>
      <c r="AV1171" s="12" t="s">
        <v>82</v>
      </c>
      <c r="AW1171" s="12" t="s">
        <v>35</v>
      </c>
      <c r="AX1171" s="12" t="s">
        <v>72</v>
      </c>
      <c r="AY1171" s="254" t="s">
        <v>150</v>
      </c>
    </row>
    <row r="1172" s="12" customFormat="1">
      <c r="B1172" s="244"/>
      <c r="C1172" s="245"/>
      <c r="D1172" s="235" t="s">
        <v>159</v>
      </c>
      <c r="E1172" s="246" t="s">
        <v>21</v>
      </c>
      <c r="F1172" s="247" t="s">
        <v>320</v>
      </c>
      <c r="G1172" s="245"/>
      <c r="H1172" s="248">
        <v>4.6820000000000004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AT1172" s="254" t="s">
        <v>159</v>
      </c>
      <c r="AU1172" s="254" t="s">
        <v>82</v>
      </c>
      <c r="AV1172" s="12" t="s">
        <v>82</v>
      </c>
      <c r="AW1172" s="12" t="s">
        <v>35</v>
      </c>
      <c r="AX1172" s="12" t="s">
        <v>72</v>
      </c>
      <c r="AY1172" s="254" t="s">
        <v>150</v>
      </c>
    </row>
    <row r="1173" s="12" customFormat="1">
      <c r="B1173" s="244"/>
      <c r="C1173" s="245"/>
      <c r="D1173" s="235" t="s">
        <v>159</v>
      </c>
      <c r="E1173" s="246" t="s">
        <v>21</v>
      </c>
      <c r="F1173" s="247" t="s">
        <v>321</v>
      </c>
      <c r="G1173" s="245"/>
      <c r="H1173" s="248">
        <v>2.4409999999999998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AT1173" s="254" t="s">
        <v>159</v>
      </c>
      <c r="AU1173" s="254" t="s">
        <v>82</v>
      </c>
      <c r="AV1173" s="12" t="s">
        <v>82</v>
      </c>
      <c r="AW1173" s="12" t="s">
        <v>35</v>
      </c>
      <c r="AX1173" s="12" t="s">
        <v>72</v>
      </c>
      <c r="AY1173" s="254" t="s">
        <v>150</v>
      </c>
    </row>
    <row r="1174" s="12" customFormat="1">
      <c r="B1174" s="244"/>
      <c r="C1174" s="245"/>
      <c r="D1174" s="235" t="s">
        <v>159</v>
      </c>
      <c r="E1174" s="246" t="s">
        <v>21</v>
      </c>
      <c r="F1174" s="247" t="s">
        <v>1935</v>
      </c>
      <c r="G1174" s="245"/>
      <c r="H1174" s="248">
        <v>-37.024000000000001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AT1174" s="254" t="s">
        <v>159</v>
      </c>
      <c r="AU1174" s="254" t="s">
        <v>82</v>
      </c>
      <c r="AV1174" s="12" t="s">
        <v>82</v>
      </c>
      <c r="AW1174" s="12" t="s">
        <v>35</v>
      </c>
      <c r="AX1174" s="12" t="s">
        <v>72</v>
      </c>
      <c r="AY1174" s="254" t="s">
        <v>150</v>
      </c>
    </row>
    <row r="1175" s="11" customFormat="1">
      <c r="B1175" s="233"/>
      <c r="C1175" s="234"/>
      <c r="D1175" s="235" t="s">
        <v>159</v>
      </c>
      <c r="E1175" s="236" t="s">
        <v>21</v>
      </c>
      <c r="F1175" s="237" t="s">
        <v>271</v>
      </c>
      <c r="G1175" s="234"/>
      <c r="H1175" s="236" t="s">
        <v>21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AT1175" s="243" t="s">
        <v>159</v>
      </c>
      <c r="AU1175" s="243" t="s">
        <v>82</v>
      </c>
      <c r="AV1175" s="11" t="s">
        <v>80</v>
      </c>
      <c r="AW1175" s="11" t="s">
        <v>35</v>
      </c>
      <c r="AX1175" s="11" t="s">
        <v>72</v>
      </c>
      <c r="AY1175" s="243" t="s">
        <v>150</v>
      </c>
    </row>
    <row r="1176" s="12" customFormat="1">
      <c r="B1176" s="244"/>
      <c r="C1176" s="245"/>
      <c r="D1176" s="235" t="s">
        <v>159</v>
      </c>
      <c r="E1176" s="246" t="s">
        <v>21</v>
      </c>
      <c r="F1176" s="247" t="s">
        <v>325</v>
      </c>
      <c r="G1176" s="245"/>
      <c r="H1176" s="248">
        <v>54.329000000000001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AT1176" s="254" t="s">
        <v>159</v>
      </c>
      <c r="AU1176" s="254" t="s">
        <v>82</v>
      </c>
      <c r="AV1176" s="12" t="s">
        <v>82</v>
      </c>
      <c r="AW1176" s="12" t="s">
        <v>35</v>
      </c>
      <c r="AX1176" s="12" t="s">
        <v>72</v>
      </c>
      <c r="AY1176" s="254" t="s">
        <v>150</v>
      </c>
    </row>
    <row r="1177" s="12" customFormat="1">
      <c r="B1177" s="244"/>
      <c r="C1177" s="245"/>
      <c r="D1177" s="235" t="s">
        <v>159</v>
      </c>
      <c r="E1177" s="246" t="s">
        <v>21</v>
      </c>
      <c r="F1177" s="247" t="s">
        <v>326</v>
      </c>
      <c r="G1177" s="245"/>
      <c r="H1177" s="248">
        <v>42.021999999999998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AT1177" s="254" t="s">
        <v>159</v>
      </c>
      <c r="AU1177" s="254" t="s">
        <v>82</v>
      </c>
      <c r="AV1177" s="12" t="s">
        <v>82</v>
      </c>
      <c r="AW1177" s="12" t="s">
        <v>35</v>
      </c>
      <c r="AX1177" s="12" t="s">
        <v>72</v>
      </c>
      <c r="AY1177" s="254" t="s">
        <v>150</v>
      </c>
    </row>
    <row r="1178" s="12" customFormat="1">
      <c r="B1178" s="244"/>
      <c r="C1178" s="245"/>
      <c r="D1178" s="235" t="s">
        <v>159</v>
      </c>
      <c r="E1178" s="246" t="s">
        <v>21</v>
      </c>
      <c r="F1178" s="247" t="s">
        <v>327</v>
      </c>
      <c r="G1178" s="245"/>
      <c r="H1178" s="248">
        <v>1.889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AT1178" s="254" t="s">
        <v>159</v>
      </c>
      <c r="AU1178" s="254" t="s">
        <v>82</v>
      </c>
      <c r="AV1178" s="12" t="s">
        <v>82</v>
      </c>
      <c r="AW1178" s="12" t="s">
        <v>35</v>
      </c>
      <c r="AX1178" s="12" t="s">
        <v>72</v>
      </c>
      <c r="AY1178" s="254" t="s">
        <v>150</v>
      </c>
    </row>
    <row r="1179" s="12" customFormat="1">
      <c r="B1179" s="244"/>
      <c r="C1179" s="245"/>
      <c r="D1179" s="235" t="s">
        <v>159</v>
      </c>
      <c r="E1179" s="246" t="s">
        <v>21</v>
      </c>
      <c r="F1179" s="247" t="s">
        <v>328</v>
      </c>
      <c r="G1179" s="245"/>
      <c r="H1179" s="248">
        <v>2.7890000000000001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AT1179" s="254" t="s">
        <v>159</v>
      </c>
      <c r="AU1179" s="254" t="s">
        <v>82</v>
      </c>
      <c r="AV1179" s="12" t="s">
        <v>82</v>
      </c>
      <c r="AW1179" s="12" t="s">
        <v>35</v>
      </c>
      <c r="AX1179" s="12" t="s">
        <v>72</v>
      </c>
      <c r="AY1179" s="254" t="s">
        <v>150</v>
      </c>
    </row>
    <row r="1180" s="12" customFormat="1">
      <c r="B1180" s="244"/>
      <c r="C1180" s="245"/>
      <c r="D1180" s="235" t="s">
        <v>159</v>
      </c>
      <c r="E1180" s="246" t="s">
        <v>21</v>
      </c>
      <c r="F1180" s="247" t="s">
        <v>1936</v>
      </c>
      <c r="G1180" s="245"/>
      <c r="H1180" s="248">
        <v>-0.64800000000000002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AT1180" s="254" t="s">
        <v>159</v>
      </c>
      <c r="AU1180" s="254" t="s">
        <v>82</v>
      </c>
      <c r="AV1180" s="12" t="s">
        <v>82</v>
      </c>
      <c r="AW1180" s="12" t="s">
        <v>35</v>
      </c>
      <c r="AX1180" s="12" t="s">
        <v>72</v>
      </c>
      <c r="AY1180" s="254" t="s">
        <v>150</v>
      </c>
    </row>
    <row r="1181" s="12" customFormat="1">
      <c r="B1181" s="244"/>
      <c r="C1181" s="245"/>
      <c r="D1181" s="235" t="s">
        <v>159</v>
      </c>
      <c r="E1181" s="246" t="s">
        <v>21</v>
      </c>
      <c r="F1181" s="247" t="s">
        <v>330</v>
      </c>
      <c r="G1181" s="245"/>
      <c r="H1181" s="248">
        <v>3.2559999999999998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AT1181" s="254" t="s">
        <v>159</v>
      </c>
      <c r="AU1181" s="254" t="s">
        <v>82</v>
      </c>
      <c r="AV1181" s="12" t="s">
        <v>82</v>
      </c>
      <c r="AW1181" s="12" t="s">
        <v>35</v>
      </c>
      <c r="AX1181" s="12" t="s">
        <v>72</v>
      </c>
      <c r="AY1181" s="254" t="s">
        <v>150</v>
      </c>
    </row>
    <row r="1182" s="12" customFormat="1">
      <c r="B1182" s="244"/>
      <c r="C1182" s="245"/>
      <c r="D1182" s="235" t="s">
        <v>159</v>
      </c>
      <c r="E1182" s="246" t="s">
        <v>21</v>
      </c>
      <c r="F1182" s="247" t="s">
        <v>331</v>
      </c>
      <c r="G1182" s="245"/>
      <c r="H1182" s="248">
        <v>0.50600000000000001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AT1182" s="254" t="s">
        <v>159</v>
      </c>
      <c r="AU1182" s="254" t="s">
        <v>82</v>
      </c>
      <c r="AV1182" s="12" t="s">
        <v>82</v>
      </c>
      <c r="AW1182" s="12" t="s">
        <v>35</v>
      </c>
      <c r="AX1182" s="12" t="s">
        <v>72</v>
      </c>
      <c r="AY1182" s="254" t="s">
        <v>150</v>
      </c>
    </row>
    <row r="1183" s="12" customFormat="1">
      <c r="B1183" s="244"/>
      <c r="C1183" s="245"/>
      <c r="D1183" s="235" t="s">
        <v>159</v>
      </c>
      <c r="E1183" s="246" t="s">
        <v>21</v>
      </c>
      <c r="F1183" s="247" t="s">
        <v>332</v>
      </c>
      <c r="G1183" s="245"/>
      <c r="H1183" s="248">
        <v>4.71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AT1183" s="254" t="s">
        <v>159</v>
      </c>
      <c r="AU1183" s="254" t="s">
        <v>82</v>
      </c>
      <c r="AV1183" s="12" t="s">
        <v>82</v>
      </c>
      <c r="AW1183" s="12" t="s">
        <v>35</v>
      </c>
      <c r="AX1183" s="12" t="s">
        <v>72</v>
      </c>
      <c r="AY1183" s="254" t="s">
        <v>150</v>
      </c>
    </row>
    <row r="1184" s="12" customFormat="1">
      <c r="B1184" s="244"/>
      <c r="C1184" s="245"/>
      <c r="D1184" s="235" t="s">
        <v>159</v>
      </c>
      <c r="E1184" s="246" t="s">
        <v>21</v>
      </c>
      <c r="F1184" s="247" t="s">
        <v>333</v>
      </c>
      <c r="G1184" s="245"/>
      <c r="H1184" s="248">
        <v>1.228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AT1184" s="254" t="s">
        <v>159</v>
      </c>
      <c r="AU1184" s="254" t="s">
        <v>82</v>
      </c>
      <c r="AV1184" s="12" t="s">
        <v>82</v>
      </c>
      <c r="AW1184" s="12" t="s">
        <v>35</v>
      </c>
      <c r="AX1184" s="12" t="s">
        <v>72</v>
      </c>
      <c r="AY1184" s="254" t="s">
        <v>150</v>
      </c>
    </row>
    <row r="1185" s="12" customFormat="1">
      <c r="B1185" s="244"/>
      <c r="C1185" s="245"/>
      <c r="D1185" s="235" t="s">
        <v>159</v>
      </c>
      <c r="E1185" s="246" t="s">
        <v>21</v>
      </c>
      <c r="F1185" s="247" t="s">
        <v>1937</v>
      </c>
      <c r="G1185" s="245"/>
      <c r="H1185" s="248">
        <v>-2.6080000000000001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AT1185" s="254" t="s">
        <v>159</v>
      </c>
      <c r="AU1185" s="254" t="s">
        <v>82</v>
      </c>
      <c r="AV1185" s="12" t="s">
        <v>82</v>
      </c>
      <c r="AW1185" s="12" t="s">
        <v>35</v>
      </c>
      <c r="AX1185" s="12" t="s">
        <v>72</v>
      </c>
      <c r="AY1185" s="254" t="s">
        <v>150</v>
      </c>
    </row>
    <row r="1186" s="12" customFormat="1">
      <c r="B1186" s="244"/>
      <c r="C1186" s="245"/>
      <c r="D1186" s="235" t="s">
        <v>159</v>
      </c>
      <c r="E1186" s="246" t="s">
        <v>21</v>
      </c>
      <c r="F1186" s="247" t="s">
        <v>369</v>
      </c>
      <c r="G1186" s="245"/>
      <c r="H1186" s="248">
        <v>-2.8999999999999999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AT1186" s="254" t="s">
        <v>159</v>
      </c>
      <c r="AU1186" s="254" t="s">
        <v>82</v>
      </c>
      <c r="AV1186" s="12" t="s">
        <v>82</v>
      </c>
      <c r="AW1186" s="12" t="s">
        <v>35</v>
      </c>
      <c r="AX1186" s="12" t="s">
        <v>72</v>
      </c>
      <c r="AY1186" s="254" t="s">
        <v>150</v>
      </c>
    </row>
    <row r="1187" s="12" customFormat="1">
      <c r="B1187" s="244"/>
      <c r="C1187" s="245"/>
      <c r="D1187" s="235" t="s">
        <v>159</v>
      </c>
      <c r="E1187" s="246" t="s">
        <v>21</v>
      </c>
      <c r="F1187" s="247" t="s">
        <v>370</v>
      </c>
      <c r="G1187" s="245"/>
      <c r="H1187" s="248">
        <v>-0.30499999999999999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AT1187" s="254" t="s">
        <v>159</v>
      </c>
      <c r="AU1187" s="254" t="s">
        <v>82</v>
      </c>
      <c r="AV1187" s="12" t="s">
        <v>82</v>
      </c>
      <c r="AW1187" s="12" t="s">
        <v>35</v>
      </c>
      <c r="AX1187" s="12" t="s">
        <v>72</v>
      </c>
      <c r="AY1187" s="254" t="s">
        <v>150</v>
      </c>
    </row>
    <row r="1188" s="11" customFormat="1">
      <c r="B1188" s="233"/>
      <c r="C1188" s="234"/>
      <c r="D1188" s="235" t="s">
        <v>159</v>
      </c>
      <c r="E1188" s="236" t="s">
        <v>21</v>
      </c>
      <c r="F1188" s="237" t="s">
        <v>274</v>
      </c>
      <c r="G1188" s="234"/>
      <c r="H1188" s="236" t="s">
        <v>21</v>
      </c>
      <c r="I1188" s="238"/>
      <c r="J1188" s="234"/>
      <c r="K1188" s="234"/>
      <c r="L1188" s="239"/>
      <c r="M1188" s="240"/>
      <c r="N1188" s="241"/>
      <c r="O1188" s="241"/>
      <c r="P1188" s="241"/>
      <c r="Q1188" s="241"/>
      <c r="R1188" s="241"/>
      <c r="S1188" s="241"/>
      <c r="T1188" s="242"/>
      <c r="AT1188" s="243" t="s">
        <v>159</v>
      </c>
      <c r="AU1188" s="243" t="s">
        <v>82</v>
      </c>
      <c r="AV1188" s="11" t="s">
        <v>80</v>
      </c>
      <c r="AW1188" s="11" t="s">
        <v>35</v>
      </c>
      <c r="AX1188" s="11" t="s">
        <v>72</v>
      </c>
      <c r="AY1188" s="243" t="s">
        <v>150</v>
      </c>
    </row>
    <row r="1189" s="12" customFormat="1">
      <c r="B1189" s="244"/>
      <c r="C1189" s="245"/>
      <c r="D1189" s="235" t="s">
        <v>159</v>
      </c>
      <c r="E1189" s="246" t="s">
        <v>21</v>
      </c>
      <c r="F1189" s="247" t="s">
        <v>371</v>
      </c>
      <c r="G1189" s="245"/>
      <c r="H1189" s="248">
        <v>21.218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AT1189" s="254" t="s">
        <v>159</v>
      </c>
      <c r="AU1189" s="254" t="s">
        <v>82</v>
      </c>
      <c r="AV1189" s="12" t="s">
        <v>82</v>
      </c>
      <c r="AW1189" s="12" t="s">
        <v>35</v>
      </c>
      <c r="AX1189" s="12" t="s">
        <v>72</v>
      </c>
      <c r="AY1189" s="254" t="s">
        <v>150</v>
      </c>
    </row>
    <row r="1190" s="12" customFormat="1">
      <c r="B1190" s="244"/>
      <c r="C1190" s="245"/>
      <c r="D1190" s="235" t="s">
        <v>159</v>
      </c>
      <c r="E1190" s="246" t="s">
        <v>21</v>
      </c>
      <c r="F1190" s="247" t="s">
        <v>323</v>
      </c>
      <c r="G1190" s="245"/>
      <c r="H1190" s="248">
        <v>-1.5760000000000001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AT1190" s="254" t="s">
        <v>159</v>
      </c>
      <c r="AU1190" s="254" t="s">
        <v>82</v>
      </c>
      <c r="AV1190" s="12" t="s">
        <v>82</v>
      </c>
      <c r="AW1190" s="12" t="s">
        <v>35</v>
      </c>
      <c r="AX1190" s="12" t="s">
        <v>72</v>
      </c>
      <c r="AY1190" s="254" t="s">
        <v>150</v>
      </c>
    </row>
    <row r="1191" s="12" customFormat="1">
      <c r="B1191" s="244"/>
      <c r="C1191" s="245"/>
      <c r="D1191" s="235" t="s">
        <v>159</v>
      </c>
      <c r="E1191" s="246" t="s">
        <v>21</v>
      </c>
      <c r="F1191" s="247" t="s">
        <v>372</v>
      </c>
      <c r="G1191" s="245"/>
      <c r="H1191" s="248">
        <v>4.4939999999999998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AT1191" s="254" t="s">
        <v>159</v>
      </c>
      <c r="AU1191" s="254" t="s">
        <v>82</v>
      </c>
      <c r="AV1191" s="12" t="s">
        <v>82</v>
      </c>
      <c r="AW1191" s="12" t="s">
        <v>35</v>
      </c>
      <c r="AX1191" s="12" t="s">
        <v>72</v>
      </c>
      <c r="AY1191" s="254" t="s">
        <v>150</v>
      </c>
    </row>
    <row r="1192" s="12" customFormat="1">
      <c r="B1192" s="244"/>
      <c r="C1192" s="245"/>
      <c r="D1192" s="235" t="s">
        <v>159</v>
      </c>
      <c r="E1192" s="246" t="s">
        <v>21</v>
      </c>
      <c r="F1192" s="247" t="s">
        <v>339</v>
      </c>
      <c r="G1192" s="245"/>
      <c r="H1192" s="248">
        <v>-1.379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AT1192" s="254" t="s">
        <v>159</v>
      </c>
      <c r="AU1192" s="254" t="s">
        <v>82</v>
      </c>
      <c r="AV1192" s="12" t="s">
        <v>82</v>
      </c>
      <c r="AW1192" s="12" t="s">
        <v>35</v>
      </c>
      <c r="AX1192" s="12" t="s">
        <v>72</v>
      </c>
      <c r="AY1192" s="254" t="s">
        <v>150</v>
      </c>
    </row>
    <row r="1193" s="12" customFormat="1">
      <c r="B1193" s="244"/>
      <c r="C1193" s="245"/>
      <c r="D1193" s="235" t="s">
        <v>159</v>
      </c>
      <c r="E1193" s="246" t="s">
        <v>21</v>
      </c>
      <c r="F1193" s="247" t="s">
        <v>373</v>
      </c>
      <c r="G1193" s="245"/>
      <c r="H1193" s="248">
        <v>5.1040000000000001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AT1193" s="254" t="s">
        <v>159</v>
      </c>
      <c r="AU1193" s="254" t="s">
        <v>82</v>
      </c>
      <c r="AV1193" s="12" t="s">
        <v>82</v>
      </c>
      <c r="AW1193" s="12" t="s">
        <v>35</v>
      </c>
      <c r="AX1193" s="12" t="s">
        <v>72</v>
      </c>
      <c r="AY1193" s="254" t="s">
        <v>150</v>
      </c>
    </row>
    <row r="1194" s="13" customFormat="1">
      <c r="B1194" s="255"/>
      <c r="C1194" s="256"/>
      <c r="D1194" s="235" t="s">
        <v>159</v>
      </c>
      <c r="E1194" s="257" t="s">
        <v>21</v>
      </c>
      <c r="F1194" s="258" t="s">
        <v>162</v>
      </c>
      <c r="G1194" s="256"/>
      <c r="H1194" s="259">
        <v>369.13600000000002</v>
      </c>
      <c r="I1194" s="260"/>
      <c r="J1194" s="256"/>
      <c r="K1194" s="256"/>
      <c r="L1194" s="261"/>
      <c r="M1194" s="262"/>
      <c r="N1194" s="263"/>
      <c r="O1194" s="263"/>
      <c r="P1194" s="263"/>
      <c r="Q1194" s="263"/>
      <c r="R1194" s="263"/>
      <c r="S1194" s="263"/>
      <c r="T1194" s="264"/>
      <c r="AT1194" s="265" t="s">
        <v>159</v>
      </c>
      <c r="AU1194" s="265" t="s">
        <v>82</v>
      </c>
      <c r="AV1194" s="13" t="s">
        <v>157</v>
      </c>
      <c r="AW1194" s="13" t="s">
        <v>35</v>
      </c>
      <c r="AX1194" s="13" t="s">
        <v>80</v>
      </c>
      <c r="AY1194" s="265" t="s">
        <v>150</v>
      </c>
    </row>
    <row r="1195" s="1" customFormat="1" ht="16.5" customHeight="1">
      <c r="B1195" s="46"/>
      <c r="C1195" s="221" t="s">
        <v>1938</v>
      </c>
      <c r="D1195" s="221" t="s">
        <v>152</v>
      </c>
      <c r="E1195" s="222" t="s">
        <v>1939</v>
      </c>
      <c r="F1195" s="223" t="s">
        <v>1940</v>
      </c>
      <c r="G1195" s="224" t="s">
        <v>204</v>
      </c>
      <c r="H1195" s="225">
        <v>369.13600000000002</v>
      </c>
      <c r="I1195" s="226"/>
      <c r="J1195" s="227">
        <f>ROUND(I1195*H1195,2)</f>
        <v>0</v>
      </c>
      <c r="K1195" s="223" t="s">
        <v>156</v>
      </c>
      <c r="L1195" s="72"/>
      <c r="M1195" s="228" t="s">
        <v>21</v>
      </c>
      <c r="N1195" s="229" t="s">
        <v>43</v>
      </c>
      <c r="O1195" s="47"/>
      <c r="P1195" s="230">
        <f>O1195*H1195</f>
        <v>0</v>
      </c>
      <c r="Q1195" s="230">
        <v>0</v>
      </c>
      <c r="R1195" s="230">
        <f>Q1195*H1195</f>
        <v>0</v>
      </c>
      <c r="S1195" s="230">
        <v>0</v>
      </c>
      <c r="T1195" s="231">
        <f>S1195*H1195</f>
        <v>0</v>
      </c>
      <c r="AR1195" s="24" t="s">
        <v>240</v>
      </c>
      <c r="AT1195" s="24" t="s">
        <v>152</v>
      </c>
      <c r="AU1195" s="24" t="s">
        <v>82</v>
      </c>
      <c r="AY1195" s="24" t="s">
        <v>150</v>
      </c>
      <c r="BE1195" s="232">
        <f>IF(N1195="základní",J1195,0)</f>
        <v>0</v>
      </c>
      <c r="BF1195" s="232">
        <f>IF(N1195="snížená",J1195,0)</f>
        <v>0</v>
      </c>
      <c r="BG1195" s="232">
        <f>IF(N1195="zákl. přenesená",J1195,0)</f>
        <v>0</v>
      </c>
      <c r="BH1195" s="232">
        <f>IF(N1195="sníž. přenesená",J1195,0)</f>
        <v>0</v>
      </c>
      <c r="BI1195" s="232">
        <f>IF(N1195="nulová",J1195,0)</f>
        <v>0</v>
      </c>
      <c r="BJ1195" s="24" t="s">
        <v>80</v>
      </c>
      <c r="BK1195" s="232">
        <f>ROUND(I1195*H1195,2)</f>
        <v>0</v>
      </c>
      <c r="BL1195" s="24" t="s">
        <v>240</v>
      </c>
      <c r="BM1195" s="24" t="s">
        <v>1941</v>
      </c>
    </row>
    <row r="1196" s="1" customFormat="1" ht="16.5" customHeight="1">
      <c r="B1196" s="46"/>
      <c r="C1196" s="221" t="s">
        <v>1942</v>
      </c>
      <c r="D1196" s="221" t="s">
        <v>152</v>
      </c>
      <c r="E1196" s="222" t="s">
        <v>1943</v>
      </c>
      <c r="F1196" s="223" t="s">
        <v>1944</v>
      </c>
      <c r="G1196" s="224" t="s">
        <v>204</v>
      </c>
      <c r="H1196" s="225">
        <v>420.90899999999999</v>
      </c>
      <c r="I1196" s="226"/>
      <c r="J1196" s="227">
        <f>ROUND(I1196*H1196,2)</f>
        <v>0</v>
      </c>
      <c r="K1196" s="223" t="s">
        <v>156</v>
      </c>
      <c r="L1196" s="72"/>
      <c r="M1196" s="228" t="s">
        <v>21</v>
      </c>
      <c r="N1196" s="229" t="s">
        <v>43</v>
      </c>
      <c r="O1196" s="47"/>
      <c r="P1196" s="230">
        <f>O1196*H1196</f>
        <v>0</v>
      </c>
      <c r="Q1196" s="230">
        <v>0.00020000000000000001</v>
      </c>
      <c r="R1196" s="230">
        <f>Q1196*H1196</f>
        <v>0.084181800000000001</v>
      </c>
      <c r="S1196" s="230">
        <v>0</v>
      </c>
      <c r="T1196" s="231">
        <f>S1196*H1196</f>
        <v>0</v>
      </c>
      <c r="AR1196" s="24" t="s">
        <v>240</v>
      </c>
      <c r="AT1196" s="24" t="s">
        <v>152</v>
      </c>
      <c r="AU1196" s="24" t="s">
        <v>82</v>
      </c>
      <c r="AY1196" s="24" t="s">
        <v>150</v>
      </c>
      <c r="BE1196" s="232">
        <f>IF(N1196="základní",J1196,0)</f>
        <v>0</v>
      </c>
      <c r="BF1196" s="232">
        <f>IF(N1196="snížená",J1196,0)</f>
        <v>0</v>
      </c>
      <c r="BG1196" s="232">
        <f>IF(N1196="zákl. přenesená",J1196,0)</f>
        <v>0</v>
      </c>
      <c r="BH1196" s="232">
        <f>IF(N1196="sníž. přenesená",J1196,0)</f>
        <v>0</v>
      </c>
      <c r="BI1196" s="232">
        <f>IF(N1196="nulová",J1196,0)</f>
        <v>0</v>
      </c>
      <c r="BJ1196" s="24" t="s">
        <v>80</v>
      </c>
      <c r="BK1196" s="232">
        <f>ROUND(I1196*H1196,2)</f>
        <v>0</v>
      </c>
      <c r="BL1196" s="24" t="s">
        <v>240</v>
      </c>
      <c r="BM1196" s="24" t="s">
        <v>1945</v>
      </c>
    </row>
    <row r="1197" s="1" customFormat="1" ht="25.5" customHeight="1">
      <c r="B1197" s="46"/>
      <c r="C1197" s="221" t="s">
        <v>1946</v>
      </c>
      <c r="D1197" s="221" t="s">
        <v>152</v>
      </c>
      <c r="E1197" s="222" t="s">
        <v>1947</v>
      </c>
      <c r="F1197" s="223" t="s">
        <v>1948</v>
      </c>
      <c r="G1197" s="224" t="s">
        <v>204</v>
      </c>
      <c r="H1197" s="225">
        <v>420.90899999999999</v>
      </c>
      <c r="I1197" s="226"/>
      <c r="J1197" s="227">
        <f>ROUND(I1197*H1197,2)</f>
        <v>0</v>
      </c>
      <c r="K1197" s="223" t="s">
        <v>156</v>
      </c>
      <c r="L1197" s="72"/>
      <c r="M1197" s="228" t="s">
        <v>21</v>
      </c>
      <c r="N1197" s="229" t="s">
        <v>43</v>
      </c>
      <c r="O1197" s="47"/>
      <c r="P1197" s="230">
        <f>O1197*H1197</f>
        <v>0</v>
      </c>
      <c r="Q1197" s="230">
        <v>0.00025839999999999999</v>
      </c>
      <c r="R1197" s="230">
        <f>Q1197*H1197</f>
        <v>0.1087628856</v>
      </c>
      <c r="S1197" s="230">
        <v>0</v>
      </c>
      <c r="T1197" s="231">
        <f>S1197*H1197</f>
        <v>0</v>
      </c>
      <c r="AR1197" s="24" t="s">
        <v>240</v>
      </c>
      <c r="AT1197" s="24" t="s">
        <v>152</v>
      </c>
      <c r="AU1197" s="24" t="s">
        <v>82</v>
      </c>
      <c r="AY1197" s="24" t="s">
        <v>150</v>
      </c>
      <c r="BE1197" s="232">
        <f>IF(N1197="základní",J1197,0)</f>
        <v>0</v>
      </c>
      <c r="BF1197" s="232">
        <f>IF(N1197="snížená",J1197,0)</f>
        <v>0</v>
      </c>
      <c r="BG1197" s="232">
        <f>IF(N1197="zákl. přenesená",J1197,0)</f>
        <v>0</v>
      </c>
      <c r="BH1197" s="232">
        <f>IF(N1197="sníž. přenesená",J1197,0)</f>
        <v>0</v>
      </c>
      <c r="BI1197" s="232">
        <f>IF(N1197="nulová",J1197,0)</f>
        <v>0</v>
      </c>
      <c r="BJ1197" s="24" t="s">
        <v>80</v>
      </c>
      <c r="BK1197" s="232">
        <f>ROUND(I1197*H1197,2)</f>
        <v>0</v>
      </c>
      <c r="BL1197" s="24" t="s">
        <v>240</v>
      </c>
      <c r="BM1197" s="24" t="s">
        <v>1949</v>
      </c>
    </row>
    <row r="1198" s="11" customFormat="1">
      <c r="B1198" s="233"/>
      <c r="C1198" s="234"/>
      <c r="D1198" s="235" t="s">
        <v>159</v>
      </c>
      <c r="E1198" s="236" t="s">
        <v>21</v>
      </c>
      <c r="F1198" s="237" t="s">
        <v>1931</v>
      </c>
      <c r="G1198" s="234"/>
      <c r="H1198" s="236" t="s">
        <v>21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AT1198" s="243" t="s">
        <v>159</v>
      </c>
      <c r="AU1198" s="243" t="s">
        <v>82</v>
      </c>
      <c r="AV1198" s="11" t="s">
        <v>80</v>
      </c>
      <c r="AW1198" s="11" t="s">
        <v>35</v>
      </c>
      <c r="AX1198" s="11" t="s">
        <v>72</v>
      </c>
      <c r="AY1198" s="243" t="s">
        <v>150</v>
      </c>
    </row>
    <row r="1199" s="12" customFormat="1">
      <c r="B1199" s="244"/>
      <c r="C1199" s="245"/>
      <c r="D1199" s="235" t="s">
        <v>159</v>
      </c>
      <c r="E1199" s="246" t="s">
        <v>21</v>
      </c>
      <c r="F1199" s="247" t="s">
        <v>1932</v>
      </c>
      <c r="G1199" s="245"/>
      <c r="H1199" s="248">
        <v>143.74600000000001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AT1199" s="254" t="s">
        <v>159</v>
      </c>
      <c r="AU1199" s="254" t="s">
        <v>82</v>
      </c>
      <c r="AV1199" s="12" t="s">
        <v>82</v>
      </c>
      <c r="AW1199" s="12" t="s">
        <v>35</v>
      </c>
      <c r="AX1199" s="12" t="s">
        <v>72</v>
      </c>
      <c r="AY1199" s="254" t="s">
        <v>150</v>
      </c>
    </row>
    <row r="1200" s="11" customFormat="1">
      <c r="B1200" s="233"/>
      <c r="C1200" s="234"/>
      <c r="D1200" s="235" t="s">
        <v>159</v>
      </c>
      <c r="E1200" s="236" t="s">
        <v>21</v>
      </c>
      <c r="F1200" s="237" t="s">
        <v>1950</v>
      </c>
      <c r="G1200" s="234"/>
      <c r="H1200" s="236" t="s">
        <v>21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AT1200" s="243" t="s">
        <v>159</v>
      </c>
      <c r="AU1200" s="243" t="s">
        <v>82</v>
      </c>
      <c r="AV1200" s="11" t="s">
        <v>80</v>
      </c>
      <c r="AW1200" s="11" t="s">
        <v>35</v>
      </c>
      <c r="AX1200" s="11" t="s">
        <v>72</v>
      </c>
      <c r="AY1200" s="243" t="s">
        <v>150</v>
      </c>
    </row>
    <row r="1201" s="12" customFormat="1">
      <c r="B1201" s="244"/>
      <c r="C1201" s="245"/>
      <c r="D1201" s="235" t="s">
        <v>159</v>
      </c>
      <c r="E1201" s="246" t="s">
        <v>21</v>
      </c>
      <c r="F1201" s="247" t="s">
        <v>1951</v>
      </c>
      <c r="G1201" s="245"/>
      <c r="H1201" s="248">
        <v>1.6799999999999999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AT1201" s="254" t="s">
        <v>159</v>
      </c>
      <c r="AU1201" s="254" t="s">
        <v>82</v>
      </c>
      <c r="AV1201" s="12" t="s">
        <v>82</v>
      </c>
      <c r="AW1201" s="12" t="s">
        <v>35</v>
      </c>
      <c r="AX1201" s="12" t="s">
        <v>72</v>
      </c>
      <c r="AY1201" s="254" t="s">
        <v>150</v>
      </c>
    </row>
    <row r="1202" s="12" customFormat="1">
      <c r="B1202" s="244"/>
      <c r="C1202" s="245"/>
      <c r="D1202" s="235" t="s">
        <v>159</v>
      </c>
      <c r="E1202" s="246" t="s">
        <v>21</v>
      </c>
      <c r="F1202" s="247" t="s">
        <v>1952</v>
      </c>
      <c r="G1202" s="245"/>
      <c r="H1202" s="248">
        <v>3.948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AT1202" s="254" t="s">
        <v>159</v>
      </c>
      <c r="AU1202" s="254" t="s">
        <v>82</v>
      </c>
      <c r="AV1202" s="12" t="s">
        <v>82</v>
      </c>
      <c r="AW1202" s="12" t="s">
        <v>35</v>
      </c>
      <c r="AX1202" s="12" t="s">
        <v>72</v>
      </c>
      <c r="AY1202" s="254" t="s">
        <v>150</v>
      </c>
    </row>
    <row r="1203" s="11" customFormat="1">
      <c r="B1203" s="233"/>
      <c r="C1203" s="234"/>
      <c r="D1203" s="235" t="s">
        <v>159</v>
      </c>
      <c r="E1203" s="236" t="s">
        <v>21</v>
      </c>
      <c r="F1203" s="237" t="s">
        <v>1933</v>
      </c>
      <c r="G1203" s="234"/>
      <c r="H1203" s="236" t="s">
        <v>21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AT1203" s="243" t="s">
        <v>159</v>
      </c>
      <c r="AU1203" s="243" t="s">
        <v>82</v>
      </c>
      <c r="AV1203" s="11" t="s">
        <v>80</v>
      </c>
      <c r="AW1203" s="11" t="s">
        <v>35</v>
      </c>
      <c r="AX1203" s="11" t="s">
        <v>72</v>
      </c>
      <c r="AY1203" s="243" t="s">
        <v>150</v>
      </c>
    </row>
    <row r="1204" s="11" customFormat="1">
      <c r="B1204" s="233"/>
      <c r="C1204" s="234"/>
      <c r="D1204" s="235" t="s">
        <v>159</v>
      </c>
      <c r="E1204" s="236" t="s">
        <v>21</v>
      </c>
      <c r="F1204" s="237" t="s">
        <v>267</v>
      </c>
      <c r="G1204" s="234"/>
      <c r="H1204" s="236" t="s">
        <v>21</v>
      </c>
      <c r="I1204" s="238"/>
      <c r="J1204" s="234"/>
      <c r="K1204" s="234"/>
      <c r="L1204" s="239"/>
      <c r="M1204" s="240"/>
      <c r="N1204" s="241"/>
      <c r="O1204" s="241"/>
      <c r="P1204" s="241"/>
      <c r="Q1204" s="241"/>
      <c r="R1204" s="241"/>
      <c r="S1204" s="241"/>
      <c r="T1204" s="242"/>
      <c r="AT1204" s="243" t="s">
        <v>159</v>
      </c>
      <c r="AU1204" s="243" t="s">
        <v>82</v>
      </c>
      <c r="AV1204" s="11" t="s">
        <v>80</v>
      </c>
      <c r="AW1204" s="11" t="s">
        <v>35</v>
      </c>
      <c r="AX1204" s="11" t="s">
        <v>72</v>
      </c>
      <c r="AY1204" s="243" t="s">
        <v>150</v>
      </c>
    </row>
    <row r="1205" s="12" customFormat="1">
      <c r="B1205" s="244"/>
      <c r="C1205" s="245"/>
      <c r="D1205" s="235" t="s">
        <v>159</v>
      </c>
      <c r="E1205" s="246" t="s">
        <v>21</v>
      </c>
      <c r="F1205" s="247" t="s">
        <v>313</v>
      </c>
      <c r="G1205" s="245"/>
      <c r="H1205" s="248">
        <v>76.765000000000001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AT1205" s="254" t="s">
        <v>159</v>
      </c>
      <c r="AU1205" s="254" t="s">
        <v>82</v>
      </c>
      <c r="AV1205" s="12" t="s">
        <v>82</v>
      </c>
      <c r="AW1205" s="12" t="s">
        <v>35</v>
      </c>
      <c r="AX1205" s="12" t="s">
        <v>72</v>
      </c>
      <c r="AY1205" s="254" t="s">
        <v>150</v>
      </c>
    </row>
    <row r="1206" s="12" customFormat="1">
      <c r="B1206" s="244"/>
      <c r="C1206" s="245"/>
      <c r="D1206" s="235" t="s">
        <v>159</v>
      </c>
      <c r="E1206" s="246" t="s">
        <v>21</v>
      </c>
      <c r="F1206" s="247" t="s">
        <v>314</v>
      </c>
      <c r="G1206" s="245"/>
      <c r="H1206" s="248">
        <v>41.892000000000003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AT1206" s="254" t="s">
        <v>159</v>
      </c>
      <c r="AU1206" s="254" t="s">
        <v>82</v>
      </c>
      <c r="AV1206" s="12" t="s">
        <v>82</v>
      </c>
      <c r="AW1206" s="12" t="s">
        <v>35</v>
      </c>
      <c r="AX1206" s="12" t="s">
        <v>72</v>
      </c>
      <c r="AY1206" s="254" t="s">
        <v>150</v>
      </c>
    </row>
    <row r="1207" s="12" customFormat="1">
      <c r="B1207" s="244"/>
      <c r="C1207" s="245"/>
      <c r="D1207" s="235" t="s">
        <v>159</v>
      </c>
      <c r="E1207" s="246" t="s">
        <v>21</v>
      </c>
      <c r="F1207" s="247" t="s">
        <v>315</v>
      </c>
      <c r="G1207" s="245"/>
      <c r="H1207" s="248">
        <v>5.3630000000000004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AT1207" s="254" t="s">
        <v>159</v>
      </c>
      <c r="AU1207" s="254" t="s">
        <v>82</v>
      </c>
      <c r="AV1207" s="12" t="s">
        <v>82</v>
      </c>
      <c r="AW1207" s="12" t="s">
        <v>35</v>
      </c>
      <c r="AX1207" s="12" t="s">
        <v>72</v>
      </c>
      <c r="AY1207" s="254" t="s">
        <v>150</v>
      </c>
    </row>
    <row r="1208" s="12" customFormat="1">
      <c r="B1208" s="244"/>
      <c r="C1208" s="245"/>
      <c r="D1208" s="235" t="s">
        <v>159</v>
      </c>
      <c r="E1208" s="246" t="s">
        <v>21</v>
      </c>
      <c r="F1208" s="247" t="s">
        <v>1934</v>
      </c>
      <c r="G1208" s="245"/>
      <c r="H1208" s="248">
        <v>-1.03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AT1208" s="254" t="s">
        <v>159</v>
      </c>
      <c r="AU1208" s="254" t="s">
        <v>82</v>
      </c>
      <c r="AV1208" s="12" t="s">
        <v>82</v>
      </c>
      <c r="AW1208" s="12" t="s">
        <v>35</v>
      </c>
      <c r="AX1208" s="12" t="s">
        <v>72</v>
      </c>
      <c r="AY1208" s="254" t="s">
        <v>150</v>
      </c>
    </row>
    <row r="1209" s="12" customFormat="1">
      <c r="B1209" s="244"/>
      <c r="C1209" s="245"/>
      <c r="D1209" s="235" t="s">
        <v>159</v>
      </c>
      <c r="E1209" s="246" t="s">
        <v>21</v>
      </c>
      <c r="F1209" s="247" t="s">
        <v>318</v>
      </c>
      <c r="G1209" s="245"/>
      <c r="H1209" s="248">
        <v>-4.5019999999999998</v>
      </c>
      <c r="I1209" s="249"/>
      <c r="J1209" s="245"/>
      <c r="K1209" s="245"/>
      <c r="L1209" s="250"/>
      <c r="M1209" s="251"/>
      <c r="N1209" s="252"/>
      <c r="O1209" s="252"/>
      <c r="P1209" s="252"/>
      <c r="Q1209" s="252"/>
      <c r="R1209" s="252"/>
      <c r="S1209" s="252"/>
      <c r="T1209" s="253"/>
      <c r="AT1209" s="254" t="s">
        <v>159</v>
      </c>
      <c r="AU1209" s="254" t="s">
        <v>82</v>
      </c>
      <c r="AV1209" s="12" t="s">
        <v>82</v>
      </c>
      <c r="AW1209" s="12" t="s">
        <v>35</v>
      </c>
      <c r="AX1209" s="12" t="s">
        <v>72</v>
      </c>
      <c r="AY1209" s="254" t="s">
        <v>150</v>
      </c>
    </row>
    <row r="1210" s="12" customFormat="1">
      <c r="B1210" s="244"/>
      <c r="C1210" s="245"/>
      <c r="D1210" s="235" t="s">
        <v>159</v>
      </c>
      <c r="E1210" s="246" t="s">
        <v>21</v>
      </c>
      <c r="F1210" s="247" t="s">
        <v>319</v>
      </c>
      <c r="G1210" s="245"/>
      <c r="H1210" s="248">
        <v>4.6740000000000004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AT1210" s="254" t="s">
        <v>159</v>
      </c>
      <c r="AU1210" s="254" t="s">
        <v>82</v>
      </c>
      <c r="AV1210" s="12" t="s">
        <v>82</v>
      </c>
      <c r="AW1210" s="12" t="s">
        <v>35</v>
      </c>
      <c r="AX1210" s="12" t="s">
        <v>72</v>
      </c>
      <c r="AY1210" s="254" t="s">
        <v>150</v>
      </c>
    </row>
    <row r="1211" s="12" customFormat="1">
      <c r="B1211" s="244"/>
      <c r="C1211" s="245"/>
      <c r="D1211" s="235" t="s">
        <v>159</v>
      </c>
      <c r="E1211" s="246" t="s">
        <v>21</v>
      </c>
      <c r="F1211" s="247" t="s">
        <v>320</v>
      </c>
      <c r="G1211" s="245"/>
      <c r="H1211" s="248">
        <v>4.6820000000000004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AT1211" s="254" t="s">
        <v>159</v>
      </c>
      <c r="AU1211" s="254" t="s">
        <v>82</v>
      </c>
      <c r="AV1211" s="12" t="s">
        <v>82</v>
      </c>
      <c r="AW1211" s="12" t="s">
        <v>35</v>
      </c>
      <c r="AX1211" s="12" t="s">
        <v>72</v>
      </c>
      <c r="AY1211" s="254" t="s">
        <v>150</v>
      </c>
    </row>
    <row r="1212" s="12" customFormat="1">
      <c r="B1212" s="244"/>
      <c r="C1212" s="245"/>
      <c r="D1212" s="235" t="s">
        <v>159</v>
      </c>
      <c r="E1212" s="246" t="s">
        <v>21</v>
      </c>
      <c r="F1212" s="247" t="s">
        <v>321</v>
      </c>
      <c r="G1212" s="245"/>
      <c r="H1212" s="248">
        <v>2.4409999999999998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AT1212" s="254" t="s">
        <v>159</v>
      </c>
      <c r="AU1212" s="254" t="s">
        <v>82</v>
      </c>
      <c r="AV1212" s="12" t="s">
        <v>82</v>
      </c>
      <c r="AW1212" s="12" t="s">
        <v>35</v>
      </c>
      <c r="AX1212" s="12" t="s">
        <v>72</v>
      </c>
      <c r="AY1212" s="254" t="s">
        <v>150</v>
      </c>
    </row>
    <row r="1213" s="12" customFormat="1">
      <c r="B1213" s="244"/>
      <c r="C1213" s="245"/>
      <c r="D1213" s="235" t="s">
        <v>159</v>
      </c>
      <c r="E1213" s="246" t="s">
        <v>21</v>
      </c>
      <c r="F1213" s="247" t="s">
        <v>1953</v>
      </c>
      <c r="G1213" s="245"/>
      <c r="H1213" s="248">
        <v>-5.024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AT1213" s="254" t="s">
        <v>159</v>
      </c>
      <c r="AU1213" s="254" t="s">
        <v>82</v>
      </c>
      <c r="AV1213" s="12" t="s">
        <v>82</v>
      </c>
      <c r="AW1213" s="12" t="s">
        <v>35</v>
      </c>
      <c r="AX1213" s="12" t="s">
        <v>72</v>
      </c>
      <c r="AY1213" s="254" t="s">
        <v>150</v>
      </c>
    </row>
    <row r="1214" s="12" customFormat="1">
      <c r="B1214" s="244"/>
      <c r="C1214" s="245"/>
      <c r="D1214" s="235" t="s">
        <v>159</v>
      </c>
      <c r="E1214" s="246" t="s">
        <v>21</v>
      </c>
      <c r="F1214" s="247" t="s">
        <v>324</v>
      </c>
      <c r="G1214" s="245"/>
      <c r="H1214" s="248">
        <v>-1.226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AT1214" s="254" t="s">
        <v>159</v>
      </c>
      <c r="AU1214" s="254" t="s">
        <v>82</v>
      </c>
      <c r="AV1214" s="12" t="s">
        <v>82</v>
      </c>
      <c r="AW1214" s="12" t="s">
        <v>35</v>
      </c>
      <c r="AX1214" s="12" t="s">
        <v>72</v>
      </c>
      <c r="AY1214" s="254" t="s">
        <v>150</v>
      </c>
    </row>
    <row r="1215" s="11" customFormat="1">
      <c r="B1215" s="233"/>
      <c r="C1215" s="234"/>
      <c r="D1215" s="235" t="s">
        <v>159</v>
      </c>
      <c r="E1215" s="236" t="s">
        <v>21</v>
      </c>
      <c r="F1215" s="237" t="s">
        <v>271</v>
      </c>
      <c r="G1215" s="234"/>
      <c r="H1215" s="236" t="s">
        <v>21</v>
      </c>
      <c r="I1215" s="238"/>
      <c r="J1215" s="234"/>
      <c r="K1215" s="234"/>
      <c r="L1215" s="239"/>
      <c r="M1215" s="240"/>
      <c r="N1215" s="241"/>
      <c r="O1215" s="241"/>
      <c r="P1215" s="241"/>
      <c r="Q1215" s="241"/>
      <c r="R1215" s="241"/>
      <c r="S1215" s="241"/>
      <c r="T1215" s="242"/>
      <c r="AT1215" s="243" t="s">
        <v>159</v>
      </c>
      <c r="AU1215" s="243" t="s">
        <v>82</v>
      </c>
      <c r="AV1215" s="11" t="s">
        <v>80</v>
      </c>
      <c r="AW1215" s="11" t="s">
        <v>35</v>
      </c>
      <c r="AX1215" s="11" t="s">
        <v>72</v>
      </c>
      <c r="AY1215" s="243" t="s">
        <v>150</v>
      </c>
    </row>
    <row r="1216" s="12" customFormat="1">
      <c r="B1216" s="244"/>
      <c r="C1216" s="245"/>
      <c r="D1216" s="235" t="s">
        <v>159</v>
      </c>
      <c r="E1216" s="246" t="s">
        <v>21</v>
      </c>
      <c r="F1216" s="247" t="s">
        <v>325</v>
      </c>
      <c r="G1216" s="245"/>
      <c r="H1216" s="248">
        <v>54.329000000000001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AT1216" s="254" t="s">
        <v>159</v>
      </c>
      <c r="AU1216" s="254" t="s">
        <v>82</v>
      </c>
      <c r="AV1216" s="12" t="s">
        <v>82</v>
      </c>
      <c r="AW1216" s="12" t="s">
        <v>35</v>
      </c>
      <c r="AX1216" s="12" t="s">
        <v>72</v>
      </c>
      <c r="AY1216" s="254" t="s">
        <v>150</v>
      </c>
    </row>
    <row r="1217" s="12" customFormat="1">
      <c r="B1217" s="244"/>
      <c r="C1217" s="245"/>
      <c r="D1217" s="235" t="s">
        <v>159</v>
      </c>
      <c r="E1217" s="246" t="s">
        <v>21</v>
      </c>
      <c r="F1217" s="247" t="s">
        <v>326</v>
      </c>
      <c r="G1217" s="245"/>
      <c r="H1217" s="248">
        <v>42.021999999999998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AT1217" s="254" t="s">
        <v>159</v>
      </c>
      <c r="AU1217" s="254" t="s">
        <v>82</v>
      </c>
      <c r="AV1217" s="12" t="s">
        <v>82</v>
      </c>
      <c r="AW1217" s="12" t="s">
        <v>35</v>
      </c>
      <c r="AX1217" s="12" t="s">
        <v>72</v>
      </c>
      <c r="AY1217" s="254" t="s">
        <v>150</v>
      </c>
    </row>
    <row r="1218" s="12" customFormat="1">
      <c r="B1218" s="244"/>
      <c r="C1218" s="245"/>
      <c r="D1218" s="235" t="s">
        <v>159</v>
      </c>
      <c r="E1218" s="246" t="s">
        <v>21</v>
      </c>
      <c r="F1218" s="247" t="s">
        <v>327</v>
      </c>
      <c r="G1218" s="245"/>
      <c r="H1218" s="248">
        <v>1.889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AT1218" s="254" t="s">
        <v>159</v>
      </c>
      <c r="AU1218" s="254" t="s">
        <v>82</v>
      </c>
      <c r="AV1218" s="12" t="s">
        <v>82</v>
      </c>
      <c r="AW1218" s="12" t="s">
        <v>35</v>
      </c>
      <c r="AX1218" s="12" t="s">
        <v>72</v>
      </c>
      <c r="AY1218" s="254" t="s">
        <v>150</v>
      </c>
    </row>
    <row r="1219" s="12" customFormat="1">
      <c r="B1219" s="244"/>
      <c r="C1219" s="245"/>
      <c r="D1219" s="235" t="s">
        <v>159</v>
      </c>
      <c r="E1219" s="246" t="s">
        <v>21</v>
      </c>
      <c r="F1219" s="247" t="s">
        <v>328</v>
      </c>
      <c r="G1219" s="245"/>
      <c r="H1219" s="248">
        <v>2.7890000000000001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AT1219" s="254" t="s">
        <v>159</v>
      </c>
      <c r="AU1219" s="254" t="s">
        <v>82</v>
      </c>
      <c r="AV1219" s="12" t="s">
        <v>82</v>
      </c>
      <c r="AW1219" s="12" t="s">
        <v>35</v>
      </c>
      <c r="AX1219" s="12" t="s">
        <v>72</v>
      </c>
      <c r="AY1219" s="254" t="s">
        <v>150</v>
      </c>
    </row>
    <row r="1220" s="12" customFormat="1">
      <c r="B1220" s="244"/>
      <c r="C1220" s="245"/>
      <c r="D1220" s="235" t="s">
        <v>159</v>
      </c>
      <c r="E1220" s="246" t="s">
        <v>21</v>
      </c>
      <c r="F1220" s="247" t="s">
        <v>1936</v>
      </c>
      <c r="G1220" s="245"/>
      <c r="H1220" s="248">
        <v>-0.64800000000000002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AT1220" s="254" t="s">
        <v>159</v>
      </c>
      <c r="AU1220" s="254" t="s">
        <v>82</v>
      </c>
      <c r="AV1220" s="12" t="s">
        <v>82</v>
      </c>
      <c r="AW1220" s="12" t="s">
        <v>35</v>
      </c>
      <c r="AX1220" s="12" t="s">
        <v>72</v>
      </c>
      <c r="AY1220" s="254" t="s">
        <v>150</v>
      </c>
    </row>
    <row r="1221" s="12" customFormat="1">
      <c r="B1221" s="244"/>
      <c r="C1221" s="245"/>
      <c r="D1221" s="235" t="s">
        <v>159</v>
      </c>
      <c r="E1221" s="246" t="s">
        <v>21</v>
      </c>
      <c r="F1221" s="247" t="s">
        <v>330</v>
      </c>
      <c r="G1221" s="245"/>
      <c r="H1221" s="248">
        <v>3.2559999999999998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AT1221" s="254" t="s">
        <v>159</v>
      </c>
      <c r="AU1221" s="254" t="s">
        <v>82</v>
      </c>
      <c r="AV1221" s="12" t="s">
        <v>82</v>
      </c>
      <c r="AW1221" s="12" t="s">
        <v>35</v>
      </c>
      <c r="AX1221" s="12" t="s">
        <v>72</v>
      </c>
      <c r="AY1221" s="254" t="s">
        <v>150</v>
      </c>
    </row>
    <row r="1222" s="12" customFormat="1">
      <c r="B1222" s="244"/>
      <c r="C1222" s="245"/>
      <c r="D1222" s="235" t="s">
        <v>159</v>
      </c>
      <c r="E1222" s="246" t="s">
        <v>21</v>
      </c>
      <c r="F1222" s="247" t="s">
        <v>331</v>
      </c>
      <c r="G1222" s="245"/>
      <c r="H1222" s="248">
        <v>0.50600000000000001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AT1222" s="254" t="s">
        <v>159</v>
      </c>
      <c r="AU1222" s="254" t="s">
        <v>82</v>
      </c>
      <c r="AV1222" s="12" t="s">
        <v>82</v>
      </c>
      <c r="AW1222" s="12" t="s">
        <v>35</v>
      </c>
      <c r="AX1222" s="12" t="s">
        <v>72</v>
      </c>
      <c r="AY1222" s="254" t="s">
        <v>150</v>
      </c>
    </row>
    <row r="1223" s="12" customFormat="1">
      <c r="B1223" s="244"/>
      <c r="C1223" s="245"/>
      <c r="D1223" s="235" t="s">
        <v>159</v>
      </c>
      <c r="E1223" s="246" t="s">
        <v>21</v>
      </c>
      <c r="F1223" s="247" t="s">
        <v>332</v>
      </c>
      <c r="G1223" s="245"/>
      <c r="H1223" s="248">
        <v>4.71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AT1223" s="254" t="s">
        <v>159</v>
      </c>
      <c r="AU1223" s="254" t="s">
        <v>82</v>
      </c>
      <c r="AV1223" s="12" t="s">
        <v>82</v>
      </c>
      <c r="AW1223" s="12" t="s">
        <v>35</v>
      </c>
      <c r="AX1223" s="12" t="s">
        <v>72</v>
      </c>
      <c r="AY1223" s="254" t="s">
        <v>150</v>
      </c>
    </row>
    <row r="1224" s="12" customFormat="1">
      <c r="B1224" s="244"/>
      <c r="C1224" s="245"/>
      <c r="D1224" s="235" t="s">
        <v>159</v>
      </c>
      <c r="E1224" s="246" t="s">
        <v>21</v>
      </c>
      <c r="F1224" s="247" t="s">
        <v>333</v>
      </c>
      <c r="G1224" s="245"/>
      <c r="H1224" s="248">
        <v>1.228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AT1224" s="254" t="s">
        <v>159</v>
      </c>
      <c r="AU1224" s="254" t="s">
        <v>82</v>
      </c>
      <c r="AV1224" s="12" t="s">
        <v>82</v>
      </c>
      <c r="AW1224" s="12" t="s">
        <v>35</v>
      </c>
      <c r="AX1224" s="12" t="s">
        <v>72</v>
      </c>
      <c r="AY1224" s="254" t="s">
        <v>150</v>
      </c>
    </row>
    <row r="1225" s="12" customFormat="1">
      <c r="B1225" s="244"/>
      <c r="C1225" s="245"/>
      <c r="D1225" s="235" t="s">
        <v>159</v>
      </c>
      <c r="E1225" s="246" t="s">
        <v>21</v>
      </c>
      <c r="F1225" s="247" t="s">
        <v>334</v>
      </c>
      <c r="G1225" s="245"/>
      <c r="H1225" s="248">
        <v>-2.6520000000000001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AT1225" s="254" t="s">
        <v>159</v>
      </c>
      <c r="AU1225" s="254" t="s">
        <v>82</v>
      </c>
      <c r="AV1225" s="12" t="s">
        <v>82</v>
      </c>
      <c r="AW1225" s="12" t="s">
        <v>35</v>
      </c>
      <c r="AX1225" s="12" t="s">
        <v>72</v>
      </c>
      <c r="AY1225" s="254" t="s">
        <v>150</v>
      </c>
    </row>
    <row r="1226" s="12" customFormat="1">
      <c r="B1226" s="244"/>
      <c r="C1226" s="245"/>
      <c r="D1226" s="235" t="s">
        <v>159</v>
      </c>
      <c r="E1226" s="246" t="s">
        <v>21</v>
      </c>
      <c r="F1226" s="247" t="s">
        <v>335</v>
      </c>
      <c r="G1226" s="245"/>
      <c r="H1226" s="248">
        <v>-10.608000000000001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AT1226" s="254" t="s">
        <v>159</v>
      </c>
      <c r="AU1226" s="254" t="s">
        <v>82</v>
      </c>
      <c r="AV1226" s="12" t="s">
        <v>82</v>
      </c>
      <c r="AW1226" s="12" t="s">
        <v>35</v>
      </c>
      <c r="AX1226" s="12" t="s">
        <v>72</v>
      </c>
      <c r="AY1226" s="254" t="s">
        <v>150</v>
      </c>
    </row>
    <row r="1227" s="12" customFormat="1">
      <c r="B1227" s="244"/>
      <c r="C1227" s="245"/>
      <c r="D1227" s="235" t="s">
        <v>159</v>
      </c>
      <c r="E1227" s="246" t="s">
        <v>21</v>
      </c>
      <c r="F1227" s="247" t="s">
        <v>336</v>
      </c>
      <c r="G1227" s="245"/>
      <c r="H1227" s="248">
        <v>-1.3919999999999999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AT1227" s="254" t="s">
        <v>159</v>
      </c>
      <c r="AU1227" s="254" t="s">
        <v>82</v>
      </c>
      <c r="AV1227" s="12" t="s">
        <v>82</v>
      </c>
      <c r="AW1227" s="12" t="s">
        <v>35</v>
      </c>
      <c r="AX1227" s="12" t="s">
        <v>72</v>
      </c>
      <c r="AY1227" s="254" t="s">
        <v>150</v>
      </c>
    </row>
    <row r="1228" s="11" customFormat="1">
      <c r="B1228" s="233"/>
      <c r="C1228" s="234"/>
      <c r="D1228" s="235" t="s">
        <v>159</v>
      </c>
      <c r="E1228" s="236" t="s">
        <v>21</v>
      </c>
      <c r="F1228" s="237" t="s">
        <v>274</v>
      </c>
      <c r="G1228" s="234"/>
      <c r="H1228" s="236" t="s">
        <v>21</v>
      </c>
      <c r="I1228" s="238"/>
      <c r="J1228" s="234"/>
      <c r="K1228" s="234"/>
      <c r="L1228" s="239"/>
      <c r="M1228" s="240"/>
      <c r="N1228" s="241"/>
      <c r="O1228" s="241"/>
      <c r="P1228" s="241"/>
      <c r="Q1228" s="241"/>
      <c r="R1228" s="241"/>
      <c r="S1228" s="241"/>
      <c r="T1228" s="242"/>
      <c r="AT1228" s="243" t="s">
        <v>159</v>
      </c>
      <c r="AU1228" s="243" t="s">
        <v>82</v>
      </c>
      <c r="AV1228" s="11" t="s">
        <v>80</v>
      </c>
      <c r="AW1228" s="11" t="s">
        <v>35</v>
      </c>
      <c r="AX1228" s="11" t="s">
        <v>72</v>
      </c>
      <c r="AY1228" s="243" t="s">
        <v>150</v>
      </c>
    </row>
    <row r="1229" s="12" customFormat="1">
      <c r="B1229" s="244"/>
      <c r="C1229" s="245"/>
      <c r="D1229" s="235" t="s">
        <v>159</v>
      </c>
      <c r="E1229" s="246" t="s">
        <v>21</v>
      </c>
      <c r="F1229" s="247" t="s">
        <v>337</v>
      </c>
      <c r="G1229" s="245"/>
      <c r="H1229" s="248">
        <v>30.238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AT1229" s="254" t="s">
        <v>159</v>
      </c>
      <c r="AU1229" s="254" t="s">
        <v>82</v>
      </c>
      <c r="AV1229" s="12" t="s">
        <v>82</v>
      </c>
      <c r="AW1229" s="12" t="s">
        <v>35</v>
      </c>
      <c r="AX1229" s="12" t="s">
        <v>72</v>
      </c>
      <c r="AY1229" s="254" t="s">
        <v>150</v>
      </c>
    </row>
    <row r="1230" s="12" customFormat="1">
      <c r="B1230" s="244"/>
      <c r="C1230" s="245"/>
      <c r="D1230" s="235" t="s">
        <v>159</v>
      </c>
      <c r="E1230" s="246" t="s">
        <v>21</v>
      </c>
      <c r="F1230" s="247" t="s">
        <v>323</v>
      </c>
      <c r="G1230" s="245"/>
      <c r="H1230" s="248">
        <v>-1.5760000000000001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AT1230" s="254" t="s">
        <v>159</v>
      </c>
      <c r="AU1230" s="254" t="s">
        <v>82</v>
      </c>
      <c r="AV1230" s="12" t="s">
        <v>82</v>
      </c>
      <c r="AW1230" s="12" t="s">
        <v>35</v>
      </c>
      <c r="AX1230" s="12" t="s">
        <v>72</v>
      </c>
      <c r="AY1230" s="254" t="s">
        <v>150</v>
      </c>
    </row>
    <row r="1231" s="12" customFormat="1">
      <c r="B1231" s="244"/>
      <c r="C1231" s="245"/>
      <c r="D1231" s="235" t="s">
        <v>159</v>
      </c>
      <c r="E1231" s="246" t="s">
        <v>21</v>
      </c>
      <c r="F1231" s="247" t="s">
        <v>338</v>
      </c>
      <c r="G1231" s="245"/>
      <c r="H1231" s="248">
        <v>12.872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AT1231" s="254" t="s">
        <v>159</v>
      </c>
      <c r="AU1231" s="254" t="s">
        <v>82</v>
      </c>
      <c r="AV1231" s="12" t="s">
        <v>82</v>
      </c>
      <c r="AW1231" s="12" t="s">
        <v>35</v>
      </c>
      <c r="AX1231" s="12" t="s">
        <v>72</v>
      </c>
      <c r="AY1231" s="254" t="s">
        <v>150</v>
      </c>
    </row>
    <row r="1232" s="12" customFormat="1">
      <c r="B1232" s="244"/>
      <c r="C1232" s="245"/>
      <c r="D1232" s="235" t="s">
        <v>159</v>
      </c>
      <c r="E1232" s="246" t="s">
        <v>21</v>
      </c>
      <c r="F1232" s="247" t="s">
        <v>339</v>
      </c>
      <c r="G1232" s="245"/>
      <c r="H1232" s="248">
        <v>-1.379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AT1232" s="254" t="s">
        <v>159</v>
      </c>
      <c r="AU1232" s="254" t="s">
        <v>82</v>
      </c>
      <c r="AV1232" s="12" t="s">
        <v>82</v>
      </c>
      <c r="AW1232" s="12" t="s">
        <v>35</v>
      </c>
      <c r="AX1232" s="12" t="s">
        <v>72</v>
      </c>
      <c r="AY1232" s="254" t="s">
        <v>150</v>
      </c>
    </row>
    <row r="1233" s="12" customFormat="1">
      <c r="B1233" s="244"/>
      <c r="C1233" s="245"/>
      <c r="D1233" s="235" t="s">
        <v>159</v>
      </c>
      <c r="E1233" s="246" t="s">
        <v>21</v>
      </c>
      <c r="F1233" s="247" t="s">
        <v>340</v>
      </c>
      <c r="G1233" s="245"/>
      <c r="H1233" s="248">
        <v>3.1320000000000001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AT1233" s="254" t="s">
        <v>159</v>
      </c>
      <c r="AU1233" s="254" t="s">
        <v>82</v>
      </c>
      <c r="AV1233" s="12" t="s">
        <v>82</v>
      </c>
      <c r="AW1233" s="12" t="s">
        <v>35</v>
      </c>
      <c r="AX1233" s="12" t="s">
        <v>72</v>
      </c>
      <c r="AY1233" s="254" t="s">
        <v>150</v>
      </c>
    </row>
    <row r="1234" s="12" customFormat="1">
      <c r="B1234" s="244"/>
      <c r="C1234" s="245"/>
      <c r="D1234" s="235" t="s">
        <v>159</v>
      </c>
      <c r="E1234" s="246" t="s">
        <v>21</v>
      </c>
      <c r="F1234" s="247" t="s">
        <v>341</v>
      </c>
      <c r="G1234" s="245"/>
      <c r="H1234" s="248">
        <v>8.7840000000000007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AT1234" s="254" t="s">
        <v>159</v>
      </c>
      <c r="AU1234" s="254" t="s">
        <v>82</v>
      </c>
      <c r="AV1234" s="12" t="s">
        <v>82</v>
      </c>
      <c r="AW1234" s="12" t="s">
        <v>35</v>
      </c>
      <c r="AX1234" s="12" t="s">
        <v>72</v>
      </c>
      <c r="AY1234" s="254" t="s">
        <v>150</v>
      </c>
    </row>
    <row r="1235" s="13" customFormat="1">
      <c r="B1235" s="255"/>
      <c r="C1235" s="256"/>
      <c r="D1235" s="235" t="s">
        <v>159</v>
      </c>
      <c r="E1235" s="257" t="s">
        <v>21</v>
      </c>
      <c r="F1235" s="258" t="s">
        <v>162</v>
      </c>
      <c r="G1235" s="256"/>
      <c r="H1235" s="259">
        <v>420.90899999999999</v>
      </c>
      <c r="I1235" s="260"/>
      <c r="J1235" s="256"/>
      <c r="K1235" s="256"/>
      <c r="L1235" s="261"/>
      <c r="M1235" s="262"/>
      <c r="N1235" s="263"/>
      <c r="O1235" s="263"/>
      <c r="P1235" s="263"/>
      <c r="Q1235" s="263"/>
      <c r="R1235" s="263"/>
      <c r="S1235" s="263"/>
      <c r="T1235" s="264"/>
      <c r="AT1235" s="265" t="s">
        <v>159</v>
      </c>
      <c r="AU1235" s="265" t="s">
        <v>82</v>
      </c>
      <c r="AV1235" s="13" t="s">
        <v>157</v>
      </c>
      <c r="AW1235" s="13" t="s">
        <v>35</v>
      </c>
      <c r="AX1235" s="13" t="s">
        <v>80</v>
      </c>
      <c r="AY1235" s="265" t="s">
        <v>150</v>
      </c>
    </row>
    <row r="1236" s="10" customFormat="1" ht="29.88" customHeight="1">
      <c r="B1236" s="205"/>
      <c r="C1236" s="206"/>
      <c r="D1236" s="207" t="s">
        <v>71</v>
      </c>
      <c r="E1236" s="219" t="s">
        <v>1954</v>
      </c>
      <c r="F1236" s="219" t="s">
        <v>1955</v>
      </c>
      <c r="G1236" s="206"/>
      <c r="H1236" s="206"/>
      <c r="I1236" s="209"/>
      <c r="J1236" s="220">
        <f>BK1236</f>
        <v>0</v>
      </c>
      <c r="K1236" s="206"/>
      <c r="L1236" s="211"/>
      <c r="M1236" s="212"/>
      <c r="N1236" s="213"/>
      <c r="O1236" s="213"/>
      <c r="P1236" s="214">
        <f>SUM(P1237:P1240)</f>
        <v>0</v>
      </c>
      <c r="Q1236" s="213"/>
      <c r="R1236" s="214">
        <f>SUM(R1237:R1240)</f>
        <v>0.033599999999999998</v>
      </c>
      <c r="S1236" s="213"/>
      <c r="T1236" s="215">
        <f>SUM(T1237:T1240)</f>
        <v>0</v>
      </c>
      <c r="AR1236" s="216" t="s">
        <v>82</v>
      </c>
      <c r="AT1236" s="217" t="s">
        <v>71</v>
      </c>
      <c r="AU1236" s="217" t="s">
        <v>80</v>
      </c>
      <c r="AY1236" s="216" t="s">
        <v>150</v>
      </c>
      <c r="BK1236" s="218">
        <f>SUM(BK1237:BK1240)</f>
        <v>0</v>
      </c>
    </row>
    <row r="1237" s="1" customFormat="1" ht="16.5" customHeight="1">
      <c r="B1237" s="46"/>
      <c r="C1237" s="221" t="s">
        <v>1956</v>
      </c>
      <c r="D1237" s="221" t="s">
        <v>152</v>
      </c>
      <c r="E1237" s="222" t="s">
        <v>1957</v>
      </c>
      <c r="F1237" s="223" t="s">
        <v>1958</v>
      </c>
      <c r="G1237" s="224" t="s">
        <v>204</v>
      </c>
      <c r="H1237" s="225">
        <v>24.062000000000001</v>
      </c>
      <c r="I1237" s="226"/>
      <c r="J1237" s="227">
        <f>ROUND(I1237*H1237,2)</f>
        <v>0</v>
      </c>
      <c r="K1237" s="223" t="s">
        <v>21</v>
      </c>
      <c r="L1237" s="72"/>
      <c r="M1237" s="228" t="s">
        <v>21</v>
      </c>
      <c r="N1237" s="229" t="s">
        <v>43</v>
      </c>
      <c r="O1237" s="47"/>
      <c r="P1237" s="230">
        <f>O1237*H1237</f>
        <v>0</v>
      </c>
      <c r="Q1237" s="230">
        <v>0</v>
      </c>
      <c r="R1237" s="230">
        <f>Q1237*H1237</f>
        <v>0</v>
      </c>
      <c r="S1237" s="230">
        <v>0</v>
      </c>
      <c r="T1237" s="231">
        <f>S1237*H1237</f>
        <v>0</v>
      </c>
      <c r="AR1237" s="24" t="s">
        <v>240</v>
      </c>
      <c r="AT1237" s="24" t="s">
        <v>152</v>
      </c>
      <c r="AU1237" s="24" t="s">
        <v>82</v>
      </c>
      <c r="AY1237" s="24" t="s">
        <v>150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24" t="s">
        <v>80</v>
      </c>
      <c r="BK1237" s="232">
        <f>ROUND(I1237*H1237,2)</f>
        <v>0</v>
      </c>
      <c r="BL1237" s="24" t="s">
        <v>240</v>
      </c>
      <c r="BM1237" s="24" t="s">
        <v>1959</v>
      </c>
    </row>
    <row r="1238" s="12" customFormat="1">
      <c r="B1238" s="244"/>
      <c r="C1238" s="245"/>
      <c r="D1238" s="235" t="s">
        <v>159</v>
      </c>
      <c r="E1238" s="246" t="s">
        <v>21</v>
      </c>
      <c r="F1238" s="247" t="s">
        <v>1960</v>
      </c>
      <c r="G1238" s="245"/>
      <c r="H1238" s="248">
        <v>24.062000000000001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AT1238" s="254" t="s">
        <v>159</v>
      </c>
      <c r="AU1238" s="254" t="s">
        <v>82</v>
      </c>
      <c r="AV1238" s="12" t="s">
        <v>82</v>
      </c>
      <c r="AW1238" s="12" t="s">
        <v>35</v>
      </c>
      <c r="AX1238" s="12" t="s">
        <v>72</v>
      </c>
      <c r="AY1238" s="254" t="s">
        <v>150</v>
      </c>
    </row>
    <row r="1239" s="13" customFormat="1">
      <c r="B1239" s="255"/>
      <c r="C1239" s="256"/>
      <c r="D1239" s="235" t="s">
        <v>159</v>
      </c>
      <c r="E1239" s="257" t="s">
        <v>21</v>
      </c>
      <c r="F1239" s="258" t="s">
        <v>162</v>
      </c>
      <c r="G1239" s="256"/>
      <c r="H1239" s="259">
        <v>24.062000000000001</v>
      </c>
      <c r="I1239" s="260"/>
      <c r="J1239" s="256"/>
      <c r="K1239" s="256"/>
      <c r="L1239" s="261"/>
      <c r="M1239" s="262"/>
      <c r="N1239" s="263"/>
      <c r="O1239" s="263"/>
      <c r="P1239" s="263"/>
      <c r="Q1239" s="263"/>
      <c r="R1239" s="263"/>
      <c r="S1239" s="263"/>
      <c r="T1239" s="264"/>
      <c r="AT1239" s="265" t="s">
        <v>159</v>
      </c>
      <c r="AU1239" s="265" t="s">
        <v>82</v>
      </c>
      <c r="AV1239" s="13" t="s">
        <v>157</v>
      </c>
      <c r="AW1239" s="13" t="s">
        <v>35</v>
      </c>
      <c r="AX1239" s="13" t="s">
        <v>80</v>
      </c>
      <c r="AY1239" s="265" t="s">
        <v>150</v>
      </c>
    </row>
    <row r="1240" s="1" customFormat="1" ht="51" customHeight="1">
      <c r="B1240" s="46"/>
      <c r="C1240" s="277" t="s">
        <v>1961</v>
      </c>
      <c r="D1240" s="277" t="s">
        <v>235</v>
      </c>
      <c r="E1240" s="278" t="s">
        <v>1962</v>
      </c>
      <c r="F1240" s="279" t="s">
        <v>1963</v>
      </c>
      <c r="G1240" s="280" t="s">
        <v>228</v>
      </c>
      <c r="H1240" s="281">
        <v>2</v>
      </c>
      <c r="I1240" s="282"/>
      <c r="J1240" s="283">
        <f>ROUND(I1240*H1240,2)</f>
        <v>0</v>
      </c>
      <c r="K1240" s="279" t="s">
        <v>21</v>
      </c>
      <c r="L1240" s="284"/>
      <c r="M1240" s="285" t="s">
        <v>21</v>
      </c>
      <c r="N1240" s="286" t="s">
        <v>43</v>
      </c>
      <c r="O1240" s="47"/>
      <c r="P1240" s="230">
        <f>O1240*H1240</f>
        <v>0</v>
      </c>
      <c r="Q1240" s="230">
        <v>0.016799999999999999</v>
      </c>
      <c r="R1240" s="230">
        <f>Q1240*H1240</f>
        <v>0.033599999999999998</v>
      </c>
      <c r="S1240" s="230">
        <v>0</v>
      </c>
      <c r="T1240" s="231">
        <f>S1240*H1240</f>
        <v>0</v>
      </c>
      <c r="AR1240" s="24" t="s">
        <v>383</v>
      </c>
      <c r="AT1240" s="24" t="s">
        <v>235</v>
      </c>
      <c r="AU1240" s="24" t="s">
        <v>82</v>
      </c>
      <c r="AY1240" s="24" t="s">
        <v>150</v>
      </c>
      <c r="BE1240" s="232">
        <f>IF(N1240="základní",J1240,0)</f>
        <v>0</v>
      </c>
      <c r="BF1240" s="232">
        <f>IF(N1240="snížená",J1240,0)</f>
        <v>0</v>
      </c>
      <c r="BG1240" s="232">
        <f>IF(N1240="zákl. přenesená",J1240,0)</f>
        <v>0</v>
      </c>
      <c r="BH1240" s="232">
        <f>IF(N1240="sníž. přenesená",J1240,0)</f>
        <v>0</v>
      </c>
      <c r="BI1240" s="232">
        <f>IF(N1240="nulová",J1240,0)</f>
        <v>0</v>
      </c>
      <c r="BJ1240" s="24" t="s">
        <v>80</v>
      </c>
      <c r="BK1240" s="232">
        <f>ROUND(I1240*H1240,2)</f>
        <v>0</v>
      </c>
      <c r="BL1240" s="24" t="s">
        <v>240</v>
      </c>
      <c r="BM1240" s="24" t="s">
        <v>1964</v>
      </c>
    </row>
    <row r="1241" s="10" customFormat="1" ht="37.44" customHeight="1">
      <c r="B1241" s="205"/>
      <c r="C1241" s="206"/>
      <c r="D1241" s="207" t="s">
        <v>71</v>
      </c>
      <c r="E1241" s="208" t="s">
        <v>235</v>
      </c>
      <c r="F1241" s="208" t="s">
        <v>1965</v>
      </c>
      <c r="G1241" s="206"/>
      <c r="H1241" s="206"/>
      <c r="I1241" s="209"/>
      <c r="J1241" s="210">
        <f>BK1241</f>
        <v>0</v>
      </c>
      <c r="K1241" s="206"/>
      <c r="L1241" s="211"/>
      <c r="M1241" s="212"/>
      <c r="N1241" s="213"/>
      <c r="O1241" s="213"/>
      <c r="P1241" s="214">
        <f>P1242</f>
        <v>0</v>
      </c>
      <c r="Q1241" s="213"/>
      <c r="R1241" s="214">
        <f>R1242</f>
        <v>0.014760000000000001</v>
      </c>
      <c r="S1241" s="213"/>
      <c r="T1241" s="215">
        <f>T1242</f>
        <v>0</v>
      </c>
      <c r="AR1241" s="216" t="s">
        <v>166</v>
      </c>
      <c r="AT1241" s="217" t="s">
        <v>71</v>
      </c>
      <c r="AU1241" s="217" t="s">
        <v>72</v>
      </c>
      <c r="AY1241" s="216" t="s">
        <v>150</v>
      </c>
      <c r="BK1241" s="218">
        <f>BK1242</f>
        <v>0</v>
      </c>
    </row>
    <row r="1242" s="10" customFormat="1" ht="19.92" customHeight="1">
      <c r="B1242" s="205"/>
      <c r="C1242" s="206"/>
      <c r="D1242" s="207" t="s">
        <v>71</v>
      </c>
      <c r="E1242" s="219" t="s">
        <v>1966</v>
      </c>
      <c r="F1242" s="219" t="s">
        <v>1967</v>
      </c>
      <c r="G1242" s="206"/>
      <c r="H1242" s="206"/>
      <c r="I1242" s="209"/>
      <c r="J1242" s="220">
        <f>BK1242</f>
        <v>0</v>
      </c>
      <c r="K1242" s="206"/>
      <c r="L1242" s="211"/>
      <c r="M1242" s="212"/>
      <c r="N1242" s="213"/>
      <c r="O1242" s="213"/>
      <c r="P1242" s="214">
        <f>P1243</f>
        <v>0</v>
      </c>
      <c r="Q1242" s="213"/>
      <c r="R1242" s="214">
        <f>R1243</f>
        <v>0.014760000000000001</v>
      </c>
      <c r="S1242" s="213"/>
      <c r="T1242" s="215">
        <f>T1243</f>
        <v>0</v>
      </c>
      <c r="AR1242" s="216" t="s">
        <v>166</v>
      </c>
      <c r="AT1242" s="217" t="s">
        <v>71</v>
      </c>
      <c r="AU1242" s="217" t="s">
        <v>80</v>
      </c>
      <c r="AY1242" s="216" t="s">
        <v>150</v>
      </c>
      <c r="BK1242" s="218">
        <f>BK1243</f>
        <v>0</v>
      </c>
    </row>
    <row r="1243" s="1" customFormat="1" ht="38.25" customHeight="1">
      <c r="B1243" s="46"/>
      <c r="C1243" s="221" t="s">
        <v>1968</v>
      </c>
      <c r="D1243" s="221" t="s">
        <v>152</v>
      </c>
      <c r="E1243" s="222" t="s">
        <v>1969</v>
      </c>
      <c r="F1243" s="223" t="s">
        <v>1970</v>
      </c>
      <c r="G1243" s="224" t="s">
        <v>228</v>
      </c>
      <c r="H1243" s="225">
        <v>1</v>
      </c>
      <c r="I1243" s="226"/>
      <c r="J1243" s="227">
        <f>ROUND(I1243*H1243,2)</f>
        <v>0</v>
      </c>
      <c r="K1243" s="223" t="s">
        <v>21</v>
      </c>
      <c r="L1243" s="72"/>
      <c r="M1243" s="228" t="s">
        <v>21</v>
      </c>
      <c r="N1243" s="287" t="s">
        <v>43</v>
      </c>
      <c r="O1243" s="288"/>
      <c r="P1243" s="289">
        <f>O1243*H1243</f>
        <v>0</v>
      </c>
      <c r="Q1243" s="289">
        <v>0.014760000000000001</v>
      </c>
      <c r="R1243" s="289">
        <f>Q1243*H1243</f>
        <v>0.014760000000000001</v>
      </c>
      <c r="S1243" s="289">
        <v>0</v>
      </c>
      <c r="T1243" s="290">
        <f>S1243*H1243</f>
        <v>0</v>
      </c>
      <c r="AR1243" s="24" t="s">
        <v>565</v>
      </c>
      <c r="AT1243" s="24" t="s">
        <v>152</v>
      </c>
      <c r="AU1243" s="24" t="s">
        <v>82</v>
      </c>
      <c r="AY1243" s="24" t="s">
        <v>150</v>
      </c>
      <c r="BE1243" s="232">
        <f>IF(N1243="základní",J1243,0)</f>
        <v>0</v>
      </c>
      <c r="BF1243" s="232">
        <f>IF(N1243="snížená",J1243,0)</f>
        <v>0</v>
      </c>
      <c r="BG1243" s="232">
        <f>IF(N1243="zákl. přenesená",J1243,0)</f>
        <v>0</v>
      </c>
      <c r="BH1243" s="232">
        <f>IF(N1243="sníž. přenesená",J1243,0)</f>
        <v>0</v>
      </c>
      <c r="BI1243" s="232">
        <f>IF(N1243="nulová",J1243,0)</f>
        <v>0</v>
      </c>
      <c r="BJ1243" s="24" t="s">
        <v>80</v>
      </c>
      <c r="BK1243" s="232">
        <f>ROUND(I1243*H1243,2)</f>
        <v>0</v>
      </c>
      <c r="BL1243" s="24" t="s">
        <v>565</v>
      </c>
      <c r="BM1243" s="24" t="s">
        <v>1971</v>
      </c>
    </row>
    <row r="1244" s="1" customFormat="1" ht="6.96" customHeight="1">
      <c r="B1244" s="67"/>
      <c r="C1244" s="68"/>
      <c r="D1244" s="68"/>
      <c r="E1244" s="68"/>
      <c r="F1244" s="68"/>
      <c r="G1244" s="68"/>
      <c r="H1244" s="68"/>
      <c r="I1244" s="166"/>
      <c r="J1244" s="68"/>
      <c r="K1244" s="68"/>
      <c r="L1244" s="72"/>
    </row>
  </sheetData>
  <sheetProtection sheet="1" autoFilter="0" formatColumns="0" formatRows="0" objects="1" scenarios="1" spinCount="100000" saltValue="1w1+30H/VKSfW2HThV9jM41UHNeq7J7Cy5SHq2pO+n7FgIsRTaTheEMKlydk+zEaiqcE4RKr1EfkdT+S+36hQg==" hashValue="bcWuhZwzLFh6bYfEZmpnbyE0f3/DZJ7hoFMMwcXiVUdaNyKPy1OCBdw7buDqHfuwMaENhynezytdsR9rrY/zSg==" algorithmName="SHA-512" password="CC35"/>
  <autoFilter ref="C104:K1243"/>
  <mergeCells count="10">
    <mergeCell ref="E7:H7"/>
    <mergeCell ref="E9:H9"/>
    <mergeCell ref="E24:H24"/>
    <mergeCell ref="E45:H45"/>
    <mergeCell ref="E47:H47"/>
    <mergeCell ref="J51:J52"/>
    <mergeCell ref="E95:H95"/>
    <mergeCell ref="E97:H97"/>
    <mergeCell ref="G1:H1"/>
    <mergeCell ref="L2:V2"/>
  </mergeCells>
  <hyperlinks>
    <hyperlink ref="F1:G1" location="C2" display="1) Krycí list soupisu"/>
    <hyperlink ref="G1:H1" location="C54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ZŠ Za Chlumem, Bílina - Odborná učebna a bezbariérové řešení školy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1972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6. 11. 2017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ROUND(SUM(BE83:BE359), 2)</f>
        <v>0</v>
      </c>
      <c r="G30" s="47"/>
      <c r="H30" s="47"/>
      <c r="I30" s="158">
        <v>0.20999999999999999</v>
      </c>
      <c r="J30" s="157">
        <f>ROUND(ROUND((SUM(BE83:BE359)),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ROUND(SUM(BF83:BF359), 2)</f>
        <v>0</v>
      </c>
      <c r="G31" s="47"/>
      <c r="H31" s="47"/>
      <c r="I31" s="158">
        <v>0.14999999999999999</v>
      </c>
      <c r="J31" s="157">
        <f>ROUND(ROUND((SUM(BF83:BF359)),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ROUND(SUM(BG83:BG359),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ROUND(SUM(BH83:BH359),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ROUND(SUM(BI83:BI359),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ZŠ Za Chlumem, Bílina - Odborná učebna a bezbariérové řešení školy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HEL010-02 - ZŠ Za Chlumem - Bezbariérové řešení školy, vstup na hřiště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ZŠ Za Chlumem, Bílina</v>
      </c>
      <c r="G49" s="47"/>
      <c r="H49" s="47"/>
      <c r="I49" s="146" t="s">
        <v>25</v>
      </c>
      <c r="J49" s="147" t="str">
        <f>IF(J12="","",J12)</f>
        <v>6. 11. 2017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Bílina, Břežánská 50/4, 418 31 Bílina</v>
      </c>
      <c r="G51" s="47"/>
      <c r="H51" s="47"/>
      <c r="I51" s="146" t="s">
        <v>33</v>
      </c>
      <c r="J51" s="44" t="str">
        <f>E21</f>
        <v>Ing.arch.Jan Heller, Zelená 400/6, Hradec Králové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105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8" customFormat="1" ht="19.92" customHeight="1">
      <c r="B58" s="184"/>
      <c r="C58" s="185"/>
      <c r="D58" s="186" t="s">
        <v>106</v>
      </c>
      <c r="E58" s="187"/>
      <c r="F58" s="187"/>
      <c r="G58" s="187"/>
      <c r="H58" s="187"/>
      <c r="I58" s="188"/>
      <c r="J58" s="189">
        <f>J85</f>
        <v>0</v>
      </c>
      <c r="K58" s="190"/>
    </row>
    <row r="59" s="8" customFormat="1" ht="19.92" customHeight="1">
      <c r="B59" s="184"/>
      <c r="C59" s="185"/>
      <c r="D59" s="186" t="s">
        <v>1973</v>
      </c>
      <c r="E59" s="187"/>
      <c r="F59" s="187"/>
      <c r="G59" s="187"/>
      <c r="H59" s="187"/>
      <c r="I59" s="188"/>
      <c r="J59" s="189">
        <f>J217</f>
        <v>0</v>
      </c>
      <c r="K59" s="190"/>
    </row>
    <row r="60" s="8" customFormat="1" ht="19.92" customHeight="1">
      <c r="B60" s="184"/>
      <c r="C60" s="185"/>
      <c r="D60" s="186" t="s">
        <v>1974</v>
      </c>
      <c r="E60" s="187"/>
      <c r="F60" s="187"/>
      <c r="G60" s="187"/>
      <c r="H60" s="187"/>
      <c r="I60" s="188"/>
      <c r="J60" s="189">
        <f>J238</f>
        <v>0</v>
      </c>
      <c r="K60" s="190"/>
    </row>
    <row r="61" s="8" customFormat="1" ht="19.92" customHeight="1">
      <c r="B61" s="184"/>
      <c r="C61" s="185"/>
      <c r="D61" s="186" t="s">
        <v>110</v>
      </c>
      <c r="E61" s="187"/>
      <c r="F61" s="187"/>
      <c r="G61" s="187"/>
      <c r="H61" s="187"/>
      <c r="I61" s="188"/>
      <c r="J61" s="189">
        <f>J303</f>
        <v>0</v>
      </c>
      <c r="K61" s="190"/>
    </row>
    <row r="62" s="8" customFormat="1" ht="19.92" customHeight="1">
      <c r="B62" s="184"/>
      <c r="C62" s="185"/>
      <c r="D62" s="186" t="s">
        <v>111</v>
      </c>
      <c r="E62" s="187"/>
      <c r="F62" s="187"/>
      <c r="G62" s="187"/>
      <c r="H62" s="187"/>
      <c r="I62" s="188"/>
      <c r="J62" s="189">
        <f>J342</f>
        <v>0</v>
      </c>
      <c r="K62" s="190"/>
    </row>
    <row r="63" s="8" customFormat="1" ht="19.92" customHeight="1">
      <c r="B63" s="184"/>
      <c r="C63" s="185"/>
      <c r="D63" s="186" t="s">
        <v>112</v>
      </c>
      <c r="E63" s="187"/>
      <c r="F63" s="187"/>
      <c r="G63" s="187"/>
      <c r="H63" s="187"/>
      <c r="I63" s="188"/>
      <c r="J63" s="189">
        <f>J358</f>
        <v>0</v>
      </c>
      <c r="K63" s="190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134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ZŠ Za Chlumem, Bílina - Odborná učebna a bezbariérové řešení školy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98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HEL010-02 - ZŠ Za Chlumem - Bezbariérové řešení školy, vstup na hřiště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23</v>
      </c>
      <c r="D77" s="74"/>
      <c r="E77" s="74"/>
      <c r="F77" s="193" t="str">
        <f>F12</f>
        <v>ZŠ Za Chlumem, Bílina</v>
      </c>
      <c r="G77" s="74"/>
      <c r="H77" s="74"/>
      <c r="I77" s="194" t="s">
        <v>25</v>
      </c>
      <c r="J77" s="85" t="str">
        <f>IF(J12="","",J12)</f>
        <v>6. 11. 2017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27</v>
      </c>
      <c r="D79" s="74"/>
      <c r="E79" s="74"/>
      <c r="F79" s="193" t="str">
        <f>E15</f>
        <v>Město Bílina, Břežánská 50/4, 418 31 Bílina</v>
      </c>
      <c r="G79" s="74"/>
      <c r="H79" s="74"/>
      <c r="I79" s="194" t="s">
        <v>33</v>
      </c>
      <c r="J79" s="193" t="str">
        <f>E21</f>
        <v>Ing.arch.Jan Heller, Zelená 400/6, Hradec Králové</v>
      </c>
      <c r="K79" s="74"/>
      <c r="L79" s="72"/>
    </row>
    <row r="80" s="1" customFormat="1" ht="14.4" customHeight="1">
      <c r="B80" s="46"/>
      <c r="C80" s="76" t="s">
        <v>31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135</v>
      </c>
      <c r="D82" s="197" t="s">
        <v>57</v>
      </c>
      <c r="E82" s="197" t="s">
        <v>53</v>
      </c>
      <c r="F82" s="197" t="s">
        <v>136</v>
      </c>
      <c r="G82" s="197" t="s">
        <v>137</v>
      </c>
      <c r="H82" s="197" t="s">
        <v>138</v>
      </c>
      <c r="I82" s="198" t="s">
        <v>139</v>
      </c>
      <c r="J82" s="197" t="s">
        <v>102</v>
      </c>
      <c r="K82" s="199" t="s">
        <v>140</v>
      </c>
      <c r="L82" s="200"/>
      <c r="M82" s="102" t="s">
        <v>141</v>
      </c>
      <c r="N82" s="103" t="s">
        <v>42</v>
      </c>
      <c r="O82" s="103" t="s">
        <v>142</v>
      </c>
      <c r="P82" s="103" t="s">
        <v>143</v>
      </c>
      <c r="Q82" s="103" t="s">
        <v>144</v>
      </c>
      <c r="R82" s="103" t="s">
        <v>145</v>
      </c>
      <c r="S82" s="103" t="s">
        <v>146</v>
      </c>
      <c r="T82" s="104" t="s">
        <v>147</v>
      </c>
    </row>
    <row r="83" s="1" customFormat="1" ht="29.28" customHeight="1">
      <c r="B83" s="46"/>
      <c r="C83" s="108" t="s">
        <v>103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</f>
        <v>0</v>
      </c>
      <c r="Q83" s="106"/>
      <c r="R83" s="202">
        <f>R84</f>
        <v>39.686706570716403</v>
      </c>
      <c r="S83" s="106"/>
      <c r="T83" s="203">
        <f>T84</f>
        <v>38.435074999999998</v>
      </c>
      <c r="AT83" s="24" t="s">
        <v>71</v>
      </c>
      <c r="AU83" s="24" t="s">
        <v>104</v>
      </c>
      <c r="BK83" s="204">
        <f>BK84</f>
        <v>0</v>
      </c>
    </row>
    <row r="84" s="10" customFormat="1" ht="37.44" customHeight="1">
      <c r="B84" s="205"/>
      <c r="C84" s="206"/>
      <c r="D84" s="207" t="s">
        <v>71</v>
      </c>
      <c r="E84" s="208" t="s">
        <v>148</v>
      </c>
      <c r="F84" s="208" t="s">
        <v>149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P85+P217+P238+P303+P342+P358</f>
        <v>0</v>
      </c>
      <c r="Q84" s="213"/>
      <c r="R84" s="214">
        <f>R85+R217+R238+R303+R342+R358</f>
        <v>39.686706570716403</v>
      </c>
      <c r="S84" s="213"/>
      <c r="T84" s="215">
        <f>T85+T217+T238+T303+T342+T358</f>
        <v>38.435074999999998</v>
      </c>
      <c r="AR84" s="216" t="s">
        <v>80</v>
      </c>
      <c r="AT84" s="217" t="s">
        <v>71</v>
      </c>
      <c r="AU84" s="217" t="s">
        <v>72</v>
      </c>
      <c r="AY84" s="216" t="s">
        <v>150</v>
      </c>
      <c r="BK84" s="218">
        <f>BK85+BK217+BK238+BK303+BK342+BK358</f>
        <v>0</v>
      </c>
    </row>
    <row r="85" s="10" customFormat="1" ht="19.92" customHeight="1">
      <c r="B85" s="205"/>
      <c r="C85" s="206"/>
      <c r="D85" s="207" t="s">
        <v>71</v>
      </c>
      <c r="E85" s="219" t="s">
        <v>80</v>
      </c>
      <c r="F85" s="219" t="s">
        <v>151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SUM(P86:P216)</f>
        <v>0</v>
      </c>
      <c r="Q85" s="213"/>
      <c r="R85" s="214">
        <f>SUM(R86:R216)</f>
        <v>0.0022010000000000003</v>
      </c>
      <c r="S85" s="213"/>
      <c r="T85" s="215">
        <f>SUM(T86:T216)</f>
        <v>36.013974999999995</v>
      </c>
      <c r="AR85" s="216" t="s">
        <v>80</v>
      </c>
      <c r="AT85" s="217" t="s">
        <v>71</v>
      </c>
      <c r="AU85" s="217" t="s">
        <v>80</v>
      </c>
      <c r="AY85" s="216" t="s">
        <v>150</v>
      </c>
      <c r="BK85" s="218">
        <f>SUM(BK86:BK216)</f>
        <v>0</v>
      </c>
    </row>
    <row r="86" s="1" customFormat="1" ht="51" customHeight="1">
      <c r="B86" s="46"/>
      <c r="C86" s="221" t="s">
        <v>80</v>
      </c>
      <c r="D86" s="221" t="s">
        <v>152</v>
      </c>
      <c r="E86" s="222" t="s">
        <v>1975</v>
      </c>
      <c r="F86" s="223" t="s">
        <v>1976</v>
      </c>
      <c r="G86" s="224" t="s">
        <v>204</v>
      </c>
      <c r="H86" s="225">
        <v>16.704999999999998</v>
      </c>
      <c r="I86" s="226"/>
      <c r="J86" s="227">
        <f>ROUND(I86*H86,2)</f>
        <v>0</v>
      </c>
      <c r="K86" s="223" t="s">
        <v>156</v>
      </c>
      <c r="L86" s="72"/>
      <c r="M86" s="228" t="s">
        <v>21</v>
      </c>
      <c r="N86" s="229" t="s">
        <v>43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0.26000000000000001</v>
      </c>
      <c r="T86" s="231">
        <f>S86*H86</f>
        <v>4.3432999999999993</v>
      </c>
      <c r="AR86" s="24" t="s">
        <v>157</v>
      </c>
      <c r="AT86" s="24" t="s">
        <v>152</v>
      </c>
      <c r="AU86" s="24" t="s">
        <v>82</v>
      </c>
      <c r="AY86" s="24" t="s">
        <v>150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80</v>
      </c>
      <c r="BK86" s="232">
        <f>ROUND(I86*H86,2)</f>
        <v>0</v>
      </c>
      <c r="BL86" s="24" t="s">
        <v>157</v>
      </c>
      <c r="BM86" s="24" t="s">
        <v>1977</v>
      </c>
    </row>
    <row r="87" s="12" customFormat="1">
      <c r="B87" s="244"/>
      <c r="C87" s="245"/>
      <c r="D87" s="235" t="s">
        <v>159</v>
      </c>
      <c r="E87" s="246" t="s">
        <v>21</v>
      </c>
      <c r="F87" s="247" t="s">
        <v>1978</v>
      </c>
      <c r="G87" s="245"/>
      <c r="H87" s="248">
        <v>14.262000000000001</v>
      </c>
      <c r="I87" s="249"/>
      <c r="J87" s="245"/>
      <c r="K87" s="245"/>
      <c r="L87" s="250"/>
      <c r="M87" s="251"/>
      <c r="N87" s="252"/>
      <c r="O87" s="252"/>
      <c r="P87" s="252"/>
      <c r="Q87" s="252"/>
      <c r="R87" s="252"/>
      <c r="S87" s="252"/>
      <c r="T87" s="253"/>
      <c r="AT87" s="254" t="s">
        <v>159</v>
      </c>
      <c r="AU87" s="254" t="s">
        <v>82</v>
      </c>
      <c r="AV87" s="12" t="s">
        <v>82</v>
      </c>
      <c r="AW87" s="12" t="s">
        <v>35</v>
      </c>
      <c r="AX87" s="12" t="s">
        <v>72</v>
      </c>
      <c r="AY87" s="254" t="s">
        <v>150</v>
      </c>
    </row>
    <row r="88" s="12" customFormat="1">
      <c r="B88" s="244"/>
      <c r="C88" s="245"/>
      <c r="D88" s="235" t="s">
        <v>159</v>
      </c>
      <c r="E88" s="246" t="s">
        <v>21</v>
      </c>
      <c r="F88" s="247" t="s">
        <v>1979</v>
      </c>
      <c r="G88" s="245"/>
      <c r="H88" s="248">
        <v>2.4430000000000001</v>
      </c>
      <c r="I88" s="249"/>
      <c r="J88" s="245"/>
      <c r="K88" s="245"/>
      <c r="L88" s="250"/>
      <c r="M88" s="251"/>
      <c r="N88" s="252"/>
      <c r="O88" s="252"/>
      <c r="P88" s="252"/>
      <c r="Q88" s="252"/>
      <c r="R88" s="252"/>
      <c r="S88" s="252"/>
      <c r="T88" s="253"/>
      <c r="AT88" s="254" t="s">
        <v>159</v>
      </c>
      <c r="AU88" s="254" t="s">
        <v>82</v>
      </c>
      <c r="AV88" s="12" t="s">
        <v>82</v>
      </c>
      <c r="AW88" s="12" t="s">
        <v>35</v>
      </c>
      <c r="AX88" s="12" t="s">
        <v>72</v>
      </c>
      <c r="AY88" s="254" t="s">
        <v>150</v>
      </c>
    </row>
    <row r="89" s="13" customFormat="1">
      <c r="B89" s="255"/>
      <c r="C89" s="256"/>
      <c r="D89" s="235" t="s">
        <v>159</v>
      </c>
      <c r="E89" s="257" t="s">
        <v>21</v>
      </c>
      <c r="F89" s="258" t="s">
        <v>162</v>
      </c>
      <c r="G89" s="256"/>
      <c r="H89" s="259">
        <v>16.704999999999998</v>
      </c>
      <c r="I89" s="260"/>
      <c r="J89" s="256"/>
      <c r="K89" s="256"/>
      <c r="L89" s="261"/>
      <c r="M89" s="262"/>
      <c r="N89" s="263"/>
      <c r="O89" s="263"/>
      <c r="P89" s="263"/>
      <c r="Q89" s="263"/>
      <c r="R89" s="263"/>
      <c r="S89" s="263"/>
      <c r="T89" s="264"/>
      <c r="AT89" s="265" t="s">
        <v>159</v>
      </c>
      <c r="AU89" s="265" t="s">
        <v>82</v>
      </c>
      <c r="AV89" s="13" t="s">
        <v>157</v>
      </c>
      <c r="AW89" s="13" t="s">
        <v>35</v>
      </c>
      <c r="AX89" s="13" t="s">
        <v>80</v>
      </c>
      <c r="AY89" s="265" t="s">
        <v>150</v>
      </c>
    </row>
    <row r="90" s="1" customFormat="1" ht="51" customHeight="1">
      <c r="B90" s="46"/>
      <c r="C90" s="221" t="s">
        <v>82</v>
      </c>
      <c r="D90" s="221" t="s">
        <v>152</v>
      </c>
      <c r="E90" s="222" t="s">
        <v>1980</v>
      </c>
      <c r="F90" s="223" t="s">
        <v>1981</v>
      </c>
      <c r="G90" s="224" t="s">
        <v>204</v>
      </c>
      <c r="H90" s="225">
        <v>63.587000000000003</v>
      </c>
      <c r="I90" s="226"/>
      <c r="J90" s="227">
        <f>ROUND(I90*H90,2)</f>
        <v>0</v>
      </c>
      <c r="K90" s="223" t="s">
        <v>156</v>
      </c>
      <c r="L90" s="72"/>
      <c r="M90" s="228" t="s">
        <v>21</v>
      </c>
      <c r="N90" s="229" t="s">
        <v>43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0.044999999999999998</v>
      </c>
      <c r="T90" s="231">
        <f>S90*H90</f>
        <v>2.861415</v>
      </c>
      <c r="AR90" s="24" t="s">
        <v>157</v>
      </c>
      <c r="AT90" s="24" t="s">
        <v>152</v>
      </c>
      <c r="AU90" s="24" t="s">
        <v>82</v>
      </c>
      <c r="AY90" s="24" t="s">
        <v>150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80</v>
      </c>
      <c r="BK90" s="232">
        <f>ROUND(I90*H90,2)</f>
        <v>0</v>
      </c>
      <c r="BL90" s="24" t="s">
        <v>157</v>
      </c>
      <c r="BM90" s="24" t="s">
        <v>1982</v>
      </c>
    </row>
    <row r="91" s="12" customFormat="1">
      <c r="B91" s="244"/>
      <c r="C91" s="245"/>
      <c r="D91" s="235" t="s">
        <v>159</v>
      </c>
      <c r="E91" s="246" t="s">
        <v>21</v>
      </c>
      <c r="F91" s="247" t="s">
        <v>1983</v>
      </c>
      <c r="G91" s="245"/>
      <c r="H91" s="248">
        <v>46.058999999999998</v>
      </c>
      <c r="I91" s="249"/>
      <c r="J91" s="245"/>
      <c r="K91" s="245"/>
      <c r="L91" s="250"/>
      <c r="M91" s="251"/>
      <c r="N91" s="252"/>
      <c r="O91" s="252"/>
      <c r="P91" s="252"/>
      <c r="Q91" s="252"/>
      <c r="R91" s="252"/>
      <c r="S91" s="252"/>
      <c r="T91" s="253"/>
      <c r="AT91" s="254" t="s">
        <v>159</v>
      </c>
      <c r="AU91" s="254" t="s">
        <v>82</v>
      </c>
      <c r="AV91" s="12" t="s">
        <v>82</v>
      </c>
      <c r="AW91" s="12" t="s">
        <v>35</v>
      </c>
      <c r="AX91" s="12" t="s">
        <v>72</v>
      </c>
      <c r="AY91" s="254" t="s">
        <v>150</v>
      </c>
    </row>
    <row r="92" s="12" customFormat="1">
      <c r="B92" s="244"/>
      <c r="C92" s="245"/>
      <c r="D92" s="235" t="s">
        <v>159</v>
      </c>
      <c r="E92" s="246" t="s">
        <v>21</v>
      </c>
      <c r="F92" s="247" t="s">
        <v>1984</v>
      </c>
      <c r="G92" s="245"/>
      <c r="H92" s="248">
        <v>17.527999999999999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AT92" s="254" t="s">
        <v>159</v>
      </c>
      <c r="AU92" s="254" t="s">
        <v>82</v>
      </c>
      <c r="AV92" s="12" t="s">
        <v>82</v>
      </c>
      <c r="AW92" s="12" t="s">
        <v>35</v>
      </c>
      <c r="AX92" s="12" t="s">
        <v>72</v>
      </c>
      <c r="AY92" s="254" t="s">
        <v>150</v>
      </c>
    </row>
    <row r="93" s="13" customFormat="1">
      <c r="B93" s="255"/>
      <c r="C93" s="256"/>
      <c r="D93" s="235" t="s">
        <v>159</v>
      </c>
      <c r="E93" s="257" t="s">
        <v>21</v>
      </c>
      <c r="F93" s="258" t="s">
        <v>162</v>
      </c>
      <c r="G93" s="256"/>
      <c r="H93" s="259">
        <v>63.587000000000003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AT93" s="265" t="s">
        <v>159</v>
      </c>
      <c r="AU93" s="265" t="s">
        <v>82</v>
      </c>
      <c r="AV93" s="13" t="s">
        <v>157</v>
      </c>
      <c r="AW93" s="13" t="s">
        <v>35</v>
      </c>
      <c r="AX93" s="13" t="s">
        <v>80</v>
      </c>
      <c r="AY93" s="265" t="s">
        <v>150</v>
      </c>
    </row>
    <row r="94" s="1" customFormat="1" ht="51" customHeight="1">
      <c r="B94" s="46"/>
      <c r="C94" s="221" t="s">
        <v>166</v>
      </c>
      <c r="D94" s="221" t="s">
        <v>152</v>
      </c>
      <c r="E94" s="222" t="s">
        <v>1985</v>
      </c>
      <c r="F94" s="223" t="s">
        <v>1986</v>
      </c>
      <c r="G94" s="224" t="s">
        <v>204</v>
      </c>
      <c r="H94" s="225">
        <v>22.074000000000002</v>
      </c>
      <c r="I94" s="226"/>
      <c r="J94" s="227">
        <f>ROUND(I94*H94,2)</f>
        <v>0</v>
      </c>
      <c r="K94" s="223" t="s">
        <v>156</v>
      </c>
      <c r="L94" s="72"/>
      <c r="M94" s="228" t="s">
        <v>21</v>
      </c>
      <c r="N94" s="229" t="s">
        <v>43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0.28999999999999998</v>
      </c>
      <c r="T94" s="231">
        <f>S94*H94</f>
        <v>6.4014600000000002</v>
      </c>
      <c r="AR94" s="24" t="s">
        <v>157</v>
      </c>
      <c r="AT94" s="24" t="s">
        <v>152</v>
      </c>
      <c r="AU94" s="24" t="s">
        <v>82</v>
      </c>
      <c r="AY94" s="24" t="s">
        <v>150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80</v>
      </c>
      <c r="BK94" s="232">
        <f>ROUND(I94*H94,2)</f>
        <v>0</v>
      </c>
      <c r="BL94" s="24" t="s">
        <v>157</v>
      </c>
      <c r="BM94" s="24" t="s">
        <v>1987</v>
      </c>
    </row>
    <row r="95" s="12" customFormat="1">
      <c r="B95" s="244"/>
      <c r="C95" s="245"/>
      <c r="D95" s="235" t="s">
        <v>159</v>
      </c>
      <c r="E95" s="246" t="s">
        <v>21</v>
      </c>
      <c r="F95" s="247" t="s">
        <v>1978</v>
      </c>
      <c r="G95" s="245"/>
      <c r="H95" s="248">
        <v>14.262000000000001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AT95" s="254" t="s">
        <v>159</v>
      </c>
      <c r="AU95" s="254" t="s">
        <v>82</v>
      </c>
      <c r="AV95" s="12" t="s">
        <v>82</v>
      </c>
      <c r="AW95" s="12" t="s">
        <v>35</v>
      </c>
      <c r="AX95" s="12" t="s">
        <v>72</v>
      </c>
      <c r="AY95" s="254" t="s">
        <v>150</v>
      </c>
    </row>
    <row r="96" s="12" customFormat="1">
      <c r="B96" s="244"/>
      <c r="C96" s="245"/>
      <c r="D96" s="235" t="s">
        <v>159</v>
      </c>
      <c r="E96" s="246" t="s">
        <v>21</v>
      </c>
      <c r="F96" s="247" t="s">
        <v>1979</v>
      </c>
      <c r="G96" s="245"/>
      <c r="H96" s="248">
        <v>2.4430000000000001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159</v>
      </c>
      <c r="AU96" s="254" t="s">
        <v>82</v>
      </c>
      <c r="AV96" s="12" t="s">
        <v>82</v>
      </c>
      <c r="AW96" s="12" t="s">
        <v>35</v>
      </c>
      <c r="AX96" s="12" t="s">
        <v>72</v>
      </c>
      <c r="AY96" s="254" t="s">
        <v>150</v>
      </c>
    </row>
    <row r="97" s="12" customFormat="1">
      <c r="B97" s="244"/>
      <c r="C97" s="245"/>
      <c r="D97" s="235" t="s">
        <v>159</v>
      </c>
      <c r="E97" s="246" t="s">
        <v>21</v>
      </c>
      <c r="F97" s="247" t="s">
        <v>1988</v>
      </c>
      <c r="G97" s="245"/>
      <c r="H97" s="248">
        <v>6.0380000000000003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AT97" s="254" t="s">
        <v>159</v>
      </c>
      <c r="AU97" s="254" t="s">
        <v>82</v>
      </c>
      <c r="AV97" s="12" t="s">
        <v>82</v>
      </c>
      <c r="AW97" s="12" t="s">
        <v>35</v>
      </c>
      <c r="AX97" s="12" t="s">
        <v>72</v>
      </c>
      <c r="AY97" s="254" t="s">
        <v>150</v>
      </c>
    </row>
    <row r="98" s="12" customFormat="1">
      <c r="B98" s="244"/>
      <c r="C98" s="245"/>
      <c r="D98" s="235" t="s">
        <v>159</v>
      </c>
      <c r="E98" s="246" t="s">
        <v>21</v>
      </c>
      <c r="F98" s="247" t="s">
        <v>1989</v>
      </c>
      <c r="G98" s="245"/>
      <c r="H98" s="248">
        <v>-0.66900000000000004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AT98" s="254" t="s">
        <v>159</v>
      </c>
      <c r="AU98" s="254" t="s">
        <v>82</v>
      </c>
      <c r="AV98" s="12" t="s">
        <v>82</v>
      </c>
      <c r="AW98" s="12" t="s">
        <v>35</v>
      </c>
      <c r="AX98" s="12" t="s">
        <v>72</v>
      </c>
      <c r="AY98" s="254" t="s">
        <v>150</v>
      </c>
    </row>
    <row r="99" s="13" customFormat="1">
      <c r="B99" s="255"/>
      <c r="C99" s="256"/>
      <c r="D99" s="235" t="s">
        <v>159</v>
      </c>
      <c r="E99" s="257" t="s">
        <v>21</v>
      </c>
      <c r="F99" s="258" t="s">
        <v>162</v>
      </c>
      <c r="G99" s="256"/>
      <c r="H99" s="259">
        <v>22.074000000000002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AT99" s="265" t="s">
        <v>159</v>
      </c>
      <c r="AU99" s="265" t="s">
        <v>82</v>
      </c>
      <c r="AV99" s="13" t="s">
        <v>157</v>
      </c>
      <c r="AW99" s="13" t="s">
        <v>35</v>
      </c>
      <c r="AX99" s="13" t="s">
        <v>80</v>
      </c>
      <c r="AY99" s="265" t="s">
        <v>150</v>
      </c>
    </row>
    <row r="100" s="1" customFormat="1" ht="51" customHeight="1">
      <c r="B100" s="46"/>
      <c r="C100" s="221" t="s">
        <v>157</v>
      </c>
      <c r="D100" s="221" t="s">
        <v>152</v>
      </c>
      <c r="E100" s="222" t="s">
        <v>1990</v>
      </c>
      <c r="F100" s="223" t="s">
        <v>1991</v>
      </c>
      <c r="G100" s="224" t="s">
        <v>204</v>
      </c>
      <c r="H100" s="225">
        <v>5.3689999999999998</v>
      </c>
      <c r="I100" s="226"/>
      <c r="J100" s="227">
        <f>ROUND(I100*H100,2)</f>
        <v>0</v>
      </c>
      <c r="K100" s="223" t="s">
        <v>156</v>
      </c>
      <c r="L100" s="72"/>
      <c r="M100" s="228" t="s">
        <v>21</v>
      </c>
      <c r="N100" s="229" t="s">
        <v>43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0.33000000000000002</v>
      </c>
      <c r="T100" s="231">
        <f>S100*H100</f>
        <v>1.7717700000000001</v>
      </c>
      <c r="AR100" s="24" t="s">
        <v>157</v>
      </c>
      <c r="AT100" s="24" t="s">
        <v>152</v>
      </c>
      <c r="AU100" s="24" t="s">
        <v>82</v>
      </c>
      <c r="AY100" s="24" t="s">
        <v>150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80</v>
      </c>
      <c r="BK100" s="232">
        <f>ROUND(I100*H100,2)</f>
        <v>0</v>
      </c>
      <c r="BL100" s="24" t="s">
        <v>157</v>
      </c>
      <c r="BM100" s="24" t="s">
        <v>1992</v>
      </c>
    </row>
    <row r="101" s="12" customFormat="1">
      <c r="B101" s="244"/>
      <c r="C101" s="245"/>
      <c r="D101" s="235" t="s">
        <v>159</v>
      </c>
      <c r="E101" s="246" t="s">
        <v>21</v>
      </c>
      <c r="F101" s="247" t="s">
        <v>1988</v>
      </c>
      <c r="G101" s="245"/>
      <c r="H101" s="248">
        <v>6.0380000000000003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AT101" s="254" t="s">
        <v>159</v>
      </c>
      <c r="AU101" s="254" t="s">
        <v>82</v>
      </c>
      <c r="AV101" s="12" t="s">
        <v>82</v>
      </c>
      <c r="AW101" s="12" t="s">
        <v>35</v>
      </c>
      <c r="AX101" s="12" t="s">
        <v>72</v>
      </c>
      <c r="AY101" s="254" t="s">
        <v>150</v>
      </c>
    </row>
    <row r="102" s="12" customFormat="1">
      <c r="B102" s="244"/>
      <c r="C102" s="245"/>
      <c r="D102" s="235" t="s">
        <v>159</v>
      </c>
      <c r="E102" s="246" t="s">
        <v>21</v>
      </c>
      <c r="F102" s="247" t="s">
        <v>1989</v>
      </c>
      <c r="G102" s="245"/>
      <c r="H102" s="248">
        <v>-0.66900000000000004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AT102" s="254" t="s">
        <v>159</v>
      </c>
      <c r="AU102" s="254" t="s">
        <v>82</v>
      </c>
      <c r="AV102" s="12" t="s">
        <v>82</v>
      </c>
      <c r="AW102" s="12" t="s">
        <v>35</v>
      </c>
      <c r="AX102" s="12" t="s">
        <v>72</v>
      </c>
      <c r="AY102" s="254" t="s">
        <v>150</v>
      </c>
    </row>
    <row r="103" s="13" customFormat="1">
      <c r="B103" s="255"/>
      <c r="C103" s="256"/>
      <c r="D103" s="235" t="s">
        <v>159</v>
      </c>
      <c r="E103" s="257" t="s">
        <v>21</v>
      </c>
      <c r="F103" s="258" t="s">
        <v>162</v>
      </c>
      <c r="G103" s="256"/>
      <c r="H103" s="259">
        <v>5.3689999999999998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AT103" s="265" t="s">
        <v>159</v>
      </c>
      <c r="AU103" s="265" t="s">
        <v>82</v>
      </c>
      <c r="AV103" s="13" t="s">
        <v>157</v>
      </c>
      <c r="AW103" s="13" t="s">
        <v>35</v>
      </c>
      <c r="AX103" s="13" t="s">
        <v>80</v>
      </c>
      <c r="AY103" s="265" t="s">
        <v>150</v>
      </c>
    </row>
    <row r="104" s="1" customFormat="1" ht="51" customHeight="1">
      <c r="B104" s="46"/>
      <c r="C104" s="221" t="s">
        <v>174</v>
      </c>
      <c r="D104" s="221" t="s">
        <v>152</v>
      </c>
      <c r="E104" s="222" t="s">
        <v>1993</v>
      </c>
      <c r="F104" s="223" t="s">
        <v>1994</v>
      </c>
      <c r="G104" s="224" t="s">
        <v>204</v>
      </c>
      <c r="H104" s="225">
        <v>63.587000000000003</v>
      </c>
      <c r="I104" s="226"/>
      <c r="J104" s="227">
        <f>ROUND(I104*H104,2)</f>
        <v>0</v>
      </c>
      <c r="K104" s="223" t="s">
        <v>156</v>
      </c>
      <c r="L104" s="72"/>
      <c r="M104" s="228" t="s">
        <v>21</v>
      </c>
      <c r="N104" s="229" t="s">
        <v>43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0.28999999999999998</v>
      </c>
      <c r="T104" s="231">
        <f>S104*H104</f>
        <v>18.44023</v>
      </c>
      <c r="AR104" s="24" t="s">
        <v>157</v>
      </c>
      <c r="AT104" s="24" t="s">
        <v>152</v>
      </c>
      <c r="AU104" s="24" t="s">
        <v>82</v>
      </c>
      <c r="AY104" s="24" t="s">
        <v>150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80</v>
      </c>
      <c r="BK104" s="232">
        <f>ROUND(I104*H104,2)</f>
        <v>0</v>
      </c>
      <c r="BL104" s="24" t="s">
        <v>157</v>
      </c>
      <c r="BM104" s="24" t="s">
        <v>1995</v>
      </c>
    </row>
    <row r="105" s="12" customFormat="1">
      <c r="B105" s="244"/>
      <c r="C105" s="245"/>
      <c r="D105" s="235" t="s">
        <v>159</v>
      </c>
      <c r="E105" s="246" t="s">
        <v>21</v>
      </c>
      <c r="F105" s="247" t="s">
        <v>1983</v>
      </c>
      <c r="G105" s="245"/>
      <c r="H105" s="248">
        <v>46.058999999999998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AT105" s="254" t="s">
        <v>159</v>
      </c>
      <c r="AU105" s="254" t="s">
        <v>82</v>
      </c>
      <c r="AV105" s="12" t="s">
        <v>82</v>
      </c>
      <c r="AW105" s="12" t="s">
        <v>35</v>
      </c>
      <c r="AX105" s="12" t="s">
        <v>72</v>
      </c>
      <c r="AY105" s="254" t="s">
        <v>150</v>
      </c>
    </row>
    <row r="106" s="12" customFormat="1">
      <c r="B106" s="244"/>
      <c r="C106" s="245"/>
      <c r="D106" s="235" t="s">
        <v>159</v>
      </c>
      <c r="E106" s="246" t="s">
        <v>21</v>
      </c>
      <c r="F106" s="247" t="s">
        <v>1984</v>
      </c>
      <c r="G106" s="245"/>
      <c r="H106" s="248">
        <v>17.527999999999999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AT106" s="254" t="s">
        <v>159</v>
      </c>
      <c r="AU106" s="254" t="s">
        <v>82</v>
      </c>
      <c r="AV106" s="12" t="s">
        <v>82</v>
      </c>
      <c r="AW106" s="12" t="s">
        <v>35</v>
      </c>
      <c r="AX106" s="12" t="s">
        <v>72</v>
      </c>
      <c r="AY106" s="254" t="s">
        <v>150</v>
      </c>
    </row>
    <row r="107" s="13" customFormat="1">
      <c r="B107" s="255"/>
      <c r="C107" s="256"/>
      <c r="D107" s="235" t="s">
        <v>159</v>
      </c>
      <c r="E107" s="257" t="s">
        <v>21</v>
      </c>
      <c r="F107" s="258" t="s">
        <v>162</v>
      </c>
      <c r="G107" s="256"/>
      <c r="H107" s="259">
        <v>63.587000000000003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AT107" s="265" t="s">
        <v>159</v>
      </c>
      <c r="AU107" s="265" t="s">
        <v>82</v>
      </c>
      <c r="AV107" s="13" t="s">
        <v>157</v>
      </c>
      <c r="AW107" s="13" t="s">
        <v>35</v>
      </c>
      <c r="AX107" s="13" t="s">
        <v>80</v>
      </c>
      <c r="AY107" s="265" t="s">
        <v>150</v>
      </c>
    </row>
    <row r="108" s="1" customFormat="1" ht="25.5" customHeight="1">
      <c r="B108" s="46"/>
      <c r="C108" s="221" t="s">
        <v>179</v>
      </c>
      <c r="D108" s="221" t="s">
        <v>152</v>
      </c>
      <c r="E108" s="222" t="s">
        <v>1996</v>
      </c>
      <c r="F108" s="223" t="s">
        <v>1997</v>
      </c>
      <c r="G108" s="224" t="s">
        <v>248</v>
      </c>
      <c r="H108" s="225">
        <v>54.895000000000003</v>
      </c>
      <c r="I108" s="226"/>
      <c r="J108" s="227">
        <f>ROUND(I108*H108,2)</f>
        <v>0</v>
      </c>
      <c r="K108" s="223" t="s">
        <v>156</v>
      </c>
      <c r="L108" s="72"/>
      <c r="M108" s="228" t="s">
        <v>21</v>
      </c>
      <c r="N108" s="229" t="s">
        <v>43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0.040000000000000001</v>
      </c>
      <c r="T108" s="231">
        <f>S108*H108</f>
        <v>2.1958000000000002</v>
      </c>
      <c r="AR108" s="24" t="s">
        <v>157</v>
      </c>
      <c r="AT108" s="24" t="s">
        <v>152</v>
      </c>
      <c r="AU108" s="24" t="s">
        <v>82</v>
      </c>
      <c r="AY108" s="24" t="s">
        <v>150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80</v>
      </c>
      <c r="BK108" s="232">
        <f>ROUND(I108*H108,2)</f>
        <v>0</v>
      </c>
      <c r="BL108" s="24" t="s">
        <v>157</v>
      </c>
      <c r="BM108" s="24" t="s">
        <v>1998</v>
      </c>
    </row>
    <row r="109" s="12" customFormat="1">
      <c r="B109" s="244"/>
      <c r="C109" s="245"/>
      <c r="D109" s="235" t="s">
        <v>159</v>
      </c>
      <c r="E109" s="246" t="s">
        <v>21</v>
      </c>
      <c r="F109" s="247" t="s">
        <v>1999</v>
      </c>
      <c r="G109" s="245"/>
      <c r="H109" s="248">
        <v>14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159</v>
      </c>
      <c r="AU109" s="254" t="s">
        <v>82</v>
      </c>
      <c r="AV109" s="12" t="s">
        <v>82</v>
      </c>
      <c r="AW109" s="12" t="s">
        <v>35</v>
      </c>
      <c r="AX109" s="12" t="s">
        <v>72</v>
      </c>
      <c r="AY109" s="254" t="s">
        <v>150</v>
      </c>
    </row>
    <row r="110" s="12" customFormat="1">
      <c r="B110" s="244"/>
      <c r="C110" s="245"/>
      <c r="D110" s="235" t="s">
        <v>159</v>
      </c>
      <c r="E110" s="246" t="s">
        <v>21</v>
      </c>
      <c r="F110" s="247" t="s">
        <v>2000</v>
      </c>
      <c r="G110" s="245"/>
      <c r="H110" s="248">
        <v>2.3599999999999999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AT110" s="254" t="s">
        <v>159</v>
      </c>
      <c r="AU110" s="254" t="s">
        <v>82</v>
      </c>
      <c r="AV110" s="12" t="s">
        <v>82</v>
      </c>
      <c r="AW110" s="12" t="s">
        <v>35</v>
      </c>
      <c r="AX110" s="12" t="s">
        <v>72</v>
      </c>
      <c r="AY110" s="254" t="s">
        <v>150</v>
      </c>
    </row>
    <row r="111" s="12" customFormat="1">
      <c r="B111" s="244"/>
      <c r="C111" s="245"/>
      <c r="D111" s="235" t="s">
        <v>159</v>
      </c>
      <c r="E111" s="246" t="s">
        <v>21</v>
      </c>
      <c r="F111" s="247" t="s">
        <v>2001</v>
      </c>
      <c r="G111" s="245"/>
      <c r="H111" s="248">
        <v>64.355000000000004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AT111" s="254" t="s">
        <v>159</v>
      </c>
      <c r="AU111" s="254" t="s">
        <v>82</v>
      </c>
      <c r="AV111" s="12" t="s">
        <v>82</v>
      </c>
      <c r="AW111" s="12" t="s">
        <v>35</v>
      </c>
      <c r="AX111" s="12" t="s">
        <v>72</v>
      </c>
      <c r="AY111" s="254" t="s">
        <v>150</v>
      </c>
    </row>
    <row r="112" s="11" customFormat="1">
      <c r="B112" s="233"/>
      <c r="C112" s="234"/>
      <c r="D112" s="235" t="s">
        <v>159</v>
      </c>
      <c r="E112" s="236" t="s">
        <v>21</v>
      </c>
      <c r="F112" s="237" t="s">
        <v>2002</v>
      </c>
      <c r="G112" s="234"/>
      <c r="H112" s="236" t="s">
        <v>21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159</v>
      </c>
      <c r="AU112" s="243" t="s">
        <v>82</v>
      </c>
      <c r="AV112" s="11" t="s">
        <v>80</v>
      </c>
      <c r="AW112" s="11" t="s">
        <v>35</v>
      </c>
      <c r="AX112" s="11" t="s">
        <v>72</v>
      </c>
      <c r="AY112" s="243" t="s">
        <v>150</v>
      </c>
    </row>
    <row r="113" s="12" customFormat="1">
      <c r="B113" s="244"/>
      <c r="C113" s="245"/>
      <c r="D113" s="235" t="s">
        <v>159</v>
      </c>
      <c r="E113" s="246" t="s">
        <v>21</v>
      </c>
      <c r="F113" s="247" t="s">
        <v>2003</v>
      </c>
      <c r="G113" s="245"/>
      <c r="H113" s="248">
        <v>-25.82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AT113" s="254" t="s">
        <v>159</v>
      </c>
      <c r="AU113" s="254" t="s">
        <v>82</v>
      </c>
      <c r="AV113" s="12" t="s">
        <v>82</v>
      </c>
      <c r="AW113" s="12" t="s">
        <v>35</v>
      </c>
      <c r="AX113" s="12" t="s">
        <v>72</v>
      </c>
      <c r="AY113" s="254" t="s">
        <v>150</v>
      </c>
    </row>
    <row r="114" s="13" customFormat="1">
      <c r="B114" s="255"/>
      <c r="C114" s="256"/>
      <c r="D114" s="235" t="s">
        <v>159</v>
      </c>
      <c r="E114" s="257" t="s">
        <v>21</v>
      </c>
      <c r="F114" s="258" t="s">
        <v>162</v>
      </c>
      <c r="G114" s="256"/>
      <c r="H114" s="259">
        <v>54.895000000000003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AT114" s="265" t="s">
        <v>159</v>
      </c>
      <c r="AU114" s="265" t="s">
        <v>82</v>
      </c>
      <c r="AV114" s="13" t="s">
        <v>157</v>
      </c>
      <c r="AW114" s="13" t="s">
        <v>35</v>
      </c>
      <c r="AX114" s="13" t="s">
        <v>80</v>
      </c>
      <c r="AY114" s="265" t="s">
        <v>150</v>
      </c>
    </row>
    <row r="115" s="1" customFormat="1" ht="38.25" customHeight="1">
      <c r="B115" s="46"/>
      <c r="C115" s="221" t="s">
        <v>183</v>
      </c>
      <c r="D115" s="221" t="s">
        <v>152</v>
      </c>
      <c r="E115" s="222" t="s">
        <v>2004</v>
      </c>
      <c r="F115" s="223" t="s">
        <v>2005</v>
      </c>
      <c r="G115" s="224" t="s">
        <v>155</v>
      </c>
      <c r="H115" s="225">
        <v>10.699</v>
      </c>
      <c r="I115" s="226"/>
      <c r="J115" s="227">
        <f>ROUND(I115*H115,2)</f>
        <v>0</v>
      </c>
      <c r="K115" s="223" t="s">
        <v>156</v>
      </c>
      <c r="L115" s="72"/>
      <c r="M115" s="228" t="s">
        <v>21</v>
      </c>
      <c r="N115" s="229" t="s">
        <v>43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157</v>
      </c>
      <c r="AT115" s="24" t="s">
        <v>152</v>
      </c>
      <c r="AU115" s="24" t="s">
        <v>82</v>
      </c>
      <c r="AY115" s="24" t="s">
        <v>150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80</v>
      </c>
      <c r="BK115" s="232">
        <f>ROUND(I115*H115,2)</f>
        <v>0</v>
      </c>
      <c r="BL115" s="24" t="s">
        <v>157</v>
      </c>
      <c r="BM115" s="24" t="s">
        <v>2006</v>
      </c>
    </row>
    <row r="116" s="12" customFormat="1">
      <c r="B116" s="244"/>
      <c r="C116" s="245"/>
      <c r="D116" s="235" t="s">
        <v>159</v>
      </c>
      <c r="E116" s="246" t="s">
        <v>21</v>
      </c>
      <c r="F116" s="247" t="s">
        <v>2007</v>
      </c>
      <c r="G116" s="245"/>
      <c r="H116" s="248">
        <v>0.52700000000000002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159</v>
      </c>
      <c r="AU116" s="254" t="s">
        <v>82</v>
      </c>
      <c r="AV116" s="12" t="s">
        <v>82</v>
      </c>
      <c r="AW116" s="12" t="s">
        <v>35</v>
      </c>
      <c r="AX116" s="12" t="s">
        <v>72</v>
      </c>
      <c r="AY116" s="254" t="s">
        <v>150</v>
      </c>
    </row>
    <row r="117" s="12" customFormat="1">
      <c r="B117" s="244"/>
      <c r="C117" s="245"/>
      <c r="D117" s="235" t="s">
        <v>159</v>
      </c>
      <c r="E117" s="246" t="s">
        <v>21</v>
      </c>
      <c r="F117" s="247" t="s">
        <v>2008</v>
      </c>
      <c r="G117" s="245"/>
      <c r="H117" s="248">
        <v>1.1020000000000001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AT117" s="254" t="s">
        <v>159</v>
      </c>
      <c r="AU117" s="254" t="s">
        <v>82</v>
      </c>
      <c r="AV117" s="12" t="s">
        <v>82</v>
      </c>
      <c r="AW117" s="12" t="s">
        <v>35</v>
      </c>
      <c r="AX117" s="12" t="s">
        <v>72</v>
      </c>
      <c r="AY117" s="254" t="s">
        <v>150</v>
      </c>
    </row>
    <row r="118" s="12" customFormat="1">
      <c r="B118" s="244"/>
      <c r="C118" s="245"/>
      <c r="D118" s="235" t="s">
        <v>159</v>
      </c>
      <c r="E118" s="246" t="s">
        <v>21</v>
      </c>
      <c r="F118" s="247" t="s">
        <v>2009</v>
      </c>
      <c r="G118" s="245"/>
      <c r="H118" s="248">
        <v>0.36299999999999999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AT118" s="254" t="s">
        <v>159</v>
      </c>
      <c r="AU118" s="254" t="s">
        <v>82</v>
      </c>
      <c r="AV118" s="12" t="s">
        <v>82</v>
      </c>
      <c r="AW118" s="12" t="s">
        <v>35</v>
      </c>
      <c r="AX118" s="12" t="s">
        <v>72</v>
      </c>
      <c r="AY118" s="254" t="s">
        <v>150</v>
      </c>
    </row>
    <row r="119" s="12" customFormat="1">
      <c r="B119" s="244"/>
      <c r="C119" s="245"/>
      <c r="D119" s="235" t="s">
        <v>159</v>
      </c>
      <c r="E119" s="246" t="s">
        <v>21</v>
      </c>
      <c r="F119" s="247" t="s">
        <v>2010</v>
      </c>
      <c r="G119" s="245"/>
      <c r="H119" s="248">
        <v>0.19400000000000001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AT119" s="254" t="s">
        <v>159</v>
      </c>
      <c r="AU119" s="254" t="s">
        <v>82</v>
      </c>
      <c r="AV119" s="12" t="s">
        <v>82</v>
      </c>
      <c r="AW119" s="12" t="s">
        <v>35</v>
      </c>
      <c r="AX119" s="12" t="s">
        <v>72</v>
      </c>
      <c r="AY119" s="254" t="s">
        <v>150</v>
      </c>
    </row>
    <row r="120" s="12" customFormat="1">
      <c r="B120" s="244"/>
      <c r="C120" s="245"/>
      <c r="D120" s="235" t="s">
        <v>159</v>
      </c>
      <c r="E120" s="246" t="s">
        <v>21</v>
      </c>
      <c r="F120" s="247" t="s">
        <v>2011</v>
      </c>
      <c r="G120" s="245"/>
      <c r="H120" s="248">
        <v>0.49299999999999999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159</v>
      </c>
      <c r="AU120" s="254" t="s">
        <v>82</v>
      </c>
      <c r="AV120" s="12" t="s">
        <v>82</v>
      </c>
      <c r="AW120" s="12" t="s">
        <v>35</v>
      </c>
      <c r="AX120" s="12" t="s">
        <v>72</v>
      </c>
      <c r="AY120" s="254" t="s">
        <v>150</v>
      </c>
    </row>
    <row r="121" s="12" customFormat="1">
      <c r="B121" s="244"/>
      <c r="C121" s="245"/>
      <c r="D121" s="235" t="s">
        <v>159</v>
      </c>
      <c r="E121" s="246" t="s">
        <v>21</v>
      </c>
      <c r="F121" s="247" t="s">
        <v>2012</v>
      </c>
      <c r="G121" s="245"/>
      <c r="H121" s="248">
        <v>8.0199999999999996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159</v>
      </c>
      <c r="AU121" s="254" t="s">
        <v>82</v>
      </c>
      <c r="AV121" s="12" t="s">
        <v>82</v>
      </c>
      <c r="AW121" s="12" t="s">
        <v>35</v>
      </c>
      <c r="AX121" s="12" t="s">
        <v>72</v>
      </c>
      <c r="AY121" s="254" t="s">
        <v>150</v>
      </c>
    </row>
    <row r="122" s="13" customFormat="1">
      <c r="B122" s="255"/>
      <c r="C122" s="256"/>
      <c r="D122" s="235" t="s">
        <v>159</v>
      </c>
      <c r="E122" s="257" t="s">
        <v>21</v>
      </c>
      <c r="F122" s="258" t="s">
        <v>162</v>
      </c>
      <c r="G122" s="256"/>
      <c r="H122" s="259">
        <v>10.699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AT122" s="265" t="s">
        <v>159</v>
      </c>
      <c r="AU122" s="265" t="s">
        <v>82</v>
      </c>
      <c r="AV122" s="13" t="s">
        <v>157</v>
      </c>
      <c r="AW122" s="13" t="s">
        <v>35</v>
      </c>
      <c r="AX122" s="13" t="s">
        <v>80</v>
      </c>
      <c r="AY122" s="265" t="s">
        <v>150</v>
      </c>
    </row>
    <row r="123" s="1" customFormat="1" ht="38.25" customHeight="1">
      <c r="B123" s="46"/>
      <c r="C123" s="221" t="s">
        <v>190</v>
      </c>
      <c r="D123" s="221" t="s">
        <v>152</v>
      </c>
      <c r="E123" s="222" t="s">
        <v>2013</v>
      </c>
      <c r="F123" s="223" t="s">
        <v>2014</v>
      </c>
      <c r="G123" s="224" t="s">
        <v>155</v>
      </c>
      <c r="H123" s="225">
        <v>17.588000000000001</v>
      </c>
      <c r="I123" s="226"/>
      <c r="J123" s="227">
        <f>ROUND(I123*H123,2)</f>
        <v>0</v>
      </c>
      <c r="K123" s="223" t="s">
        <v>156</v>
      </c>
      <c r="L123" s="72"/>
      <c r="M123" s="228" t="s">
        <v>21</v>
      </c>
      <c r="N123" s="229" t="s">
        <v>43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157</v>
      </c>
      <c r="AT123" s="24" t="s">
        <v>152</v>
      </c>
      <c r="AU123" s="24" t="s">
        <v>82</v>
      </c>
      <c r="AY123" s="24" t="s">
        <v>150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80</v>
      </c>
      <c r="BK123" s="232">
        <f>ROUND(I123*H123,2)</f>
        <v>0</v>
      </c>
      <c r="BL123" s="24" t="s">
        <v>157</v>
      </c>
      <c r="BM123" s="24" t="s">
        <v>2015</v>
      </c>
    </row>
    <row r="124" s="11" customFormat="1">
      <c r="B124" s="233"/>
      <c r="C124" s="234"/>
      <c r="D124" s="235" t="s">
        <v>159</v>
      </c>
      <c r="E124" s="236" t="s">
        <v>21</v>
      </c>
      <c r="F124" s="237" t="s">
        <v>2016</v>
      </c>
      <c r="G124" s="234"/>
      <c r="H124" s="236" t="s">
        <v>21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159</v>
      </c>
      <c r="AU124" s="243" t="s">
        <v>82</v>
      </c>
      <c r="AV124" s="11" t="s">
        <v>80</v>
      </c>
      <c r="AW124" s="11" t="s">
        <v>35</v>
      </c>
      <c r="AX124" s="11" t="s">
        <v>72</v>
      </c>
      <c r="AY124" s="243" t="s">
        <v>150</v>
      </c>
    </row>
    <row r="125" s="12" customFormat="1">
      <c r="B125" s="244"/>
      <c r="C125" s="245"/>
      <c r="D125" s="235" t="s">
        <v>159</v>
      </c>
      <c r="E125" s="246" t="s">
        <v>21</v>
      </c>
      <c r="F125" s="247" t="s">
        <v>2017</v>
      </c>
      <c r="G125" s="245"/>
      <c r="H125" s="248">
        <v>0.81599999999999995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AT125" s="254" t="s">
        <v>159</v>
      </c>
      <c r="AU125" s="254" t="s">
        <v>82</v>
      </c>
      <c r="AV125" s="12" t="s">
        <v>82</v>
      </c>
      <c r="AW125" s="12" t="s">
        <v>35</v>
      </c>
      <c r="AX125" s="12" t="s">
        <v>72</v>
      </c>
      <c r="AY125" s="254" t="s">
        <v>150</v>
      </c>
    </row>
    <row r="126" s="14" customFormat="1">
      <c r="B126" s="266"/>
      <c r="C126" s="267"/>
      <c r="D126" s="235" t="s">
        <v>159</v>
      </c>
      <c r="E126" s="268" t="s">
        <v>21</v>
      </c>
      <c r="F126" s="269" t="s">
        <v>198</v>
      </c>
      <c r="G126" s="267"/>
      <c r="H126" s="270">
        <v>0.81599999999999995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159</v>
      </c>
      <c r="AU126" s="276" t="s">
        <v>82</v>
      </c>
      <c r="AV126" s="14" t="s">
        <v>166</v>
      </c>
      <c r="AW126" s="14" t="s">
        <v>35</v>
      </c>
      <c r="AX126" s="14" t="s">
        <v>72</v>
      </c>
      <c r="AY126" s="276" t="s">
        <v>150</v>
      </c>
    </row>
    <row r="127" s="11" customFormat="1">
      <c r="B127" s="233"/>
      <c r="C127" s="234"/>
      <c r="D127" s="235" t="s">
        <v>159</v>
      </c>
      <c r="E127" s="236" t="s">
        <v>21</v>
      </c>
      <c r="F127" s="237" t="s">
        <v>2018</v>
      </c>
      <c r="G127" s="234"/>
      <c r="H127" s="236" t="s">
        <v>21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159</v>
      </c>
      <c r="AU127" s="243" t="s">
        <v>82</v>
      </c>
      <c r="AV127" s="11" t="s">
        <v>80</v>
      </c>
      <c r="AW127" s="11" t="s">
        <v>35</v>
      </c>
      <c r="AX127" s="11" t="s">
        <v>72</v>
      </c>
      <c r="AY127" s="243" t="s">
        <v>150</v>
      </c>
    </row>
    <row r="128" s="12" customFormat="1">
      <c r="B128" s="244"/>
      <c r="C128" s="245"/>
      <c r="D128" s="235" t="s">
        <v>159</v>
      </c>
      <c r="E128" s="246" t="s">
        <v>21</v>
      </c>
      <c r="F128" s="247" t="s">
        <v>2019</v>
      </c>
      <c r="G128" s="245"/>
      <c r="H128" s="248">
        <v>0.97199999999999998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159</v>
      </c>
      <c r="AU128" s="254" t="s">
        <v>82</v>
      </c>
      <c r="AV128" s="12" t="s">
        <v>82</v>
      </c>
      <c r="AW128" s="12" t="s">
        <v>35</v>
      </c>
      <c r="AX128" s="12" t="s">
        <v>72</v>
      </c>
      <c r="AY128" s="254" t="s">
        <v>150</v>
      </c>
    </row>
    <row r="129" s="12" customFormat="1">
      <c r="B129" s="244"/>
      <c r="C129" s="245"/>
      <c r="D129" s="235" t="s">
        <v>159</v>
      </c>
      <c r="E129" s="246" t="s">
        <v>21</v>
      </c>
      <c r="F129" s="247" t="s">
        <v>2020</v>
      </c>
      <c r="G129" s="245"/>
      <c r="H129" s="248">
        <v>0.045999999999999999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159</v>
      </c>
      <c r="AU129" s="254" t="s">
        <v>82</v>
      </c>
      <c r="AV129" s="12" t="s">
        <v>82</v>
      </c>
      <c r="AW129" s="12" t="s">
        <v>35</v>
      </c>
      <c r="AX129" s="12" t="s">
        <v>72</v>
      </c>
      <c r="AY129" s="254" t="s">
        <v>150</v>
      </c>
    </row>
    <row r="130" s="14" customFormat="1">
      <c r="B130" s="266"/>
      <c r="C130" s="267"/>
      <c r="D130" s="235" t="s">
        <v>159</v>
      </c>
      <c r="E130" s="268" t="s">
        <v>21</v>
      </c>
      <c r="F130" s="269" t="s">
        <v>198</v>
      </c>
      <c r="G130" s="267"/>
      <c r="H130" s="270">
        <v>1.018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AT130" s="276" t="s">
        <v>159</v>
      </c>
      <c r="AU130" s="276" t="s">
        <v>82</v>
      </c>
      <c r="AV130" s="14" t="s">
        <v>166</v>
      </c>
      <c r="AW130" s="14" t="s">
        <v>35</v>
      </c>
      <c r="AX130" s="14" t="s">
        <v>72</v>
      </c>
      <c r="AY130" s="276" t="s">
        <v>150</v>
      </c>
    </row>
    <row r="131" s="11" customFormat="1">
      <c r="B131" s="233"/>
      <c r="C131" s="234"/>
      <c r="D131" s="235" t="s">
        <v>159</v>
      </c>
      <c r="E131" s="236" t="s">
        <v>21</v>
      </c>
      <c r="F131" s="237" t="s">
        <v>2021</v>
      </c>
      <c r="G131" s="234"/>
      <c r="H131" s="236" t="s">
        <v>21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159</v>
      </c>
      <c r="AU131" s="243" t="s">
        <v>82</v>
      </c>
      <c r="AV131" s="11" t="s">
        <v>80</v>
      </c>
      <c r="AW131" s="11" t="s">
        <v>35</v>
      </c>
      <c r="AX131" s="11" t="s">
        <v>72</v>
      </c>
      <c r="AY131" s="243" t="s">
        <v>150</v>
      </c>
    </row>
    <row r="132" s="12" customFormat="1">
      <c r="B132" s="244"/>
      <c r="C132" s="245"/>
      <c r="D132" s="235" t="s">
        <v>159</v>
      </c>
      <c r="E132" s="246" t="s">
        <v>21</v>
      </c>
      <c r="F132" s="247" t="s">
        <v>2022</v>
      </c>
      <c r="G132" s="245"/>
      <c r="H132" s="248">
        <v>2.044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159</v>
      </c>
      <c r="AU132" s="254" t="s">
        <v>82</v>
      </c>
      <c r="AV132" s="12" t="s">
        <v>82</v>
      </c>
      <c r="AW132" s="12" t="s">
        <v>35</v>
      </c>
      <c r="AX132" s="12" t="s">
        <v>72</v>
      </c>
      <c r="AY132" s="254" t="s">
        <v>150</v>
      </c>
    </row>
    <row r="133" s="12" customFormat="1">
      <c r="B133" s="244"/>
      <c r="C133" s="245"/>
      <c r="D133" s="235" t="s">
        <v>159</v>
      </c>
      <c r="E133" s="246" t="s">
        <v>21</v>
      </c>
      <c r="F133" s="247" t="s">
        <v>2023</v>
      </c>
      <c r="G133" s="245"/>
      <c r="H133" s="248">
        <v>0.096000000000000002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AT133" s="254" t="s">
        <v>159</v>
      </c>
      <c r="AU133" s="254" t="s">
        <v>82</v>
      </c>
      <c r="AV133" s="12" t="s">
        <v>82</v>
      </c>
      <c r="AW133" s="12" t="s">
        <v>35</v>
      </c>
      <c r="AX133" s="12" t="s">
        <v>72</v>
      </c>
      <c r="AY133" s="254" t="s">
        <v>150</v>
      </c>
    </row>
    <row r="134" s="12" customFormat="1">
      <c r="B134" s="244"/>
      <c r="C134" s="245"/>
      <c r="D134" s="235" t="s">
        <v>159</v>
      </c>
      <c r="E134" s="246" t="s">
        <v>21</v>
      </c>
      <c r="F134" s="247" t="s">
        <v>2024</v>
      </c>
      <c r="G134" s="245"/>
      <c r="H134" s="248">
        <v>1.567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AT134" s="254" t="s">
        <v>159</v>
      </c>
      <c r="AU134" s="254" t="s">
        <v>82</v>
      </c>
      <c r="AV134" s="12" t="s">
        <v>82</v>
      </c>
      <c r="AW134" s="12" t="s">
        <v>35</v>
      </c>
      <c r="AX134" s="12" t="s">
        <v>72</v>
      </c>
      <c r="AY134" s="254" t="s">
        <v>150</v>
      </c>
    </row>
    <row r="135" s="12" customFormat="1">
      <c r="B135" s="244"/>
      <c r="C135" s="245"/>
      <c r="D135" s="235" t="s">
        <v>159</v>
      </c>
      <c r="E135" s="246" t="s">
        <v>21</v>
      </c>
      <c r="F135" s="247" t="s">
        <v>2025</v>
      </c>
      <c r="G135" s="245"/>
      <c r="H135" s="248">
        <v>0.80700000000000005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159</v>
      </c>
      <c r="AU135" s="254" t="s">
        <v>82</v>
      </c>
      <c r="AV135" s="12" t="s">
        <v>82</v>
      </c>
      <c r="AW135" s="12" t="s">
        <v>35</v>
      </c>
      <c r="AX135" s="12" t="s">
        <v>72</v>
      </c>
      <c r="AY135" s="254" t="s">
        <v>150</v>
      </c>
    </row>
    <row r="136" s="12" customFormat="1">
      <c r="B136" s="244"/>
      <c r="C136" s="245"/>
      <c r="D136" s="235" t="s">
        <v>159</v>
      </c>
      <c r="E136" s="246" t="s">
        <v>21</v>
      </c>
      <c r="F136" s="247" t="s">
        <v>2026</v>
      </c>
      <c r="G136" s="245"/>
      <c r="H136" s="248">
        <v>2.4319999999999999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159</v>
      </c>
      <c r="AU136" s="254" t="s">
        <v>82</v>
      </c>
      <c r="AV136" s="12" t="s">
        <v>82</v>
      </c>
      <c r="AW136" s="12" t="s">
        <v>35</v>
      </c>
      <c r="AX136" s="12" t="s">
        <v>72</v>
      </c>
      <c r="AY136" s="254" t="s">
        <v>150</v>
      </c>
    </row>
    <row r="137" s="12" customFormat="1">
      <c r="B137" s="244"/>
      <c r="C137" s="245"/>
      <c r="D137" s="235" t="s">
        <v>159</v>
      </c>
      <c r="E137" s="246" t="s">
        <v>21</v>
      </c>
      <c r="F137" s="247" t="s">
        <v>2027</v>
      </c>
      <c r="G137" s="245"/>
      <c r="H137" s="248">
        <v>2.6059999999999999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159</v>
      </c>
      <c r="AU137" s="254" t="s">
        <v>82</v>
      </c>
      <c r="AV137" s="12" t="s">
        <v>82</v>
      </c>
      <c r="AW137" s="12" t="s">
        <v>35</v>
      </c>
      <c r="AX137" s="12" t="s">
        <v>72</v>
      </c>
      <c r="AY137" s="254" t="s">
        <v>150</v>
      </c>
    </row>
    <row r="138" s="14" customFormat="1">
      <c r="B138" s="266"/>
      <c r="C138" s="267"/>
      <c r="D138" s="235" t="s">
        <v>159</v>
      </c>
      <c r="E138" s="268" t="s">
        <v>21</v>
      </c>
      <c r="F138" s="269" t="s">
        <v>198</v>
      </c>
      <c r="G138" s="267"/>
      <c r="H138" s="270">
        <v>9.5519999999999996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AT138" s="276" t="s">
        <v>159</v>
      </c>
      <c r="AU138" s="276" t="s">
        <v>82</v>
      </c>
      <c r="AV138" s="14" t="s">
        <v>166</v>
      </c>
      <c r="AW138" s="14" t="s">
        <v>35</v>
      </c>
      <c r="AX138" s="14" t="s">
        <v>72</v>
      </c>
      <c r="AY138" s="276" t="s">
        <v>150</v>
      </c>
    </row>
    <row r="139" s="11" customFormat="1">
      <c r="B139" s="233"/>
      <c r="C139" s="234"/>
      <c r="D139" s="235" t="s">
        <v>159</v>
      </c>
      <c r="E139" s="236" t="s">
        <v>21</v>
      </c>
      <c r="F139" s="237" t="s">
        <v>2028</v>
      </c>
      <c r="G139" s="234"/>
      <c r="H139" s="236" t="s">
        <v>21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159</v>
      </c>
      <c r="AU139" s="243" t="s">
        <v>82</v>
      </c>
      <c r="AV139" s="11" t="s">
        <v>80</v>
      </c>
      <c r="AW139" s="11" t="s">
        <v>35</v>
      </c>
      <c r="AX139" s="11" t="s">
        <v>72</v>
      </c>
      <c r="AY139" s="243" t="s">
        <v>150</v>
      </c>
    </row>
    <row r="140" s="12" customFormat="1">
      <c r="B140" s="244"/>
      <c r="C140" s="245"/>
      <c r="D140" s="235" t="s">
        <v>159</v>
      </c>
      <c r="E140" s="246" t="s">
        <v>21</v>
      </c>
      <c r="F140" s="247" t="s">
        <v>2029</v>
      </c>
      <c r="G140" s="245"/>
      <c r="H140" s="248">
        <v>6.202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AT140" s="254" t="s">
        <v>159</v>
      </c>
      <c r="AU140" s="254" t="s">
        <v>82</v>
      </c>
      <c r="AV140" s="12" t="s">
        <v>82</v>
      </c>
      <c r="AW140" s="12" t="s">
        <v>35</v>
      </c>
      <c r="AX140" s="12" t="s">
        <v>72</v>
      </c>
      <c r="AY140" s="254" t="s">
        <v>150</v>
      </c>
    </row>
    <row r="141" s="14" customFormat="1">
      <c r="B141" s="266"/>
      <c r="C141" s="267"/>
      <c r="D141" s="235" t="s">
        <v>159</v>
      </c>
      <c r="E141" s="268" t="s">
        <v>21</v>
      </c>
      <c r="F141" s="269" t="s">
        <v>198</v>
      </c>
      <c r="G141" s="267"/>
      <c r="H141" s="270">
        <v>6.202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159</v>
      </c>
      <c r="AU141" s="276" t="s">
        <v>82</v>
      </c>
      <c r="AV141" s="14" t="s">
        <v>166</v>
      </c>
      <c r="AW141" s="14" t="s">
        <v>35</v>
      </c>
      <c r="AX141" s="14" t="s">
        <v>72</v>
      </c>
      <c r="AY141" s="276" t="s">
        <v>150</v>
      </c>
    </row>
    <row r="142" s="13" customFormat="1">
      <c r="B142" s="255"/>
      <c r="C142" s="256"/>
      <c r="D142" s="235" t="s">
        <v>159</v>
      </c>
      <c r="E142" s="257" t="s">
        <v>21</v>
      </c>
      <c r="F142" s="258" t="s">
        <v>162</v>
      </c>
      <c r="G142" s="256"/>
      <c r="H142" s="259">
        <v>17.588000000000001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AT142" s="265" t="s">
        <v>159</v>
      </c>
      <c r="AU142" s="265" t="s">
        <v>82</v>
      </c>
      <c r="AV142" s="13" t="s">
        <v>157</v>
      </c>
      <c r="AW142" s="13" t="s">
        <v>35</v>
      </c>
      <c r="AX142" s="13" t="s">
        <v>80</v>
      </c>
      <c r="AY142" s="265" t="s">
        <v>150</v>
      </c>
    </row>
    <row r="143" s="1" customFormat="1" ht="25.5" customHeight="1">
      <c r="B143" s="46"/>
      <c r="C143" s="221" t="s">
        <v>201</v>
      </c>
      <c r="D143" s="221" t="s">
        <v>152</v>
      </c>
      <c r="E143" s="222" t="s">
        <v>2030</v>
      </c>
      <c r="F143" s="223" t="s">
        <v>2031</v>
      </c>
      <c r="G143" s="224" t="s">
        <v>155</v>
      </c>
      <c r="H143" s="225">
        <v>0.95399999999999996</v>
      </c>
      <c r="I143" s="226"/>
      <c r="J143" s="227">
        <f>ROUND(I143*H143,2)</f>
        <v>0</v>
      </c>
      <c r="K143" s="223" t="s">
        <v>156</v>
      </c>
      <c r="L143" s="72"/>
      <c r="M143" s="228" t="s">
        <v>21</v>
      </c>
      <c r="N143" s="229" t="s">
        <v>43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157</v>
      </c>
      <c r="AT143" s="24" t="s">
        <v>152</v>
      </c>
      <c r="AU143" s="24" t="s">
        <v>82</v>
      </c>
      <c r="AY143" s="24" t="s">
        <v>150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80</v>
      </c>
      <c r="BK143" s="232">
        <f>ROUND(I143*H143,2)</f>
        <v>0</v>
      </c>
      <c r="BL143" s="24" t="s">
        <v>157</v>
      </c>
      <c r="BM143" s="24" t="s">
        <v>2032</v>
      </c>
    </row>
    <row r="144" s="11" customFormat="1">
      <c r="B144" s="233"/>
      <c r="C144" s="234"/>
      <c r="D144" s="235" t="s">
        <v>159</v>
      </c>
      <c r="E144" s="236" t="s">
        <v>21</v>
      </c>
      <c r="F144" s="237" t="s">
        <v>2033</v>
      </c>
      <c r="G144" s="234"/>
      <c r="H144" s="236" t="s">
        <v>21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159</v>
      </c>
      <c r="AU144" s="243" t="s">
        <v>82</v>
      </c>
      <c r="AV144" s="11" t="s">
        <v>80</v>
      </c>
      <c r="AW144" s="11" t="s">
        <v>35</v>
      </c>
      <c r="AX144" s="11" t="s">
        <v>72</v>
      </c>
      <c r="AY144" s="243" t="s">
        <v>150</v>
      </c>
    </row>
    <row r="145" s="12" customFormat="1">
      <c r="B145" s="244"/>
      <c r="C145" s="245"/>
      <c r="D145" s="235" t="s">
        <v>159</v>
      </c>
      <c r="E145" s="246" t="s">
        <v>21</v>
      </c>
      <c r="F145" s="247" t="s">
        <v>2034</v>
      </c>
      <c r="G145" s="245"/>
      <c r="H145" s="248">
        <v>0.105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159</v>
      </c>
      <c r="AU145" s="254" t="s">
        <v>82</v>
      </c>
      <c r="AV145" s="12" t="s">
        <v>82</v>
      </c>
      <c r="AW145" s="12" t="s">
        <v>35</v>
      </c>
      <c r="AX145" s="12" t="s">
        <v>72</v>
      </c>
      <c r="AY145" s="254" t="s">
        <v>150</v>
      </c>
    </row>
    <row r="146" s="12" customFormat="1">
      <c r="B146" s="244"/>
      <c r="C146" s="245"/>
      <c r="D146" s="235" t="s">
        <v>159</v>
      </c>
      <c r="E146" s="246" t="s">
        <v>21</v>
      </c>
      <c r="F146" s="247" t="s">
        <v>2035</v>
      </c>
      <c r="G146" s="245"/>
      <c r="H146" s="248">
        <v>0.441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159</v>
      </c>
      <c r="AU146" s="254" t="s">
        <v>82</v>
      </c>
      <c r="AV146" s="12" t="s">
        <v>82</v>
      </c>
      <c r="AW146" s="12" t="s">
        <v>35</v>
      </c>
      <c r="AX146" s="12" t="s">
        <v>72</v>
      </c>
      <c r="AY146" s="254" t="s">
        <v>150</v>
      </c>
    </row>
    <row r="147" s="14" customFormat="1">
      <c r="B147" s="266"/>
      <c r="C147" s="267"/>
      <c r="D147" s="235" t="s">
        <v>159</v>
      </c>
      <c r="E147" s="268" t="s">
        <v>21</v>
      </c>
      <c r="F147" s="269" t="s">
        <v>198</v>
      </c>
      <c r="G147" s="267"/>
      <c r="H147" s="270">
        <v>0.54600000000000004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AT147" s="276" t="s">
        <v>159</v>
      </c>
      <c r="AU147" s="276" t="s">
        <v>82</v>
      </c>
      <c r="AV147" s="14" t="s">
        <v>166</v>
      </c>
      <c r="AW147" s="14" t="s">
        <v>35</v>
      </c>
      <c r="AX147" s="14" t="s">
        <v>72</v>
      </c>
      <c r="AY147" s="276" t="s">
        <v>150</v>
      </c>
    </row>
    <row r="148" s="11" customFormat="1">
      <c r="B148" s="233"/>
      <c r="C148" s="234"/>
      <c r="D148" s="235" t="s">
        <v>159</v>
      </c>
      <c r="E148" s="236" t="s">
        <v>21</v>
      </c>
      <c r="F148" s="237" t="s">
        <v>2036</v>
      </c>
      <c r="G148" s="234"/>
      <c r="H148" s="236" t="s">
        <v>21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159</v>
      </c>
      <c r="AU148" s="243" t="s">
        <v>82</v>
      </c>
      <c r="AV148" s="11" t="s">
        <v>80</v>
      </c>
      <c r="AW148" s="11" t="s">
        <v>35</v>
      </c>
      <c r="AX148" s="11" t="s">
        <v>72</v>
      </c>
      <c r="AY148" s="243" t="s">
        <v>150</v>
      </c>
    </row>
    <row r="149" s="12" customFormat="1">
      <c r="B149" s="244"/>
      <c r="C149" s="245"/>
      <c r="D149" s="235" t="s">
        <v>159</v>
      </c>
      <c r="E149" s="246" t="s">
        <v>21</v>
      </c>
      <c r="F149" s="247" t="s">
        <v>2037</v>
      </c>
      <c r="G149" s="245"/>
      <c r="H149" s="248">
        <v>0.40799999999999997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159</v>
      </c>
      <c r="AU149" s="254" t="s">
        <v>82</v>
      </c>
      <c r="AV149" s="12" t="s">
        <v>82</v>
      </c>
      <c r="AW149" s="12" t="s">
        <v>35</v>
      </c>
      <c r="AX149" s="12" t="s">
        <v>72</v>
      </c>
      <c r="AY149" s="254" t="s">
        <v>150</v>
      </c>
    </row>
    <row r="150" s="14" customFormat="1">
      <c r="B150" s="266"/>
      <c r="C150" s="267"/>
      <c r="D150" s="235" t="s">
        <v>159</v>
      </c>
      <c r="E150" s="268" t="s">
        <v>21</v>
      </c>
      <c r="F150" s="269" t="s">
        <v>198</v>
      </c>
      <c r="G150" s="267"/>
      <c r="H150" s="270">
        <v>0.40799999999999997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AT150" s="276" t="s">
        <v>159</v>
      </c>
      <c r="AU150" s="276" t="s">
        <v>82</v>
      </c>
      <c r="AV150" s="14" t="s">
        <v>166</v>
      </c>
      <c r="AW150" s="14" t="s">
        <v>35</v>
      </c>
      <c r="AX150" s="14" t="s">
        <v>72</v>
      </c>
      <c r="AY150" s="276" t="s">
        <v>150</v>
      </c>
    </row>
    <row r="151" s="13" customFormat="1">
      <c r="B151" s="255"/>
      <c r="C151" s="256"/>
      <c r="D151" s="235" t="s">
        <v>159</v>
      </c>
      <c r="E151" s="257" t="s">
        <v>21</v>
      </c>
      <c r="F151" s="258" t="s">
        <v>162</v>
      </c>
      <c r="G151" s="256"/>
      <c r="H151" s="259">
        <v>0.95399999999999996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AT151" s="265" t="s">
        <v>159</v>
      </c>
      <c r="AU151" s="265" t="s">
        <v>82</v>
      </c>
      <c r="AV151" s="13" t="s">
        <v>157</v>
      </c>
      <c r="AW151" s="13" t="s">
        <v>35</v>
      </c>
      <c r="AX151" s="13" t="s">
        <v>80</v>
      </c>
      <c r="AY151" s="265" t="s">
        <v>150</v>
      </c>
    </row>
    <row r="152" s="1" customFormat="1" ht="38.25" customHeight="1">
      <c r="B152" s="46"/>
      <c r="C152" s="221" t="s">
        <v>208</v>
      </c>
      <c r="D152" s="221" t="s">
        <v>152</v>
      </c>
      <c r="E152" s="222" t="s">
        <v>2038</v>
      </c>
      <c r="F152" s="223" t="s">
        <v>2039</v>
      </c>
      <c r="G152" s="224" t="s">
        <v>155</v>
      </c>
      <c r="H152" s="225">
        <v>13.959</v>
      </c>
      <c r="I152" s="226"/>
      <c r="J152" s="227">
        <f>ROUND(I152*H152,2)</f>
        <v>0</v>
      </c>
      <c r="K152" s="223" t="s">
        <v>156</v>
      </c>
      <c r="L152" s="72"/>
      <c r="M152" s="228" t="s">
        <v>21</v>
      </c>
      <c r="N152" s="229" t="s">
        <v>43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157</v>
      </c>
      <c r="AT152" s="24" t="s">
        <v>152</v>
      </c>
      <c r="AU152" s="24" t="s">
        <v>82</v>
      </c>
      <c r="AY152" s="24" t="s">
        <v>150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80</v>
      </c>
      <c r="BK152" s="232">
        <f>ROUND(I152*H152,2)</f>
        <v>0</v>
      </c>
      <c r="BL152" s="24" t="s">
        <v>157</v>
      </c>
      <c r="BM152" s="24" t="s">
        <v>2040</v>
      </c>
    </row>
    <row r="153" s="12" customFormat="1">
      <c r="B153" s="244"/>
      <c r="C153" s="245"/>
      <c r="D153" s="235" t="s">
        <v>159</v>
      </c>
      <c r="E153" s="246" t="s">
        <v>21</v>
      </c>
      <c r="F153" s="247" t="s">
        <v>2041</v>
      </c>
      <c r="G153" s="245"/>
      <c r="H153" s="248">
        <v>18.542000000000002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AT153" s="254" t="s">
        <v>159</v>
      </c>
      <c r="AU153" s="254" t="s">
        <v>82</v>
      </c>
      <c r="AV153" s="12" t="s">
        <v>82</v>
      </c>
      <c r="AW153" s="12" t="s">
        <v>35</v>
      </c>
      <c r="AX153" s="12" t="s">
        <v>72</v>
      </c>
      <c r="AY153" s="254" t="s">
        <v>150</v>
      </c>
    </row>
    <row r="154" s="12" customFormat="1">
      <c r="B154" s="244"/>
      <c r="C154" s="245"/>
      <c r="D154" s="235" t="s">
        <v>159</v>
      </c>
      <c r="E154" s="246" t="s">
        <v>21</v>
      </c>
      <c r="F154" s="247" t="s">
        <v>2042</v>
      </c>
      <c r="G154" s="245"/>
      <c r="H154" s="248">
        <v>-4.5830000000000002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159</v>
      </c>
      <c r="AU154" s="254" t="s">
        <v>82</v>
      </c>
      <c r="AV154" s="12" t="s">
        <v>82</v>
      </c>
      <c r="AW154" s="12" t="s">
        <v>35</v>
      </c>
      <c r="AX154" s="12" t="s">
        <v>72</v>
      </c>
      <c r="AY154" s="254" t="s">
        <v>150</v>
      </c>
    </row>
    <row r="155" s="13" customFormat="1">
      <c r="B155" s="255"/>
      <c r="C155" s="256"/>
      <c r="D155" s="235" t="s">
        <v>159</v>
      </c>
      <c r="E155" s="257" t="s">
        <v>21</v>
      </c>
      <c r="F155" s="258" t="s">
        <v>162</v>
      </c>
      <c r="G155" s="256"/>
      <c r="H155" s="259">
        <v>13.959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AT155" s="265" t="s">
        <v>159</v>
      </c>
      <c r="AU155" s="265" t="s">
        <v>82</v>
      </c>
      <c r="AV155" s="13" t="s">
        <v>157</v>
      </c>
      <c r="AW155" s="13" t="s">
        <v>35</v>
      </c>
      <c r="AX155" s="13" t="s">
        <v>80</v>
      </c>
      <c r="AY155" s="265" t="s">
        <v>150</v>
      </c>
    </row>
    <row r="156" s="1" customFormat="1" ht="38.25" customHeight="1">
      <c r="B156" s="46"/>
      <c r="C156" s="221" t="s">
        <v>212</v>
      </c>
      <c r="D156" s="221" t="s">
        <v>152</v>
      </c>
      <c r="E156" s="222" t="s">
        <v>2043</v>
      </c>
      <c r="F156" s="223" t="s">
        <v>2044</v>
      </c>
      <c r="G156" s="224" t="s">
        <v>155</v>
      </c>
      <c r="H156" s="225">
        <v>55.835999999999999</v>
      </c>
      <c r="I156" s="226"/>
      <c r="J156" s="227">
        <f>ROUND(I156*H156,2)</f>
        <v>0</v>
      </c>
      <c r="K156" s="223" t="s">
        <v>156</v>
      </c>
      <c r="L156" s="72"/>
      <c r="M156" s="228" t="s">
        <v>21</v>
      </c>
      <c r="N156" s="229" t="s">
        <v>43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157</v>
      </c>
      <c r="AT156" s="24" t="s">
        <v>152</v>
      </c>
      <c r="AU156" s="24" t="s">
        <v>82</v>
      </c>
      <c r="AY156" s="24" t="s">
        <v>150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80</v>
      </c>
      <c r="BK156" s="232">
        <f>ROUND(I156*H156,2)</f>
        <v>0</v>
      </c>
      <c r="BL156" s="24" t="s">
        <v>157</v>
      </c>
      <c r="BM156" s="24" t="s">
        <v>2045</v>
      </c>
    </row>
    <row r="157" s="12" customFormat="1">
      <c r="B157" s="244"/>
      <c r="C157" s="245"/>
      <c r="D157" s="235" t="s">
        <v>159</v>
      </c>
      <c r="E157" s="246" t="s">
        <v>21</v>
      </c>
      <c r="F157" s="247" t="s">
        <v>2046</v>
      </c>
      <c r="G157" s="245"/>
      <c r="H157" s="248">
        <v>55.835999999999999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AT157" s="254" t="s">
        <v>159</v>
      </c>
      <c r="AU157" s="254" t="s">
        <v>82</v>
      </c>
      <c r="AV157" s="12" t="s">
        <v>82</v>
      </c>
      <c r="AW157" s="12" t="s">
        <v>35</v>
      </c>
      <c r="AX157" s="12" t="s">
        <v>72</v>
      </c>
      <c r="AY157" s="254" t="s">
        <v>150</v>
      </c>
    </row>
    <row r="158" s="13" customFormat="1">
      <c r="B158" s="255"/>
      <c r="C158" s="256"/>
      <c r="D158" s="235" t="s">
        <v>159</v>
      </c>
      <c r="E158" s="257" t="s">
        <v>21</v>
      </c>
      <c r="F158" s="258" t="s">
        <v>162</v>
      </c>
      <c r="G158" s="256"/>
      <c r="H158" s="259">
        <v>55.835999999999999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AT158" s="265" t="s">
        <v>159</v>
      </c>
      <c r="AU158" s="265" t="s">
        <v>82</v>
      </c>
      <c r="AV158" s="13" t="s">
        <v>157</v>
      </c>
      <c r="AW158" s="13" t="s">
        <v>35</v>
      </c>
      <c r="AX158" s="13" t="s">
        <v>80</v>
      </c>
      <c r="AY158" s="265" t="s">
        <v>150</v>
      </c>
    </row>
    <row r="159" s="1" customFormat="1" ht="38.25" customHeight="1">
      <c r="B159" s="46"/>
      <c r="C159" s="221" t="s">
        <v>218</v>
      </c>
      <c r="D159" s="221" t="s">
        <v>152</v>
      </c>
      <c r="E159" s="222" t="s">
        <v>171</v>
      </c>
      <c r="F159" s="223" t="s">
        <v>172</v>
      </c>
      <c r="G159" s="224" t="s">
        <v>155</v>
      </c>
      <c r="H159" s="225">
        <v>13.959</v>
      </c>
      <c r="I159" s="226"/>
      <c r="J159" s="227">
        <f>ROUND(I159*H159,2)</f>
        <v>0</v>
      </c>
      <c r="K159" s="223" t="s">
        <v>156</v>
      </c>
      <c r="L159" s="72"/>
      <c r="M159" s="228" t="s">
        <v>21</v>
      </c>
      <c r="N159" s="229" t="s">
        <v>43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157</v>
      </c>
      <c r="AT159" s="24" t="s">
        <v>152</v>
      </c>
      <c r="AU159" s="24" t="s">
        <v>82</v>
      </c>
      <c r="AY159" s="24" t="s">
        <v>150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80</v>
      </c>
      <c r="BK159" s="232">
        <f>ROUND(I159*H159,2)</f>
        <v>0</v>
      </c>
      <c r="BL159" s="24" t="s">
        <v>157</v>
      </c>
      <c r="BM159" s="24" t="s">
        <v>2047</v>
      </c>
    </row>
    <row r="160" s="12" customFormat="1">
      <c r="B160" s="244"/>
      <c r="C160" s="245"/>
      <c r="D160" s="235" t="s">
        <v>159</v>
      </c>
      <c r="E160" s="246" t="s">
        <v>21</v>
      </c>
      <c r="F160" s="247" t="s">
        <v>2041</v>
      </c>
      <c r="G160" s="245"/>
      <c r="H160" s="248">
        <v>18.542000000000002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159</v>
      </c>
      <c r="AU160" s="254" t="s">
        <v>82</v>
      </c>
      <c r="AV160" s="12" t="s">
        <v>82</v>
      </c>
      <c r="AW160" s="12" t="s">
        <v>35</v>
      </c>
      <c r="AX160" s="12" t="s">
        <v>72</v>
      </c>
      <c r="AY160" s="254" t="s">
        <v>150</v>
      </c>
    </row>
    <row r="161" s="12" customFormat="1">
      <c r="B161" s="244"/>
      <c r="C161" s="245"/>
      <c r="D161" s="235" t="s">
        <v>159</v>
      </c>
      <c r="E161" s="246" t="s">
        <v>21</v>
      </c>
      <c r="F161" s="247" t="s">
        <v>2042</v>
      </c>
      <c r="G161" s="245"/>
      <c r="H161" s="248">
        <v>-4.5830000000000002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159</v>
      </c>
      <c r="AU161" s="254" t="s">
        <v>82</v>
      </c>
      <c r="AV161" s="12" t="s">
        <v>82</v>
      </c>
      <c r="AW161" s="12" t="s">
        <v>35</v>
      </c>
      <c r="AX161" s="12" t="s">
        <v>72</v>
      </c>
      <c r="AY161" s="254" t="s">
        <v>150</v>
      </c>
    </row>
    <row r="162" s="13" customFormat="1">
      <c r="B162" s="255"/>
      <c r="C162" s="256"/>
      <c r="D162" s="235" t="s">
        <v>159</v>
      </c>
      <c r="E162" s="257" t="s">
        <v>21</v>
      </c>
      <c r="F162" s="258" t="s">
        <v>162</v>
      </c>
      <c r="G162" s="256"/>
      <c r="H162" s="259">
        <v>13.959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AT162" s="265" t="s">
        <v>159</v>
      </c>
      <c r="AU162" s="265" t="s">
        <v>82</v>
      </c>
      <c r="AV162" s="13" t="s">
        <v>157</v>
      </c>
      <c r="AW162" s="13" t="s">
        <v>35</v>
      </c>
      <c r="AX162" s="13" t="s">
        <v>80</v>
      </c>
      <c r="AY162" s="265" t="s">
        <v>150</v>
      </c>
    </row>
    <row r="163" s="1" customFormat="1" ht="51" customHeight="1">
      <c r="B163" s="46"/>
      <c r="C163" s="221" t="s">
        <v>225</v>
      </c>
      <c r="D163" s="221" t="s">
        <v>152</v>
      </c>
      <c r="E163" s="222" t="s">
        <v>175</v>
      </c>
      <c r="F163" s="223" t="s">
        <v>176</v>
      </c>
      <c r="G163" s="224" t="s">
        <v>155</v>
      </c>
      <c r="H163" s="225">
        <v>139.59</v>
      </c>
      <c r="I163" s="226"/>
      <c r="J163" s="227">
        <f>ROUND(I163*H163,2)</f>
        <v>0</v>
      </c>
      <c r="K163" s="223" t="s">
        <v>156</v>
      </c>
      <c r="L163" s="72"/>
      <c r="M163" s="228" t="s">
        <v>21</v>
      </c>
      <c r="N163" s="229" t="s">
        <v>43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157</v>
      </c>
      <c r="AT163" s="24" t="s">
        <v>152</v>
      </c>
      <c r="AU163" s="24" t="s">
        <v>82</v>
      </c>
      <c r="AY163" s="24" t="s">
        <v>150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80</v>
      </c>
      <c r="BK163" s="232">
        <f>ROUND(I163*H163,2)</f>
        <v>0</v>
      </c>
      <c r="BL163" s="24" t="s">
        <v>157</v>
      </c>
      <c r="BM163" s="24" t="s">
        <v>2048</v>
      </c>
    </row>
    <row r="164" s="12" customFormat="1">
      <c r="B164" s="244"/>
      <c r="C164" s="245"/>
      <c r="D164" s="235" t="s">
        <v>159</v>
      </c>
      <c r="E164" s="246" t="s">
        <v>21</v>
      </c>
      <c r="F164" s="247" t="s">
        <v>2049</v>
      </c>
      <c r="G164" s="245"/>
      <c r="H164" s="248">
        <v>139.59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159</v>
      </c>
      <c r="AU164" s="254" t="s">
        <v>82</v>
      </c>
      <c r="AV164" s="12" t="s">
        <v>82</v>
      </c>
      <c r="AW164" s="12" t="s">
        <v>35</v>
      </c>
      <c r="AX164" s="12" t="s">
        <v>72</v>
      </c>
      <c r="AY164" s="254" t="s">
        <v>150</v>
      </c>
    </row>
    <row r="165" s="13" customFormat="1">
      <c r="B165" s="255"/>
      <c r="C165" s="256"/>
      <c r="D165" s="235" t="s">
        <v>159</v>
      </c>
      <c r="E165" s="257" t="s">
        <v>21</v>
      </c>
      <c r="F165" s="258" t="s">
        <v>162</v>
      </c>
      <c r="G165" s="256"/>
      <c r="H165" s="259">
        <v>139.59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AT165" s="265" t="s">
        <v>159</v>
      </c>
      <c r="AU165" s="265" t="s">
        <v>82</v>
      </c>
      <c r="AV165" s="13" t="s">
        <v>157</v>
      </c>
      <c r="AW165" s="13" t="s">
        <v>35</v>
      </c>
      <c r="AX165" s="13" t="s">
        <v>80</v>
      </c>
      <c r="AY165" s="265" t="s">
        <v>150</v>
      </c>
    </row>
    <row r="166" s="1" customFormat="1" ht="25.5" customHeight="1">
      <c r="B166" s="46"/>
      <c r="C166" s="221" t="s">
        <v>230</v>
      </c>
      <c r="D166" s="221" t="s">
        <v>152</v>
      </c>
      <c r="E166" s="222" t="s">
        <v>180</v>
      </c>
      <c r="F166" s="223" t="s">
        <v>181</v>
      </c>
      <c r="G166" s="224" t="s">
        <v>155</v>
      </c>
      <c r="H166" s="225">
        <v>13.959</v>
      </c>
      <c r="I166" s="226"/>
      <c r="J166" s="227">
        <f>ROUND(I166*H166,2)</f>
        <v>0</v>
      </c>
      <c r="K166" s="223" t="s">
        <v>156</v>
      </c>
      <c r="L166" s="72"/>
      <c r="M166" s="228" t="s">
        <v>21</v>
      </c>
      <c r="N166" s="229" t="s">
        <v>43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157</v>
      </c>
      <c r="AT166" s="24" t="s">
        <v>152</v>
      </c>
      <c r="AU166" s="24" t="s">
        <v>82</v>
      </c>
      <c r="AY166" s="24" t="s">
        <v>150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80</v>
      </c>
      <c r="BK166" s="232">
        <f>ROUND(I166*H166,2)</f>
        <v>0</v>
      </c>
      <c r="BL166" s="24" t="s">
        <v>157</v>
      </c>
      <c r="BM166" s="24" t="s">
        <v>2050</v>
      </c>
    </row>
    <row r="167" s="12" customFormat="1">
      <c r="B167" s="244"/>
      <c r="C167" s="245"/>
      <c r="D167" s="235" t="s">
        <v>159</v>
      </c>
      <c r="E167" s="246" t="s">
        <v>21</v>
      </c>
      <c r="F167" s="247" t="s">
        <v>2051</v>
      </c>
      <c r="G167" s="245"/>
      <c r="H167" s="248">
        <v>13.959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159</v>
      </c>
      <c r="AU167" s="254" t="s">
        <v>82</v>
      </c>
      <c r="AV167" s="12" t="s">
        <v>82</v>
      </c>
      <c r="AW167" s="12" t="s">
        <v>35</v>
      </c>
      <c r="AX167" s="12" t="s">
        <v>72</v>
      </c>
      <c r="AY167" s="254" t="s">
        <v>150</v>
      </c>
    </row>
    <row r="168" s="13" customFormat="1">
      <c r="B168" s="255"/>
      <c r="C168" s="256"/>
      <c r="D168" s="235" t="s">
        <v>159</v>
      </c>
      <c r="E168" s="257" t="s">
        <v>21</v>
      </c>
      <c r="F168" s="258" t="s">
        <v>162</v>
      </c>
      <c r="G168" s="256"/>
      <c r="H168" s="259">
        <v>13.959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159</v>
      </c>
      <c r="AU168" s="265" t="s">
        <v>82</v>
      </c>
      <c r="AV168" s="13" t="s">
        <v>157</v>
      </c>
      <c r="AW168" s="13" t="s">
        <v>35</v>
      </c>
      <c r="AX168" s="13" t="s">
        <v>80</v>
      </c>
      <c r="AY168" s="265" t="s">
        <v>150</v>
      </c>
    </row>
    <row r="169" s="1" customFormat="1" ht="51" customHeight="1">
      <c r="B169" s="46"/>
      <c r="C169" s="221" t="s">
        <v>10</v>
      </c>
      <c r="D169" s="221" t="s">
        <v>152</v>
      </c>
      <c r="E169" s="222" t="s">
        <v>2052</v>
      </c>
      <c r="F169" s="223" t="s">
        <v>2053</v>
      </c>
      <c r="G169" s="224" t="s">
        <v>155</v>
      </c>
      <c r="H169" s="225">
        <v>4.5830000000000002</v>
      </c>
      <c r="I169" s="226"/>
      <c r="J169" s="227">
        <f>ROUND(I169*H169,2)</f>
        <v>0</v>
      </c>
      <c r="K169" s="223" t="s">
        <v>156</v>
      </c>
      <c r="L169" s="72"/>
      <c r="M169" s="228" t="s">
        <v>21</v>
      </c>
      <c r="N169" s="229" t="s">
        <v>43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157</v>
      </c>
      <c r="AT169" s="24" t="s">
        <v>152</v>
      </c>
      <c r="AU169" s="24" t="s">
        <v>82</v>
      </c>
      <c r="AY169" s="24" t="s">
        <v>150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80</v>
      </c>
      <c r="BK169" s="232">
        <f>ROUND(I169*H169,2)</f>
        <v>0</v>
      </c>
      <c r="BL169" s="24" t="s">
        <v>157</v>
      </c>
      <c r="BM169" s="24" t="s">
        <v>2054</v>
      </c>
    </row>
    <row r="170" s="12" customFormat="1">
      <c r="B170" s="244"/>
      <c r="C170" s="245"/>
      <c r="D170" s="235" t="s">
        <v>159</v>
      </c>
      <c r="E170" s="246" t="s">
        <v>21</v>
      </c>
      <c r="F170" s="247" t="s">
        <v>2055</v>
      </c>
      <c r="G170" s="245"/>
      <c r="H170" s="248">
        <v>2.8119999999999998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AT170" s="254" t="s">
        <v>159</v>
      </c>
      <c r="AU170" s="254" t="s">
        <v>82</v>
      </c>
      <c r="AV170" s="12" t="s">
        <v>82</v>
      </c>
      <c r="AW170" s="12" t="s">
        <v>35</v>
      </c>
      <c r="AX170" s="12" t="s">
        <v>72</v>
      </c>
      <c r="AY170" s="254" t="s">
        <v>150</v>
      </c>
    </row>
    <row r="171" s="12" customFormat="1">
      <c r="B171" s="244"/>
      <c r="C171" s="245"/>
      <c r="D171" s="235" t="s">
        <v>159</v>
      </c>
      <c r="E171" s="246" t="s">
        <v>21</v>
      </c>
      <c r="F171" s="247" t="s">
        <v>2056</v>
      </c>
      <c r="G171" s="245"/>
      <c r="H171" s="248">
        <v>1.6140000000000001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AT171" s="254" t="s">
        <v>159</v>
      </c>
      <c r="AU171" s="254" t="s">
        <v>82</v>
      </c>
      <c r="AV171" s="12" t="s">
        <v>82</v>
      </c>
      <c r="AW171" s="12" t="s">
        <v>35</v>
      </c>
      <c r="AX171" s="12" t="s">
        <v>72</v>
      </c>
      <c r="AY171" s="254" t="s">
        <v>150</v>
      </c>
    </row>
    <row r="172" s="12" customFormat="1">
      <c r="B172" s="244"/>
      <c r="C172" s="245"/>
      <c r="D172" s="235" t="s">
        <v>159</v>
      </c>
      <c r="E172" s="246" t="s">
        <v>21</v>
      </c>
      <c r="F172" s="247" t="s">
        <v>2057</v>
      </c>
      <c r="G172" s="245"/>
      <c r="H172" s="248">
        <v>0.157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159</v>
      </c>
      <c r="AU172" s="254" t="s">
        <v>82</v>
      </c>
      <c r="AV172" s="12" t="s">
        <v>82</v>
      </c>
      <c r="AW172" s="12" t="s">
        <v>35</v>
      </c>
      <c r="AX172" s="12" t="s">
        <v>72</v>
      </c>
      <c r="AY172" s="254" t="s">
        <v>150</v>
      </c>
    </row>
    <row r="173" s="13" customFormat="1">
      <c r="B173" s="255"/>
      <c r="C173" s="256"/>
      <c r="D173" s="235" t="s">
        <v>159</v>
      </c>
      <c r="E173" s="257" t="s">
        <v>21</v>
      </c>
      <c r="F173" s="258" t="s">
        <v>162</v>
      </c>
      <c r="G173" s="256"/>
      <c r="H173" s="259">
        <v>4.5830000000000002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AT173" s="265" t="s">
        <v>159</v>
      </c>
      <c r="AU173" s="265" t="s">
        <v>82</v>
      </c>
      <c r="AV173" s="13" t="s">
        <v>157</v>
      </c>
      <c r="AW173" s="13" t="s">
        <v>35</v>
      </c>
      <c r="AX173" s="13" t="s">
        <v>80</v>
      </c>
      <c r="AY173" s="265" t="s">
        <v>150</v>
      </c>
    </row>
    <row r="174" s="1" customFormat="1" ht="25.5" customHeight="1">
      <c r="B174" s="46"/>
      <c r="C174" s="221" t="s">
        <v>240</v>
      </c>
      <c r="D174" s="221" t="s">
        <v>152</v>
      </c>
      <c r="E174" s="222" t="s">
        <v>2058</v>
      </c>
      <c r="F174" s="223" t="s">
        <v>2059</v>
      </c>
      <c r="G174" s="224" t="s">
        <v>204</v>
      </c>
      <c r="H174" s="225">
        <v>17.550000000000001</v>
      </c>
      <c r="I174" s="226"/>
      <c r="J174" s="227">
        <f>ROUND(I174*H174,2)</f>
        <v>0</v>
      </c>
      <c r="K174" s="223" t="s">
        <v>156</v>
      </c>
      <c r="L174" s="72"/>
      <c r="M174" s="228" t="s">
        <v>21</v>
      </c>
      <c r="N174" s="229" t="s">
        <v>43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157</v>
      </c>
      <c r="AT174" s="24" t="s">
        <v>152</v>
      </c>
      <c r="AU174" s="24" t="s">
        <v>82</v>
      </c>
      <c r="AY174" s="24" t="s">
        <v>150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80</v>
      </c>
      <c r="BK174" s="232">
        <f>ROUND(I174*H174,2)</f>
        <v>0</v>
      </c>
      <c r="BL174" s="24" t="s">
        <v>157</v>
      </c>
      <c r="BM174" s="24" t="s">
        <v>2060</v>
      </c>
    </row>
    <row r="175" s="1" customFormat="1" ht="16.5" customHeight="1">
      <c r="B175" s="46"/>
      <c r="C175" s="221" t="s">
        <v>245</v>
      </c>
      <c r="D175" s="221" t="s">
        <v>152</v>
      </c>
      <c r="E175" s="222" t="s">
        <v>184</v>
      </c>
      <c r="F175" s="223" t="s">
        <v>185</v>
      </c>
      <c r="G175" s="224" t="s">
        <v>186</v>
      </c>
      <c r="H175" s="225">
        <v>25.126000000000001</v>
      </c>
      <c r="I175" s="226"/>
      <c r="J175" s="227">
        <f>ROUND(I175*H175,2)</f>
        <v>0</v>
      </c>
      <c r="K175" s="223" t="s">
        <v>156</v>
      </c>
      <c r="L175" s="72"/>
      <c r="M175" s="228" t="s">
        <v>21</v>
      </c>
      <c r="N175" s="229" t="s">
        <v>43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157</v>
      </c>
      <c r="AT175" s="24" t="s">
        <v>152</v>
      </c>
      <c r="AU175" s="24" t="s">
        <v>82</v>
      </c>
      <c r="AY175" s="24" t="s">
        <v>150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80</v>
      </c>
      <c r="BK175" s="232">
        <f>ROUND(I175*H175,2)</f>
        <v>0</v>
      </c>
      <c r="BL175" s="24" t="s">
        <v>157</v>
      </c>
      <c r="BM175" s="24" t="s">
        <v>2061</v>
      </c>
    </row>
    <row r="176" s="12" customFormat="1">
      <c r="B176" s="244"/>
      <c r="C176" s="245"/>
      <c r="D176" s="235" t="s">
        <v>159</v>
      </c>
      <c r="E176" s="246" t="s">
        <v>21</v>
      </c>
      <c r="F176" s="247" t="s">
        <v>2062</v>
      </c>
      <c r="G176" s="245"/>
      <c r="H176" s="248">
        <v>25.126000000000001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159</v>
      </c>
      <c r="AU176" s="254" t="s">
        <v>82</v>
      </c>
      <c r="AV176" s="12" t="s">
        <v>82</v>
      </c>
      <c r="AW176" s="12" t="s">
        <v>35</v>
      </c>
      <c r="AX176" s="12" t="s">
        <v>72</v>
      </c>
      <c r="AY176" s="254" t="s">
        <v>150</v>
      </c>
    </row>
    <row r="177" s="13" customFormat="1">
      <c r="B177" s="255"/>
      <c r="C177" s="256"/>
      <c r="D177" s="235" t="s">
        <v>159</v>
      </c>
      <c r="E177" s="257" t="s">
        <v>21</v>
      </c>
      <c r="F177" s="258" t="s">
        <v>162</v>
      </c>
      <c r="G177" s="256"/>
      <c r="H177" s="259">
        <v>25.126000000000001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AT177" s="265" t="s">
        <v>159</v>
      </c>
      <c r="AU177" s="265" t="s">
        <v>82</v>
      </c>
      <c r="AV177" s="13" t="s">
        <v>157</v>
      </c>
      <c r="AW177" s="13" t="s">
        <v>35</v>
      </c>
      <c r="AX177" s="13" t="s">
        <v>80</v>
      </c>
      <c r="AY177" s="265" t="s">
        <v>150</v>
      </c>
    </row>
    <row r="178" s="1" customFormat="1" ht="38.25" customHeight="1">
      <c r="B178" s="46"/>
      <c r="C178" s="221" t="s">
        <v>251</v>
      </c>
      <c r="D178" s="221" t="s">
        <v>152</v>
      </c>
      <c r="E178" s="222" t="s">
        <v>2063</v>
      </c>
      <c r="F178" s="223" t="s">
        <v>2064</v>
      </c>
      <c r="G178" s="224" t="s">
        <v>204</v>
      </c>
      <c r="H178" s="225">
        <v>26.773</v>
      </c>
      <c r="I178" s="226"/>
      <c r="J178" s="227">
        <f>ROUND(I178*H178,2)</f>
        <v>0</v>
      </c>
      <c r="K178" s="223" t="s">
        <v>156</v>
      </c>
      <c r="L178" s="72"/>
      <c r="M178" s="228" t="s">
        <v>21</v>
      </c>
      <c r="N178" s="229" t="s">
        <v>43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4" t="s">
        <v>157</v>
      </c>
      <c r="AT178" s="24" t="s">
        <v>152</v>
      </c>
      <c r="AU178" s="24" t="s">
        <v>82</v>
      </c>
      <c r="AY178" s="24" t="s">
        <v>150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80</v>
      </c>
      <c r="BK178" s="232">
        <f>ROUND(I178*H178,2)</f>
        <v>0</v>
      </c>
      <c r="BL178" s="24" t="s">
        <v>157</v>
      </c>
      <c r="BM178" s="24" t="s">
        <v>2065</v>
      </c>
    </row>
    <row r="179" s="1" customFormat="1" ht="38.25" customHeight="1">
      <c r="B179" s="46"/>
      <c r="C179" s="221" t="s">
        <v>256</v>
      </c>
      <c r="D179" s="221" t="s">
        <v>152</v>
      </c>
      <c r="E179" s="222" t="s">
        <v>2066</v>
      </c>
      <c r="F179" s="223" t="s">
        <v>2067</v>
      </c>
      <c r="G179" s="224" t="s">
        <v>204</v>
      </c>
      <c r="H179" s="225">
        <v>44.460000000000001</v>
      </c>
      <c r="I179" s="226"/>
      <c r="J179" s="227">
        <f>ROUND(I179*H179,2)</f>
        <v>0</v>
      </c>
      <c r="K179" s="223" t="s">
        <v>156</v>
      </c>
      <c r="L179" s="72"/>
      <c r="M179" s="228" t="s">
        <v>21</v>
      </c>
      <c r="N179" s="229" t="s">
        <v>43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4" t="s">
        <v>157</v>
      </c>
      <c r="AT179" s="24" t="s">
        <v>152</v>
      </c>
      <c r="AU179" s="24" t="s">
        <v>82</v>
      </c>
      <c r="AY179" s="24" t="s">
        <v>150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80</v>
      </c>
      <c r="BK179" s="232">
        <f>ROUND(I179*H179,2)</f>
        <v>0</v>
      </c>
      <c r="BL179" s="24" t="s">
        <v>157</v>
      </c>
      <c r="BM179" s="24" t="s">
        <v>2068</v>
      </c>
    </row>
    <row r="180" s="1" customFormat="1" ht="25.5" customHeight="1">
      <c r="B180" s="46"/>
      <c r="C180" s="221" t="s">
        <v>263</v>
      </c>
      <c r="D180" s="221" t="s">
        <v>152</v>
      </c>
      <c r="E180" s="222" t="s">
        <v>2069</v>
      </c>
      <c r="F180" s="223" t="s">
        <v>2070</v>
      </c>
      <c r="G180" s="224" t="s">
        <v>204</v>
      </c>
      <c r="H180" s="225">
        <v>26.773</v>
      </c>
      <c r="I180" s="226"/>
      <c r="J180" s="227">
        <f>ROUND(I180*H180,2)</f>
        <v>0</v>
      </c>
      <c r="K180" s="223" t="s">
        <v>156</v>
      </c>
      <c r="L180" s="72"/>
      <c r="M180" s="228" t="s">
        <v>21</v>
      </c>
      <c r="N180" s="229" t="s">
        <v>43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157</v>
      </c>
      <c r="AT180" s="24" t="s">
        <v>152</v>
      </c>
      <c r="AU180" s="24" t="s">
        <v>82</v>
      </c>
      <c r="AY180" s="24" t="s">
        <v>150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80</v>
      </c>
      <c r="BK180" s="232">
        <f>ROUND(I180*H180,2)</f>
        <v>0</v>
      </c>
      <c r="BL180" s="24" t="s">
        <v>157</v>
      </c>
      <c r="BM180" s="24" t="s">
        <v>2071</v>
      </c>
    </row>
    <row r="181" s="12" customFormat="1">
      <c r="B181" s="244"/>
      <c r="C181" s="245"/>
      <c r="D181" s="235" t="s">
        <v>159</v>
      </c>
      <c r="E181" s="246" t="s">
        <v>21</v>
      </c>
      <c r="F181" s="247" t="s">
        <v>2072</v>
      </c>
      <c r="G181" s="245"/>
      <c r="H181" s="248">
        <v>5.2649999999999997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159</v>
      </c>
      <c r="AU181" s="254" t="s">
        <v>82</v>
      </c>
      <c r="AV181" s="12" t="s">
        <v>82</v>
      </c>
      <c r="AW181" s="12" t="s">
        <v>35</v>
      </c>
      <c r="AX181" s="12" t="s">
        <v>72</v>
      </c>
      <c r="AY181" s="254" t="s">
        <v>150</v>
      </c>
    </row>
    <row r="182" s="12" customFormat="1">
      <c r="B182" s="244"/>
      <c r="C182" s="245"/>
      <c r="D182" s="235" t="s">
        <v>159</v>
      </c>
      <c r="E182" s="246" t="s">
        <v>21</v>
      </c>
      <c r="F182" s="247" t="s">
        <v>2073</v>
      </c>
      <c r="G182" s="245"/>
      <c r="H182" s="248">
        <v>11.018000000000001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AT182" s="254" t="s">
        <v>159</v>
      </c>
      <c r="AU182" s="254" t="s">
        <v>82</v>
      </c>
      <c r="AV182" s="12" t="s">
        <v>82</v>
      </c>
      <c r="AW182" s="12" t="s">
        <v>35</v>
      </c>
      <c r="AX182" s="12" t="s">
        <v>72</v>
      </c>
      <c r="AY182" s="254" t="s">
        <v>150</v>
      </c>
    </row>
    <row r="183" s="12" customFormat="1">
      <c r="B183" s="244"/>
      <c r="C183" s="245"/>
      <c r="D183" s="235" t="s">
        <v>159</v>
      </c>
      <c r="E183" s="246" t="s">
        <v>21</v>
      </c>
      <c r="F183" s="247" t="s">
        <v>2074</v>
      </c>
      <c r="G183" s="245"/>
      <c r="H183" s="248">
        <v>3.625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AT183" s="254" t="s">
        <v>159</v>
      </c>
      <c r="AU183" s="254" t="s">
        <v>82</v>
      </c>
      <c r="AV183" s="12" t="s">
        <v>82</v>
      </c>
      <c r="AW183" s="12" t="s">
        <v>35</v>
      </c>
      <c r="AX183" s="12" t="s">
        <v>72</v>
      </c>
      <c r="AY183" s="254" t="s">
        <v>150</v>
      </c>
    </row>
    <row r="184" s="12" customFormat="1">
      <c r="B184" s="244"/>
      <c r="C184" s="245"/>
      <c r="D184" s="235" t="s">
        <v>159</v>
      </c>
      <c r="E184" s="246" t="s">
        <v>21</v>
      </c>
      <c r="F184" s="247" t="s">
        <v>2075</v>
      </c>
      <c r="G184" s="245"/>
      <c r="H184" s="248">
        <v>1.94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AT184" s="254" t="s">
        <v>159</v>
      </c>
      <c r="AU184" s="254" t="s">
        <v>82</v>
      </c>
      <c r="AV184" s="12" t="s">
        <v>82</v>
      </c>
      <c r="AW184" s="12" t="s">
        <v>35</v>
      </c>
      <c r="AX184" s="12" t="s">
        <v>72</v>
      </c>
      <c r="AY184" s="254" t="s">
        <v>150</v>
      </c>
    </row>
    <row r="185" s="12" customFormat="1">
      <c r="B185" s="244"/>
      <c r="C185" s="245"/>
      <c r="D185" s="235" t="s">
        <v>159</v>
      </c>
      <c r="E185" s="246" t="s">
        <v>21</v>
      </c>
      <c r="F185" s="247" t="s">
        <v>2076</v>
      </c>
      <c r="G185" s="245"/>
      <c r="H185" s="248">
        <v>4.9249999999999998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159</v>
      </c>
      <c r="AU185" s="254" t="s">
        <v>82</v>
      </c>
      <c r="AV185" s="12" t="s">
        <v>82</v>
      </c>
      <c r="AW185" s="12" t="s">
        <v>35</v>
      </c>
      <c r="AX185" s="12" t="s">
        <v>72</v>
      </c>
      <c r="AY185" s="254" t="s">
        <v>150</v>
      </c>
    </row>
    <row r="186" s="13" customFormat="1">
      <c r="B186" s="255"/>
      <c r="C186" s="256"/>
      <c r="D186" s="235" t="s">
        <v>159</v>
      </c>
      <c r="E186" s="257" t="s">
        <v>21</v>
      </c>
      <c r="F186" s="258" t="s">
        <v>162</v>
      </c>
      <c r="G186" s="256"/>
      <c r="H186" s="259">
        <v>26.773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AT186" s="265" t="s">
        <v>159</v>
      </c>
      <c r="AU186" s="265" t="s">
        <v>82</v>
      </c>
      <c r="AV186" s="13" t="s">
        <v>157</v>
      </c>
      <c r="AW186" s="13" t="s">
        <v>35</v>
      </c>
      <c r="AX186" s="13" t="s">
        <v>80</v>
      </c>
      <c r="AY186" s="265" t="s">
        <v>150</v>
      </c>
    </row>
    <row r="187" s="1" customFormat="1" ht="25.5" customHeight="1">
      <c r="B187" s="46"/>
      <c r="C187" s="221" t="s">
        <v>9</v>
      </c>
      <c r="D187" s="221" t="s">
        <v>152</v>
      </c>
      <c r="E187" s="222" t="s">
        <v>2077</v>
      </c>
      <c r="F187" s="223" t="s">
        <v>2078</v>
      </c>
      <c r="G187" s="224" t="s">
        <v>204</v>
      </c>
      <c r="H187" s="225">
        <v>26.773</v>
      </c>
      <c r="I187" s="226"/>
      <c r="J187" s="227">
        <f>ROUND(I187*H187,2)</f>
        <v>0</v>
      </c>
      <c r="K187" s="223" t="s">
        <v>156</v>
      </c>
      <c r="L187" s="72"/>
      <c r="M187" s="228" t="s">
        <v>21</v>
      </c>
      <c r="N187" s="229" t="s">
        <v>43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157</v>
      </c>
      <c r="AT187" s="24" t="s">
        <v>152</v>
      </c>
      <c r="AU187" s="24" t="s">
        <v>82</v>
      </c>
      <c r="AY187" s="24" t="s">
        <v>150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80</v>
      </c>
      <c r="BK187" s="232">
        <f>ROUND(I187*H187,2)</f>
        <v>0</v>
      </c>
      <c r="BL187" s="24" t="s">
        <v>157</v>
      </c>
      <c r="BM187" s="24" t="s">
        <v>2079</v>
      </c>
    </row>
    <row r="188" s="1" customFormat="1" ht="16.5" customHeight="1">
      <c r="B188" s="46"/>
      <c r="C188" s="277" t="s">
        <v>283</v>
      </c>
      <c r="D188" s="277" t="s">
        <v>235</v>
      </c>
      <c r="E188" s="278" t="s">
        <v>2080</v>
      </c>
      <c r="F188" s="279" t="s">
        <v>2081</v>
      </c>
      <c r="G188" s="280" t="s">
        <v>1618</v>
      </c>
      <c r="H188" s="281">
        <v>0.82699999999999996</v>
      </c>
      <c r="I188" s="282"/>
      <c r="J188" s="283">
        <f>ROUND(I188*H188,2)</f>
        <v>0</v>
      </c>
      <c r="K188" s="279" t="s">
        <v>156</v>
      </c>
      <c r="L188" s="284"/>
      <c r="M188" s="285" t="s">
        <v>21</v>
      </c>
      <c r="N188" s="286" t="s">
        <v>43</v>
      </c>
      <c r="O188" s="47"/>
      <c r="P188" s="230">
        <f>O188*H188</f>
        <v>0</v>
      </c>
      <c r="Q188" s="230">
        <v>0.001</v>
      </c>
      <c r="R188" s="230">
        <f>Q188*H188</f>
        <v>0.00082699999999999994</v>
      </c>
      <c r="S188" s="230">
        <v>0</v>
      </c>
      <c r="T188" s="231">
        <f>S188*H188</f>
        <v>0</v>
      </c>
      <c r="AR188" s="24" t="s">
        <v>190</v>
      </c>
      <c r="AT188" s="24" t="s">
        <v>235</v>
      </c>
      <c r="AU188" s="24" t="s">
        <v>82</v>
      </c>
      <c r="AY188" s="24" t="s">
        <v>150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80</v>
      </c>
      <c r="BK188" s="232">
        <f>ROUND(I188*H188,2)</f>
        <v>0</v>
      </c>
      <c r="BL188" s="24" t="s">
        <v>157</v>
      </c>
      <c r="BM188" s="24" t="s">
        <v>2082</v>
      </c>
    </row>
    <row r="189" s="12" customFormat="1">
      <c r="B189" s="244"/>
      <c r="C189" s="245"/>
      <c r="D189" s="235" t="s">
        <v>159</v>
      </c>
      <c r="E189" s="246" t="s">
        <v>21</v>
      </c>
      <c r="F189" s="247" t="s">
        <v>2083</v>
      </c>
      <c r="G189" s="245"/>
      <c r="H189" s="248">
        <v>0.82699999999999996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159</v>
      </c>
      <c r="AU189" s="254" t="s">
        <v>82</v>
      </c>
      <c r="AV189" s="12" t="s">
        <v>82</v>
      </c>
      <c r="AW189" s="12" t="s">
        <v>35</v>
      </c>
      <c r="AX189" s="12" t="s">
        <v>72</v>
      </c>
      <c r="AY189" s="254" t="s">
        <v>150</v>
      </c>
    </row>
    <row r="190" s="13" customFormat="1">
      <c r="B190" s="255"/>
      <c r="C190" s="256"/>
      <c r="D190" s="235" t="s">
        <v>159</v>
      </c>
      <c r="E190" s="257" t="s">
        <v>21</v>
      </c>
      <c r="F190" s="258" t="s">
        <v>162</v>
      </c>
      <c r="G190" s="256"/>
      <c r="H190" s="259">
        <v>0.82699999999999996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AT190" s="265" t="s">
        <v>159</v>
      </c>
      <c r="AU190" s="265" t="s">
        <v>82</v>
      </c>
      <c r="AV190" s="13" t="s">
        <v>157</v>
      </c>
      <c r="AW190" s="13" t="s">
        <v>35</v>
      </c>
      <c r="AX190" s="13" t="s">
        <v>80</v>
      </c>
      <c r="AY190" s="265" t="s">
        <v>150</v>
      </c>
    </row>
    <row r="191" s="1" customFormat="1" ht="25.5" customHeight="1">
      <c r="B191" s="46"/>
      <c r="C191" s="221" t="s">
        <v>291</v>
      </c>
      <c r="D191" s="221" t="s">
        <v>152</v>
      </c>
      <c r="E191" s="222" t="s">
        <v>2084</v>
      </c>
      <c r="F191" s="223" t="s">
        <v>2085</v>
      </c>
      <c r="G191" s="224" t="s">
        <v>204</v>
      </c>
      <c r="H191" s="225">
        <v>44.460000000000001</v>
      </c>
      <c r="I191" s="226"/>
      <c r="J191" s="227">
        <f>ROUND(I191*H191,2)</f>
        <v>0</v>
      </c>
      <c r="K191" s="223" t="s">
        <v>156</v>
      </c>
      <c r="L191" s="72"/>
      <c r="M191" s="228" t="s">
        <v>21</v>
      </c>
      <c r="N191" s="229" t="s">
        <v>43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157</v>
      </c>
      <c r="AT191" s="24" t="s">
        <v>152</v>
      </c>
      <c r="AU191" s="24" t="s">
        <v>82</v>
      </c>
      <c r="AY191" s="24" t="s">
        <v>150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80</v>
      </c>
      <c r="BK191" s="232">
        <f>ROUND(I191*H191,2)</f>
        <v>0</v>
      </c>
      <c r="BL191" s="24" t="s">
        <v>157</v>
      </c>
      <c r="BM191" s="24" t="s">
        <v>2086</v>
      </c>
    </row>
    <row r="192" s="1" customFormat="1" ht="16.5" customHeight="1">
      <c r="B192" s="46"/>
      <c r="C192" s="277" t="s">
        <v>304</v>
      </c>
      <c r="D192" s="277" t="s">
        <v>235</v>
      </c>
      <c r="E192" s="278" t="s">
        <v>2080</v>
      </c>
      <c r="F192" s="279" t="s">
        <v>2081</v>
      </c>
      <c r="G192" s="280" t="s">
        <v>1618</v>
      </c>
      <c r="H192" s="281">
        <v>1.3740000000000001</v>
      </c>
      <c r="I192" s="282"/>
      <c r="J192" s="283">
        <f>ROUND(I192*H192,2)</f>
        <v>0</v>
      </c>
      <c r="K192" s="279" t="s">
        <v>156</v>
      </c>
      <c r="L192" s="284"/>
      <c r="M192" s="285" t="s">
        <v>21</v>
      </c>
      <c r="N192" s="286" t="s">
        <v>43</v>
      </c>
      <c r="O192" s="47"/>
      <c r="P192" s="230">
        <f>O192*H192</f>
        <v>0</v>
      </c>
      <c r="Q192" s="230">
        <v>0.001</v>
      </c>
      <c r="R192" s="230">
        <f>Q192*H192</f>
        <v>0.0013740000000000002</v>
      </c>
      <c r="S192" s="230">
        <v>0</v>
      </c>
      <c r="T192" s="231">
        <f>S192*H192</f>
        <v>0</v>
      </c>
      <c r="AR192" s="24" t="s">
        <v>190</v>
      </c>
      <c r="AT192" s="24" t="s">
        <v>235</v>
      </c>
      <c r="AU192" s="24" t="s">
        <v>82</v>
      </c>
      <c r="AY192" s="24" t="s">
        <v>150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80</v>
      </c>
      <c r="BK192" s="232">
        <f>ROUND(I192*H192,2)</f>
        <v>0</v>
      </c>
      <c r="BL192" s="24" t="s">
        <v>157</v>
      </c>
      <c r="BM192" s="24" t="s">
        <v>2087</v>
      </c>
    </row>
    <row r="193" s="12" customFormat="1">
      <c r="B193" s="244"/>
      <c r="C193" s="245"/>
      <c r="D193" s="235" t="s">
        <v>159</v>
      </c>
      <c r="E193" s="246" t="s">
        <v>21</v>
      </c>
      <c r="F193" s="247" t="s">
        <v>2088</v>
      </c>
      <c r="G193" s="245"/>
      <c r="H193" s="248">
        <v>1.3740000000000001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AT193" s="254" t="s">
        <v>159</v>
      </c>
      <c r="AU193" s="254" t="s">
        <v>82</v>
      </c>
      <c r="AV193" s="12" t="s">
        <v>82</v>
      </c>
      <c r="AW193" s="12" t="s">
        <v>35</v>
      </c>
      <c r="AX193" s="12" t="s">
        <v>72</v>
      </c>
      <c r="AY193" s="254" t="s">
        <v>150</v>
      </c>
    </row>
    <row r="194" s="13" customFormat="1">
      <c r="B194" s="255"/>
      <c r="C194" s="256"/>
      <c r="D194" s="235" t="s">
        <v>159</v>
      </c>
      <c r="E194" s="257" t="s">
        <v>21</v>
      </c>
      <c r="F194" s="258" t="s">
        <v>162</v>
      </c>
      <c r="G194" s="256"/>
      <c r="H194" s="259">
        <v>1.3740000000000001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AT194" s="265" t="s">
        <v>159</v>
      </c>
      <c r="AU194" s="265" t="s">
        <v>82</v>
      </c>
      <c r="AV194" s="13" t="s">
        <v>157</v>
      </c>
      <c r="AW194" s="13" t="s">
        <v>35</v>
      </c>
      <c r="AX194" s="13" t="s">
        <v>80</v>
      </c>
      <c r="AY194" s="265" t="s">
        <v>150</v>
      </c>
    </row>
    <row r="195" s="1" customFormat="1" ht="25.5" customHeight="1">
      <c r="B195" s="46"/>
      <c r="C195" s="221" t="s">
        <v>309</v>
      </c>
      <c r="D195" s="221" t="s">
        <v>152</v>
      </c>
      <c r="E195" s="222" t="s">
        <v>2089</v>
      </c>
      <c r="F195" s="223" t="s">
        <v>2090</v>
      </c>
      <c r="G195" s="224" t="s">
        <v>204</v>
      </c>
      <c r="H195" s="225">
        <v>79.605000000000004</v>
      </c>
      <c r="I195" s="226"/>
      <c r="J195" s="227">
        <f>ROUND(I195*H195,2)</f>
        <v>0</v>
      </c>
      <c r="K195" s="223" t="s">
        <v>156</v>
      </c>
      <c r="L195" s="72"/>
      <c r="M195" s="228" t="s">
        <v>21</v>
      </c>
      <c r="N195" s="229" t="s">
        <v>43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157</v>
      </c>
      <c r="AT195" s="24" t="s">
        <v>152</v>
      </c>
      <c r="AU195" s="24" t="s">
        <v>82</v>
      </c>
      <c r="AY195" s="24" t="s">
        <v>150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80</v>
      </c>
      <c r="BK195" s="232">
        <f>ROUND(I195*H195,2)</f>
        <v>0</v>
      </c>
      <c r="BL195" s="24" t="s">
        <v>157</v>
      </c>
      <c r="BM195" s="24" t="s">
        <v>2091</v>
      </c>
    </row>
    <row r="196" s="12" customFormat="1">
      <c r="B196" s="244"/>
      <c r="C196" s="245"/>
      <c r="D196" s="235" t="s">
        <v>159</v>
      </c>
      <c r="E196" s="246" t="s">
        <v>21</v>
      </c>
      <c r="F196" s="247" t="s">
        <v>2092</v>
      </c>
      <c r="G196" s="245"/>
      <c r="H196" s="248">
        <v>77.605000000000004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159</v>
      </c>
      <c r="AU196" s="254" t="s">
        <v>82</v>
      </c>
      <c r="AV196" s="12" t="s">
        <v>82</v>
      </c>
      <c r="AW196" s="12" t="s">
        <v>35</v>
      </c>
      <c r="AX196" s="12" t="s">
        <v>72</v>
      </c>
      <c r="AY196" s="254" t="s">
        <v>150</v>
      </c>
    </row>
    <row r="197" s="12" customFormat="1">
      <c r="B197" s="244"/>
      <c r="C197" s="245"/>
      <c r="D197" s="235" t="s">
        <v>159</v>
      </c>
      <c r="E197" s="246" t="s">
        <v>21</v>
      </c>
      <c r="F197" s="247" t="s">
        <v>2093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159</v>
      </c>
      <c r="AU197" s="254" t="s">
        <v>82</v>
      </c>
      <c r="AV197" s="12" t="s">
        <v>82</v>
      </c>
      <c r="AW197" s="12" t="s">
        <v>35</v>
      </c>
      <c r="AX197" s="12" t="s">
        <v>72</v>
      </c>
      <c r="AY197" s="254" t="s">
        <v>150</v>
      </c>
    </row>
    <row r="198" s="13" customFormat="1">
      <c r="B198" s="255"/>
      <c r="C198" s="256"/>
      <c r="D198" s="235" t="s">
        <v>159</v>
      </c>
      <c r="E198" s="257" t="s">
        <v>21</v>
      </c>
      <c r="F198" s="258" t="s">
        <v>162</v>
      </c>
      <c r="G198" s="256"/>
      <c r="H198" s="259">
        <v>79.605000000000004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AT198" s="265" t="s">
        <v>159</v>
      </c>
      <c r="AU198" s="265" t="s">
        <v>82</v>
      </c>
      <c r="AV198" s="13" t="s">
        <v>157</v>
      </c>
      <c r="AW198" s="13" t="s">
        <v>35</v>
      </c>
      <c r="AX198" s="13" t="s">
        <v>80</v>
      </c>
      <c r="AY198" s="265" t="s">
        <v>150</v>
      </c>
    </row>
    <row r="199" s="1" customFormat="1" ht="25.5" customHeight="1">
      <c r="B199" s="46"/>
      <c r="C199" s="221" t="s">
        <v>343</v>
      </c>
      <c r="D199" s="221" t="s">
        <v>152</v>
      </c>
      <c r="E199" s="222" t="s">
        <v>2094</v>
      </c>
      <c r="F199" s="223" t="s">
        <v>2095</v>
      </c>
      <c r="G199" s="224" t="s">
        <v>204</v>
      </c>
      <c r="H199" s="225">
        <v>26.91</v>
      </c>
      <c r="I199" s="226"/>
      <c r="J199" s="227">
        <f>ROUND(I199*H199,2)</f>
        <v>0</v>
      </c>
      <c r="K199" s="223" t="s">
        <v>156</v>
      </c>
      <c r="L199" s="72"/>
      <c r="M199" s="228" t="s">
        <v>21</v>
      </c>
      <c r="N199" s="229" t="s">
        <v>43</v>
      </c>
      <c r="O199" s="47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4" t="s">
        <v>157</v>
      </c>
      <c r="AT199" s="24" t="s">
        <v>152</v>
      </c>
      <c r="AU199" s="24" t="s">
        <v>82</v>
      </c>
      <c r="AY199" s="24" t="s">
        <v>150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80</v>
      </c>
      <c r="BK199" s="232">
        <f>ROUND(I199*H199,2)</f>
        <v>0</v>
      </c>
      <c r="BL199" s="24" t="s">
        <v>157</v>
      </c>
      <c r="BM199" s="24" t="s">
        <v>2096</v>
      </c>
    </row>
    <row r="200" s="12" customFormat="1">
      <c r="B200" s="244"/>
      <c r="C200" s="245"/>
      <c r="D200" s="235" t="s">
        <v>159</v>
      </c>
      <c r="E200" s="246" t="s">
        <v>21</v>
      </c>
      <c r="F200" s="247" t="s">
        <v>2097</v>
      </c>
      <c r="G200" s="245"/>
      <c r="H200" s="248">
        <v>26.91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159</v>
      </c>
      <c r="AU200" s="254" t="s">
        <v>82</v>
      </c>
      <c r="AV200" s="12" t="s">
        <v>82</v>
      </c>
      <c r="AW200" s="12" t="s">
        <v>35</v>
      </c>
      <c r="AX200" s="12" t="s">
        <v>72</v>
      </c>
      <c r="AY200" s="254" t="s">
        <v>150</v>
      </c>
    </row>
    <row r="201" s="13" customFormat="1">
      <c r="B201" s="255"/>
      <c r="C201" s="256"/>
      <c r="D201" s="235" t="s">
        <v>159</v>
      </c>
      <c r="E201" s="257" t="s">
        <v>21</v>
      </c>
      <c r="F201" s="258" t="s">
        <v>162</v>
      </c>
      <c r="G201" s="256"/>
      <c r="H201" s="259">
        <v>26.91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AT201" s="265" t="s">
        <v>159</v>
      </c>
      <c r="AU201" s="265" t="s">
        <v>82</v>
      </c>
      <c r="AV201" s="13" t="s">
        <v>157</v>
      </c>
      <c r="AW201" s="13" t="s">
        <v>35</v>
      </c>
      <c r="AX201" s="13" t="s">
        <v>80</v>
      </c>
      <c r="AY201" s="265" t="s">
        <v>150</v>
      </c>
    </row>
    <row r="202" s="1" customFormat="1" ht="25.5" customHeight="1">
      <c r="B202" s="46"/>
      <c r="C202" s="221" t="s">
        <v>352</v>
      </c>
      <c r="D202" s="221" t="s">
        <v>152</v>
      </c>
      <c r="E202" s="222" t="s">
        <v>2098</v>
      </c>
      <c r="F202" s="223" t="s">
        <v>2099</v>
      </c>
      <c r="G202" s="224" t="s">
        <v>204</v>
      </c>
      <c r="H202" s="225">
        <v>17.550000000000001</v>
      </c>
      <c r="I202" s="226"/>
      <c r="J202" s="227">
        <f>ROUND(I202*H202,2)</f>
        <v>0</v>
      </c>
      <c r="K202" s="223" t="s">
        <v>156</v>
      </c>
      <c r="L202" s="72"/>
      <c r="M202" s="228" t="s">
        <v>21</v>
      </c>
      <c r="N202" s="229" t="s">
        <v>43</v>
      </c>
      <c r="O202" s="4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4" t="s">
        <v>157</v>
      </c>
      <c r="AT202" s="24" t="s">
        <v>152</v>
      </c>
      <c r="AU202" s="24" t="s">
        <v>82</v>
      </c>
      <c r="AY202" s="24" t="s">
        <v>150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80</v>
      </c>
      <c r="BK202" s="232">
        <f>ROUND(I202*H202,2)</f>
        <v>0</v>
      </c>
      <c r="BL202" s="24" t="s">
        <v>157</v>
      </c>
      <c r="BM202" s="24" t="s">
        <v>2100</v>
      </c>
    </row>
    <row r="203" s="12" customFormat="1">
      <c r="B203" s="244"/>
      <c r="C203" s="245"/>
      <c r="D203" s="235" t="s">
        <v>159</v>
      </c>
      <c r="E203" s="246" t="s">
        <v>21</v>
      </c>
      <c r="F203" s="247" t="s">
        <v>2101</v>
      </c>
      <c r="G203" s="245"/>
      <c r="H203" s="248">
        <v>17.550000000000001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159</v>
      </c>
      <c r="AU203" s="254" t="s">
        <v>82</v>
      </c>
      <c r="AV203" s="12" t="s">
        <v>82</v>
      </c>
      <c r="AW203" s="12" t="s">
        <v>35</v>
      </c>
      <c r="AX203" s="12" t="s">
        <v>72</v>
      </c>
      <c r="AY203" s="254" t="s">
        <v>150</v>
      </c>
    </row>
    <row r="204" s="13" customFormat="1">
      <c r="B204" s="255"/>
      <c r="C204" s="256"/>
      <c r="D204" s="235" t="s">
        <v>159</v>
      </c>
      <c r="E204" s="257" t="s">
        <v>21</v>
      </c>
      <c r="F204" s="258" t="s">
        <v>162</v>
      </c>
      <c r="G204" s="256"/>
      <c r="H204" s="259">
        <v>17.550000000000001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AT204" s="265" t="s">
        <v>159</v>
      </c>
      <c r="AU204" s="265" t="s">
        <v>82</v>
      </c>
      <c r="AV204" s="13" t="s">
        <v>157</v>
      </c>
      <c r="AW204" s="13" t="s">
        <v>35</v>
      </c>
      <c r="AX204" s="13" t="s">
        <v>80</v>
      </c>
      <c r="AY204" s="265" t="s">
        <v>150</v>
      </c>
    </row>
    <row r="205" s="1" customFormat="1" ht="25.5" customHeight="1">
      <c r="B205" s="46"/>
      <c r="C205" s="221" t="s">
        <v>357</v>
      </c>
      <c r="D205" s="221" t="s">
        <v>152</v>
      </c>
      <c r="E205" s="222" t="s">
        <v>2102</v>
      </c>
      <c r="F205" s="223" t="s">
        <v>2103</v>
      </c>
      <c r="G205" s="224" t="s">
        <v>204</v>
      </c>
      <c r="H205" s="225">
        <v>44.460000000000001</v>
      </c>
      <c r="I205" s="226"/>
      <c r="J205" s="227">
        <f>ROUND(I205*H205,2)</f>
        <v>0</v>
      </c>
      <c r="K205" s="223" t="s">
        <v>156</v>
      </c>
      <c r="L205" s="72"/>
      <c r="M205" s="228" t="s">
        <v>21</v>
      </c>
      <c r="N205" s="229" t="s">
        <v>43</v>
      </c>
      <c r="O205" s="4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4" t="s">
        <v>157</v>
      </c>
      <c r="AT205" s="24" t="s">
        <v>152</v>
      </c>
      <c r="AU205" s="24" t="s">
        <v>82</v>
      </c>
      <c r="AY205" s="24" t="s">
        <v>150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80</v>
      </c>
      <c r="BK205" s="232">
        <f>ROUND(I205*H205,2)</f>
        <v>0</v>
      </c>
      <c r="BL205" s="24" t="s">
        <v>157</v>
      </c>
      <c r="BM205" s="24" t="s">
        <v>2104</v>
      </c>
    </row>
    <row r="206" s="12" customFormat="1">
      <c r="B206" s="244"/>
      <c r="C206" s="245"/>
      <c r="D206" s="235" t="s">
        <v>159</v>
      </c>
      <c r="E206" s="246" t="s">
        <v>21</v>
      </c>
      <c r="F206" s="247" t="s">
        <v>2097</v>
      </c>
      <c r="G206" s="245"/>
      <c r="H206" s="248">
        <v>26.91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AT206" s="254" t="s">
        <v>159</v>
      </c>
      <c r="AU206" s="254" t="s">
        <v>82</v>
      </c>
      <c r="AV206" s="12" t="s">
        <v>82</v>
      </c>
      <c r="AW206" s="12" t="s">
        <v>35</v>
      </c>
      <c r="AX206" s="12" t="s">
        <v>72</v>
      </c>
      <c r="AY206" s="254" t="s">
        <v>150</v>
      </c>
    </row>
    <row r="207" s="12" customFormat="1">
      <c r="B207" s="244"/>
      <c r="C207" s="245"/>
      <c r="D207" s="235" t="s">
        <v>159</v>
      </c>
      <c r="E207" s="246" t="s">
        <v>21</v>
      </c>
      <c r="F207" s="247" t="s">
        <v>2101</v>
      </c>
      <c r="G207" s="245"/>
      <c r="H207" s="248">
        <v>17.550000000000001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AT207" s="254" t="s">
        <v>159</v>
      </c>
      <c r="AU207" s="254" t="s">
        <v>82</v>
      </c>
      <c r="AV207" s="12" t="s">
        <v>82</v>
      </c>
      <c r="AW207" s="12" t="s">
        <v>35</v>
      </c>
      <c r="AX207" s="12" t="s">
        <v>72</v>
      </c>
      <c r="AY207" s="254" t="s">
        <v>150</v>
      </c>
    </row>
    <row r="208" s="13" customFormat="1">
      <c r="B208" s="255"/>
      <c r="C208" s="256"/>
      <c r="D208" s="235" t="s">
        <v>159</v>
      </c>
      <c r="E208" s="257" t="s">
        <v>21</v>
      </c>
      <c r="F208" s="258" t="s">
        <v>162</v>
      </c>
      <c r="G208" s="256"/>
      <c r="H208" s="259">
        <v>44.460000000000001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AT208" s="265" t="s">
        <v>159</v>
      </c>
      <c r="AU208" s="265" t="s">
        <v>82</v>
      </c>
      <c r="AV208" s="13" t="s">
        <v>157</v>
      </c>
      <c r="AW208" s="13" t="s">
        <v>35</v>
      </c>
      <c r="AX208" s="13" t="s">
        <v>80</v>
      </c>
      <c r="AY208" s="265" t="s">
        <v>150</v>
      </c>
    </row>
    <row r="209" s="1" customFormat="1" ht="16.5" customHeight="1">
      <c r="B209" s="46"/>
      <c r="C209" s="221" t="s">
        <v>361</v>
      </c>
      <c r="D209" s="221" t="s">
        <v>152</v>
      </c>
      <c r="E209" s="222" t="s">
        <v>2105</v>
      </c>
      <c r="F209" s="223" t="s">
        <v>2106</v>
      </c>
      <c r="G209" s="224" t="s">
        <v>204</v>
      </c>
      <c r="H209" s="225">
        <v>26.773</v>
      </c>
      <c r="I209" s="226"/>
      <c r="J209" s="227">
        <f>ROUND(I209*H209,2)</f>
        <v>0</v>
      </c>
      <c r="K209" s="223" t="s">
        <v>156</v>
      </c>
      <c r="L209" s="72"/>
      <c r="M209" s="228" t="s">
        <v>21</v>
      </c>
      <c r="N209" s="229" t="s">
        <v>43</v>
      </c>
      <c r="O209" s="4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4" t="s">
        <v>157</v>
      </c>
      <c r="AT209" s="24" t="s">
        <v>152</v>
      </c>
      <c r="AU209" s="24" t="s">
        <v>82</v>
      </c>
      <c r="AY209" s="24" t="s">
        <v>150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80</v>
      </c>
      <c r="BK209" s="232">
        <f>ROUND(I209*H209,2)</f>
        <v>0</v>
      </c>
      <c r="BL209" s="24" t="s">
        <v>157</v>
      </c>
      <c r="BM209" s="24" t="s">
        <v>2107</v>
      </c>
    </row>
    <row r="210" s="1" customFormat="1" ht="16.5" customHeight="1">
      <c r="B210" s="46"/>
      <c r="C210" s="221" t="s">
        <v>365</v>
      </c>
      <c r="D210" s="221" t="s">
        <v>152</v>
      </c>
      <c r="E210" s="222" t="s">
        <v>2108</v>
      </c>
      <c r="F210" s="223" t="s">
        <v>2109</v>
      </c>
      <c r="G210" s="224" t="s">
        <v>204</v>
      </c>
      <c r="H210" s="225">
        <v>26.773</v>
      </c>
      <c r="I210" s="226"/>
      <c r="J210" s="227">
        <f>ROUND(I210*H210,2)</f>
        <v>0</v>
      </c>
      <c r="K210" s="223" t="s">
        <v>156</v>
      </c>
      <c r="L210" s="72"/>
      <c r="M210" s="228" t="s">
        <v>21</v>
      </c>
      <c r="N210" s="229" t="s">
        <v>43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4" t="s">
        <v>157</v>
      </c>
      <c r="AT210" s="24" t="s">
        <v>152</v>
      </c>
      <c r="AU210" s="24" t="s">
        <v>82</v>
      </c>
      <c r="AY210" s="24" t="s">
        <v>150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80</v>
      </c>
      <c r="BK210" s="232">
        <f>ROUND(I210*H210,2)</f>
        <v>0</v>
      </c>
      <c r="BL210" s="24" t="s">
        <v>157</v>
      </c>
      <c r="BM210" s="24" t="s">
        <v>2110</v>
      </c>
    </row>
    <row r="211" s="1" customFormat="1" ht="16.5" customHeight="1">
      <c r="B211" s="46"/>
      <c r="C211" s="221" t="s">
        <v>374</v>
      </c>
      <c r="D211" s="221" t="s">
        <v>152</v>
      </c>
      <c r="E211" s="222" t="s">
        <v>2111</v>
      </c>
      <c r="F211" s="223" t="s">
        <v>2112</v>
      </c>
      <c r="G211" s="224" t="s">
        <v>204</v>
      </c>
      <c r="H211" s="225">
        <v>26.773</v>
      </c>
      <c r="I211" s="226"/>
      <c r="J211" s="227">
        <f>ROUND(I211*H211,2)</f>
        <v>0</v>
      </c>
      <c r="K211" s="223" t="s">
        <v>156</v>
      </c>
      <c r="L211" s="72"/>
      <c r="M211" s="228" t="s">
        <v>21</v>
      </c>
      <c r="N211" s="229" t="s">
        <v>43</v>
      </c>
      <c r="O211" s="47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AR211" s="24" t="s">
        <v>157</v>
      </c>
      <c r="AT211" s="24" t="s">
        <v>152</v>
      </c>
      <c r="AU211" s="24" t="s">
        <v>82</v>
      </c>
      <c r="AY211" s="24" t="s">
        <v>150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80</v>
      </c>
      <c r="BK211" s="232">
        <f>ROUND(I211*H211,2)</f>
        <v>0</v>
      </c>
      <c r="BL211" s="24" t="s">
        <v>157</v>
      </c>
      <c r="BM211" s="24" t="s">
        <v>2113</v>
      </c>
    </row>
    <row r="212" s="1" customFormat="1" ht="16.5" customHeight="1">
      <c r="B212" s="46"/>
      <c r="C212" s="221" t="s">
        <v>383</v>
      </c>
      <c r="D212" s="221" t="s">
        <v>152</v>
      </c>
      <c r="E212" s="222" t="s">
        <v>2114</v>
      </c>
      <c r="F212" s="223" t="s">
        <v>2115</v>
      </c>
      <c r="G212" s="224" t="s">
        <v>204</v>
      </c>
      <c r="H212" s="225">
        <v>44.460000000000001</v>
      </c>
      <c r="I212" s="226"/>
      <c r="J212" s="227">
        <f>ROUND(I212*H212,2)</f>
        <v>0</v>
      </c>
      <c r="K212" s="223" t="s">
        <v>156</v>
      </c>
      <c r="L212" s="72"/>
      <c r="M212" s="228" t="s">
        <v>21</v>
      </c>
      <c r="N212" s="229" t="s">
        <v>43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4" t="s">
        <v>157</v>
      </c>
      <c r="AT212" s="24" t="s">
        <v>152</v>
      </c>
      <c r="AU212" s="24" t="s">
        <v>82</v>
      </c>
      <c r="AY212" s="24" t="s">
        <v>150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80</v>
      </c>
      <c r="BK212" s="232">
        <f>ROUND(I212*H212,2)</f>
        <v>0</v>
      </c>
      <c r="BL212" s="24" t="s">
        <v>157</v>
      </c>
      <c r="BM212" s="24" t="s">
        <v>2116</v>
      </c>
    </row>
    <row r="213" s="1" customFormat="1" ht="16.5" customHeight="1">
      <c r="B213" s="46"/>
      <c r="C213" s="221" t="s">
        <v>389</v>
      </c>
      <c r="D213" s="221" t="s">
        <v>152</v>
      </c>
      <c r="E213" s="222" t="s">
        <v>2117</v>
      </c>
      <c r="F213" s="223" t="s">
        <v>2118</v>
      </c>
      <c r="G213" s="224" t="s">
        <v>204</v>
      </c>
      <c r="H213" s="225">
        <v>44.460000000000001</v>
      </c>
      <c r="I213" s="226"/>
      <c r="J213" s="227">
        <f>ROUND(I213*H213,2)</f>
        <v>0</v>
      </c>
      <c r="K213" s="223" t="s">
        <v>156</v>
      </c>
      <c r="L213" s="72"/>
      <c r="M213" s="228" t="s">
        <v>21</v>
      </c>
      <c r="N213" s="229" t="s">
        <v>43</v>
      </c>
      <c r="O213" s="47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AR213" s="24" t="s">
        <v>157</v>
      </c>
      <c r="AT213" s="24" t="s">
        <v>152</v>
      </c>
      <c r="AU213" s="24" t="s">
        <v>82</v>
      </c>
      <c r="AY213" s="24" t="s">
        <v>150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80</v>
      </c>
      <c r="BK213" s="232">
        <f>ROUND(I213*H213,2)</f>
        <v>0</v>
      </c>
      <c r="BL213" s="24" t="s">
        <v>157</v>
      </c>
      <c r="BM213" s="24" t="s">
        <v>2119</v>
      </c>
    </row>
    <row r="214" s="1" customFormat="1" ht="16.5" customHeight="1">
      <c r="B214" s="46"/>
      <c r="C214" s="221" t="s">
        <v>398</v>
      </c>
      <c r="D214" s="221" t="s">
        <v>152</v>
      </c>
      <c r="E214" s="222" t="s">
        <v>2120</v>
      </c>
      <c r="F214" s="223" t="s">
        <v>2121</v>
      </c>
      <c r="G214" s="224" t="s">
        <v>204</v>
      </c>
      <c r="H214" s="225">
        <v>44.460000000000001</v>
      </c>
      <c r="I214" s="226"/>
      <c r="J214" s="227">
        <f>ROUND(I214*H214,2)</f>
        <v>0</v>
      </c>
      <c r="K214" s="223" t="s">
        <v>156</v>
      </c>
      <c r="L214" s="72"/>
      <c r="M214" s="228" t="s">
        <v>21</v>
      </c>
      <c r="N214" s="229" t="s">
        <v>43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4" t="s">
        <v>157</v>
      </c>
      <c r="AT214" s="24" t="s">
        <v>152</v>
      </c>
      <c r="AU214" s="24" t="s">
        <v>82</v>
      </c>
      <c r="AY214" s="24" t="s">
        <v>150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80</v>
      </c>
      <c r="BK214" s="232">
        <f>ROUND(I214*H214,2)</f>
        <v>0</v>
      </c>
      <c r="BL214" s="24" t="s">
        <v>157</v>
      </c>
      <c r="BM214" s="24" t="s">
        <v>2122</v>
      </c>
    </row>
    <row r="215" s="1" customFormat="1" ht="16.5" customHeight="1">
      <c r="B215" s="46"/>
      <c r="C215" s="221" t="s">
        <v>404</v>
      </c>
      <c r="D215" s="221" t="s">
        <v>152</v>
      </c>
      <c r="E215" s="222" t="s">
        <v>2123</v>
      </c>
      <c r="F215" s="223" t="s">
        <v>2124</v>
      </c>
      <c r="G215" s="224" t="s">
        <v>204</v>
      </c>
      <c r="H215" s="225">
        <v>26.773</v>
      </c>
      <c r="I215" s="226"/>
      <c r="J215" s="227">
        <f>ROUND(I215*H215,2)</f>
        <v>0</v>
      </c>
      <c r="K215" s="223" t="s">
        <v>156</v>
      </c>
      <c r="L215" s="72"/>
      <c r="M215" s="228" t="s">
        <v>21</v>
      </c>
      <c r="N215" s="229" t="s">
        <v>43</v>
      </c>
      <c r="O215" s="47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AR215" s="24" t="s">
        <v>157</v>
      </c>
      <c r="AT215" s="24" t="s">
        <v>152</v>
      </c>
      <c r="AU215" s="24" t="s">
        <v>82</v>
      </c>
      <c r="AY215" s="24" t="s">
        <v>150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80</v>
      </c>
      <c r="BK215" s="232">
        <f>ROUND(I215*H215,2)</f>
        <v>0</v>
      </c>
      <c r="BL215" s="24" t="s">
        <v>157</v>
      </c>
      <c r="BM215" s="24" t="s">
        <v>2125</v>
      </c>
    </row>
    <row r="216" s="1" customFormat="1" ht="16.5" customHeight="1">
      <c r="B216" s="46"/>
      <c r="C216" s="221" t="s">
        <v>411</v>
      </c>
      <c r="D216" s="221" t="s">
        <v>152</v>
      </c>
      <c r="E216" s="222" t="s">
        <v>2126</v>
      </c>
      <c r="F216" s="223" t="s">
        <v>2127</v>
      </c>
      <c r="G216" s="224" t="s">
        <v>204</v>
      </c>
      <c r="H216" s="225">
        <v>44.460000000000001</v>
      </c>
      <c r="I216" s="226"/>
      <c r="J216" s="227">
        <f>ROUND(I216*H216,2)</f>
        <v>0</v>
      </c>
      <c r="K216" s="223" t="s">
        <v>156</v>
      </c>
      <c r="L216" s="72"/>
      <c r="M216" s="228" t="s">
        <v>21</v>
      </c>
      <c r="N216" s="229" t="s">
        <v>43</v>
      </c>
      <c r="O216" s="4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4" t="s">
        <v>157</v>
      </c>
      <c r="AT216" s="24" t="s">
        <v>152</v>
      </c>
      <c r="AU216" s="24" t="s">
        <v>82</v>
      </c>
      <c r="AY216" s="24" t="s">
        <v>150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80</v>
      </c>
      <c r="BK216" s="232">
        <f>ROUND(I216*H216,2)</f>
        <v>0</v>
      </c>
      <c r="BL216" s="24" t="s">
        <v>157</v>
      </c>
      <c r="BM216" s="24" t="s">
        <v>2128</v>
      </c>
    </row>
    <row r="217" s="10" customFormat="1" ht="29.88" customHeight="1">
      <c r="B217" s="205"/>
      <c r="C217" s="206"/>
      <c r="D217" s="207" t="s">
        <v>71</v>
      </c>
      <c r="E217" s="219" t="s">
        <v>157</v>
      </c>
      <c r="F217" s="219" t="s">
        <v>2129</v>
      </c>
      <c r="G217" s="206"/>
      <c r="H217" s="206"/>
      <c r="I217" s="209"/>
      <c r="J217" s="220">
        <f>BK217</f>
        <v>0</v>
      </c>
      <c r="K217" s="206"/>
      <c r="L217" s="211"/>
      <c r="M217" s="212"/>
      <c r="N217" s="213"/>
      <c r="O217" s="213"/>
      <c r="P217" s="214">
        <f>SUM(P218:P237)</f>
        <v>0</v>
      </c>
      <c r="Q217" s="213"/>
      <c r="R217" s="214">
        <f>SUM(R218:R237)</f>
        <v>4.9816488331963997</v>
      </c>
      <c r="S217" s="213"/>
      <c r="T217" s="215">
        <f>SUM(T218:T237)</f>
        <v>0</v>
      </c>
      <c r="AR217" s="216" t="s">
        <v>80</v>
      </c>
      <c r="AT217" s="217" t="s">
        <v>71</v>
      </c>
      <c r="AU217" s="217" t="s">
        <v>80</v>
      </c>
      <c r="AY217" s="216" t="s">
        <v>150</v>
      </c>
      <c r="BK217" s="218">
        <f>SUM(BK218:BK237)</f>
        <v>0</v>
      </c>
    </row>
    <row r="218" s="1" customFormat="1" ht="25.5" customHeight="1">
      <c r="B218" s="46"/>
      <c r="C218" s="221" t="s">
        <v>415</v>
      </c>
      <c r="D218" s="221" t="s">
        <v>152</v>
      </c>
      <c r="E218" s="222" t="s">
        <v>2130</v>
      </c>
      <c r="F218" s="223" t="s">
        <v>2131</v>
      </c>
      <c r="G218" s="224" t="s">
        <v>248</v>
      </c>
      <c r="H218" s="225">
        <v>18</v>
      </c>
      <c r="I218" s="226"/>
      <c r="J218" s="227">
        <f>ROUND(I218*H218,2)</f>
        <v>0</v>
      </c>
      <c r="K218" s="223" t="s">
        <v>21</v>
      </c>
      <c r="L218" s="72"/>
      <c r="M218" s="228" t="s">
        <v>21</v>
      </c>
      <c r="N218" s="229" t="s">
        <v>43</v>
      </c>
      <c r="O218" s="47"/>
      <c r="P218" s="230">
        <f>O218*H218</f>
        <v>0</v>
      </c>
      <c r="Q218" s="230">
        <v>0.15637999999999999</v>
      </c>
      <c r="R218" s="230">
        <f>Q218*H218</f>
        <v>2.8148399999999998</v>
      </c>
      <c r="S218" s="230">
        <v>0</v>
      </c>
      <c r="T218" s="231">
        <f>S218*H218</f>
        <v>0</v>
      </c>
      <c r="AR218" s="24" t="s">
        <v>157</v>
      </c>
      <c r="AT218" s="24" t="s">
        <v>152</v>
      </c>
      <c r="AU218" s="24" t="s">
        <v>82</v>
      </c>
      <c r="AY218" s="24" t="s">
        <v>150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80</v>
      </c>
      <c r="BK218" s="232">
        <f>ROUND(I218*H218,2)</f>
        <v>0</v>
      </c>
      <c r="BL218" s="24" t="s">
        <v>157</v>
      </c>
      <c r="BM218" s="24" t="s">
        <v>2132</v>
      </c>
    </row>
    <row r="219" s="12" customFormat="1">
      <c r="B219" s="244"/>
      <c r="C219" s="245"/>
      <c r="D219" s="235" t="s">
        <v>159</v>
      </c>
      <c r="E219" s="246" t="s">
        <v>21</v>
      </c>
      <c r="F219" s="247" t="s">
        <v>2133</v>
      </c>
      <c r="G219" s="245"/>
      <c r="H219" s="248">
        <v>10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159</v>
      </c>
      <c r="AU219" s="254" t="s">
        <v>82</v>
      </c>
      <c r="AV219" s="12" t="s">
        <v>82</v>
      </c>
      <c r="AW219" s="12" t="s">
        <v>35</v>
      </c>
      <c r="AX219" s="12" t="s">
        <v>72</v>
      </c>
      <c r="AY219" s="254" t="s">
        <v>150</v>
      </c>
    </row>
    <row r="220" s="12" customFormat="1">
      <c r="B220" s="244"/>
      <c r="C220" s="245"/>
      <c r="D220" s="235" t="s">
        <v>159</v>
      </c>
      <c r="E220" s="246" t="s">
        <v>21</v>
      </c>
      <c r="F220" s="247" t="s">
        <v>2134</v>
      </c>
      <c r="G220" s="245"/>
      <c r="H220" s="248">
        <v>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AT220" s="254" t="s">
        <v>159</v>
      </c>
      <c r="AU220" s="254" t="s">
        <v>82</v>
      </c>
      <c r="AV220" s="12" t="s">
        <v>82</v>
      </c>
      <c r="AW220" s="12" t="s">
        <v>35</v>
      </c>
      <c r="AX220" s="12" t="s">
        <v>72</v>
      </c>
      <c r="AY220" s="254" t="s">
        <v>150</v>
      </c>
    </row>
    <row r="221" s="13" customFormat="1">
      <c r="B221" s="255"/>
      <c r="C221" s="256"/>
      <c r="D221" s="235" t="s">
        <v>159</v>
      </c>
      <c r="E221" s="257" t="s">
        <v>21</v>
      </c>
      <c r="F221" s="258" t="s">
        <v>162</v>
      </c>
      <c r="G221" s="256"/>
      <c r="H221" s="259">
        <v>18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AT221" s="265" t="s">
        <v>159</v>
      </c>
      <c r="AU221" s="265" t="s">
        <v>82</v>
      </c>
      <c r="AV221" s="13" t="s">
        <v>157</v>
      </c>
      <c r="AW221" s="13" t="s">
        <v>35</v>
      </c>
      <c r="AX221" s="13" t="s">
        <v>80</v>
      </c>
      <c r="AY221" s="265" t="s">
        <v>150</v>
      </c>
    </row>
    <row r="222" s="1" customFormat="1" ht="25.5" customHeight="1">
      <c r="B222" s="46"/>
      <c r="C222" s="277" t="s">
        <v>422</v>
      </c>
      <c r="D222" s="277" t="s">
        <v>235</v>
      </c>
      <c r="E222" s="278" t="s">
        <v>2135</v>
      </c>
      <c r="F222" s="279" t="s">
        <v>2136</v>
      </c>
      <c r="G222" s="280" t="s">
        <v>228</v>
      </c>
      <c r="H222" s="281">
        <v>18.18</v>
      </c>
      <c r="I222" s="282"/>
      <c r="J222" s="283">
        <f>ROUND(I222*H222,2)</f>
        <v>0</v>
      </c>
      <c r="K222" s="279" t="s">
        <v>21</v>
      </c>
      <c r="L222" s="284"/>
      <c r="M222" s="285" t="s">
        <v>21</v>
      </c>
      <c r="N222" s="286" t="s">
        <v>43</v>
      </c>
      <c r="O222" s="47"/>
      <c r="P222" s="230">
        <f>O222*H222</f>
        <v>0</v>
      </c>
      <c r="Q222" s="230">
        <v>0.119</v>
      </c>
      <c r="R222" s="230">
        <f>Q222*H222</f>
        <v>2.1634199999999999</v>
      </c>
      <c r="S222" s="230">
        <v>0</v>
      </c>
      <c r="T222" s="231">
        <f>S222*H222</f>
        <v>0</v>
      </c>
      <c r="AR222" s="24" t="s">
        <v>190</v>
      </c>
      <c r="AT222" s="24" t="s">
        <v>235</v>
      </c>
      <c r="AU222" s="24" t="s">
        <v>82</v>
      </c>
      <c r="AY222" s="24" t="s">
        <v>150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80</v>
      </c>
      <c r="BK222" s="232">
        <f>ROUND(I222*H222,2)</f>
        <v>0</v>
      </c>
      <c r="BL222" s="24" t="s">
        <v>157</v>
      </c>
      <c r="BM222" s="24" t="s">
        <v>2137</v>
      </c>
    </row>
    <row r="223" s="1" customFormat="1" ht="25.5" customHeight="1">
      <c r="B223" s="46"/>
      <c r="C223" s="221" t="s">
        <v>427</v>
      </c>
      <c r="D223" s="221" t="s">
        <v>152</v>
      </c>
      <c r="E223" s="222" t="s">
        <v>2138</v>
      </c>
      <c r="F223" s="223" t="s">
        <v>2139</v>
      </c>
      <c r="G223" s="224" t="s">
        <v>155</v>
      </c>
      <c r="H223" s="225">
        <v>0.59499999999999997</v>
      </c>
      <c r="I223" s="226"/>
      <c r="J223" s="227">
        <f>ROUND(I223*H223,2)</f>
        <v>0</v>
      </c>
      <c r="K223" s="223" t="s">
        <v>156</v>
      </c>
      <c r="L223" s="72"/>
      <c r="M223" s="228" t="s">
        <v>21</v>
      </c>
      <c r="N223" s="229" t="s">
        <v>43</v>
      </c>
      <c r="O223" s="4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4" t="s">
        <v>157</v>
      </c>
      <c r="AT223" s="24" t="s">
        <v>152</v>
      </c>
      <c r="AU223" s="24" t="s">
        <v>82</v>
      </c>
      <c r="AY223" s="24" t="s">
        <v>150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80</v>
      </c>
      <c r="BK223" s="232">
        <f>ROUND(I223*H223,2)</f>
        <v>0</v>
      </c>
      <c r="BL223" s="24" t="s">
        <v>157</v>
      </c>
      <c r="BM223" s="24" t="s">
        <v>2140</v>
      </c>
    </row>
    <row r="224" s="11" customFormat="1">
      <c r="B224" s="233"/>
      <c r="C224" s="234"/>
      <c r="D224" s="235" t="s">
        <v>159</v>
      </c>
      <c r="E224" s="236" t="s">
        <v>21</v>
      </c>
      <c r="F224" s="237" t="s">
        <v>2036</v>
      </c>
      <c r="G224" s="234"/>
      <c r="H224" s="236" t="s">
        <v>21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159</v>
      </c>
      <c r="AU224" s="243" t="s">
        <v>82</v>
      </c>
      <c r="AV224" s="11" t="s">
        <v>80</v>
      </c>
      <c r="AW224" s="11" t="s">
        <v>35</v>
      </c>
      <c r="AX224" s="11" t="s">
        <v>72</v>
      </c>
      <c r="AY224" s="243" t="s">
        <v>150</v>
      </c>
    </row>
    <row r="225" s="12" customFormat="1">
      <c r="B225" s="244"/>
      <c r="C225" s="245"/>
      <c r="D225" s="235" t="s">
        <v>159</v>
      </c>
      <c r="E225" s="246" t="s">
        <v>21</v>
      </c>
      <c r="F225" s="247" t="s">
        <v>2141</v>
      </c>
      <c r="G225" s="245"/>
      <c r="H225" s="248">
        <v>0.14999999999999999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159</v>
      </c>
      <c r="AU225" s="254" t="s">
        <v>82</v>
      </c>
      <c r="AV225" s="12" t="s">
        <v>82</v>
      </c>
      <c r="AW225" s="12" t="s">
        <v>35</v>
      </c>
      <c r="AX225" s="12" t="s">
        <v>72</v>
      </c>
      <c r="AY225" s="254" t="s">
        <v>150</v>
      </c>
    </row>
    <row r="226" s="12" customFormat="1">
      <c r="B226" s="244"/>
      <c r="C226" s="245"/>
      <c r="D226" s="235" t="s">
        <v>159</v>
      </c>
      <c r="E226" s="246" t="s">
        <v>21</v>
      </c>
      <c r="F226" s="247" t="s">
        <v>2142</v>
      </c>
      <c r="G226" s="245"/>
      <c r="H226" s="248">
        <v>0.044999999999999998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AT226" s="254" t="s">
        <v>159</v>
      </c>
      <c r="AU226" s="254" t="s">
        <v>82</v>
      </c>
      <c r="AV226" s="12" t="s">
        <v>82</v>
      </c>
      <c r="AW226" s="12" t="s">
        <v>35</v>
      </c>
      <c r="AX226" s="12" t="s">
        <v>72</v>
      </c>
      <c r="AY226" s="254" t="s">
        <v>150</v>
      </c>
    </row>
    <row r="227" s="11" customFormat="1">
      <c r="B227" s="233"/>
      <c r="C227" s="234"/>
      <c r="D227" s="235" t="s">
        <v>159</v>
      </c>
      <c r="E227" s="236" t="s">
        <v>21</v>
      </c>
      <c r="F227" s="237" t="s">
        <v>2143</v>
      </c>
      <c r="G227" s="234"/>
      <c r="H227" s="236" t="s">
        <v>21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159</v>
      </c>
      <c r="AU227" s="243" t="s">
        <v>82</v>
      </c>
      <c r="AV227" s="11" t="s">
        <v>80</v>
      </c>
      <c r="AW227" s="11" t="s">
        <v>35</v>
      </c>
      <c r="AX227" s="11" t="s">
        <v>72</v>
      </c>
      <c r="AY227" s="243" t="s">
        <v>150</v>
      </c>
    </row>
    <row r="228" s="12" customFormat="1">
      <c r="B228" s="244"/>
      <c r="C228" s="245"/>
      <c r="D228" s="235" t="s">
        <v>159</v>
      </c>
      <c r="E228" s="246" t="s">
        <v>21</v>
      </c>
      <c r="F228" s="247" t="s">
        <v>2144</v>
      </c>
      <c r="G228" s="245"/>
      <c r="H228" s="248">
        <v>0.40000000000000002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159</v>
      </c>
      <c r="AU228" s="254" t="s">
        <v>82</v>
      </c>
      <c r="AV228" s="12" t="s">
        <v>82</v>
      </c>
      <c r="AW228" s="12" t="s">
        <v>35</v>
      </c>
      <c r="AX228" s="12" t="s">
        <v>72</v>
      </c>
      <c r="AY228" s="254" t="s">
        <v>150</v>
      </c>
    </row>
    <row r="229" s="13" customFormat="1">
      <c r="B229" s="255"/>
      <c r="C229" s="256"/>
      <c r="D229" s="235" t="s">
        <v>159</v>
      </c>
      <c r="E229" s="257" t="s">
        <v>21</v>
      </c>
      <c r="F229" s="258" t="s">
        <v>162</v>
      </c>
      <c r="G229" s="256"/>
      <c r="H229" s="259">
        <v>0.59499999999999997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AT229" s="265" t="s">
        <v>159</v>
      </c>
      <c r="AU229" s="265" t="s">
        <v>82</v>
      </c>
      <c r="AV229" s="13" t="s">
        <v>157</v>
      </c>
      <c r="AW229" s="13" t="s">
        <v>35</v>
      </c>
      <c r="AX229" s="13" t="s">
        <v>80</v>
      </c>
      <c r="AY229" s="265" t="s">
        <v>150</v>
      </c>
    </row>
    <row r="230" s="1" customFormat="1" ht="25.5" customHeight="1">
      <c r="B230" s="46"/>
      <c r="C230" s="221" t="s">
        <v>434</v>
      </c>
      <c r="D230" s="221" t="s">
        <v>152</v>
      </c>
      <c r="E230" s="222" t="s">
        <v>2145</v>
      </c>
      <c r="F230" s="223" t="s">
        <v>2146</v>
      </c>
      <c r="G230" s="224" t="s">
        <v>155</v>
      </c>
      <c r="H230" s="225">
        <v>0.22800000000000001</v>
      </c>
      <c r="I230" s="226"/>
      <c r="J230" s="227">
        <f>ROUND(I230*H230,2)</f>
        <v>0</v>
      </c>
      <c r="K230" s="223" t="s">
        <v>156</v>
      </c>
      <c r="L230" s="72"/>
      <c r="M230" s="228" t="s">
        <v>21</v>
      </c>
      <c r="N230" s="229" t="s">
        <v>43</v>
      </c>
      <c r="O230" s="4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4" t="s">
        <v>157</v>
      </c>
      <c r="AT230" s="24" t="s">
        <v>152</v>
      </c>
      <c r="AU230" s="24" t="s">
        <v>82</v>
      </c>
      <c r="AY230" s="24" t="s">
        <v>150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80</v>
      </c>
      <c r="BK230" s="232">
        <f>ROUND(I230*H230,2)</f>
        <v>0</v>
      </c>
      <c r="BL230" s="24" t="s">
        <v>157</v>
      </c>
      <c r="BM230" s="24" t="s">
        <v>2147</v>
      </c>
    </row>
    <row r="231" s="11" customFormat="1">
      <c r="B231" s="233"/>
      <c r="C231" s="234"/>
      <c r="D231" s="235" t="s">
        <v>159</v>
      </c>
      <c r="E231" s="236" t="s">
        <v>21</v>
      </c>
      <c r="F231" s="237" t="s">
        <v>2036</v>
      </c>
      <c r="G231" s="234"/>
      <c r="H231" s="236" t="s">
        <v>21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159</v>
      </c>
      <c r="AU231" s="243" t="s">
        <v>82</v>
      </c>
      <c r="AV231" s="11" t="s">
        <v>80</v>
      </c>
      <c r="AW231" s="11" t="s">
        <v>35</v>
      </c>
      <c r="AX231" s="11" t="s">
        <v>72</v>
      </c>
      <c r="AY231" s="243" t="s">
        <v>150</v>
      </c>
    </row>
    <row r="232" s="12" customFormat="1">
      <c r="B232" s="244"/>
      <c r="C232" s="245"/>
      <c r="D232" s="235" t="s">
        <v>159</v>
      </c>
      <c r="E232" s="246" t="s">
        <v>21</v>
      </c>
      <c r="F232" s="247" t="s">
        <v>2148</v>
      </c>
      <c r="G232" s="245"/>
      <c r="H232" s="248">
        <v>0.20399999999999999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AT232" s="254" t="s">
        <v>159</v>
      </c>
      <c r="AU232" s="254" t="s">
        <v>82</v>
      </c>
      <c r="AV232" s="12" t="s">
        <v>82</v>
      </c>
      <c r="AW232" s="12" t="s">
        <v>35</v>
      </c>
      <c r="AX232" s="12" t="s">
        <v>72</v>
      </c>
      <c r="AY232" s="254" t="s">
        <v>150</v>
      </c>
    </row>
    <row r="233" s="12" customFormat="1">
      <c r="B233" s="244"/>
      <c r="C233" s="245"/>
      <c r="D233" s="235" t="s">
        <v>159</v>
      </c>
      <c r="E233" s="246" t="s">
        <v>21</v>
      </c>
      <c r="F233" s="247" t="s">
        <v>2149</v>
      </c>
      <c r="G233" s="245"/>
      <c r="H233" s="248">
        <v>0.024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AT233" s="254" t="s">
        <v>159</v>
      </c>
      <c r="AU233" s="254" t="s">
        <v>82</v>
      </c>
      <c r="AV233" s="12" t="s">
        <v>82</v>
      </c>
      <c r="AW233" s="12" t="s">
        <v>35</v>
      </c>
      <c r="AX233" s="12" t="s">
        <v>72</v>
      </c>
      <c r="AY233" s="254" t="s">
        <v>150</v>
      </c>
    </row>
    <row r="234" s="13" customFormat="1">
      <c r="B234" s="255"/>
      <c r="C234" s="256"/>
      <c r="D234" s="235" t="s">
        <v>159</v>
      </c>
      <c r="E234" s="257" t="s">
        <v>21</v>
      </c>
      <c r="F234" s="258" t="s">
        <v>162</v>
      </c>
      <c r="G234" s="256"/>
      <c r="H234" s="259">
        <v>0.22800000000000001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AT234" s="265" t="s">
        <v>159</v>
      </c>
      <c r="AU234" s="265" t="s">
        <v>82</v>
      </c>
      <c r="AV234" s="13" t="s">
        <v>157</v>
      </c>
      <c r="AW234" s="13" t="s">
        <v>35</v>
      </c>
      <c r="AX234" s="13" t="s">
        <v>80</v>
      </c>
      <c r="AY234" s="265" t="s">
        <v>150</v>
      </c>
    </row>
    <row r="235" s="1" customFormat="1" ht="25.5" customHeight="1">
      <c r="B235" s="46"/>
      <c r="C235" s="221" t="s">
        <v>438</v>
      </c>
      <c r="D235" s="221" t="s">
        <v>152</v>
      </c>
      <c r="E235" s="222" t="s">
        <v>2150</v>
      </c>
      <c r="F235" s="223" t="s">
        <v>2151</v>
      </c>
      <c r="G235" s="224" t="s">
        <v>186</v>
      </c>
      <c r="H235" s="225">
        <v>0.0040000000000000001</v>
      </c>
      <c r="I235" s="226"/>
      <c r="J235" s="227">
        <f>ROUND(I235*H235,2)</f>
        <v>0</v>
      </c>
      <c r="K235" s="223" t="s">
        <v>156</v>
      </c>
      <c r="L235" s="72"/>
      <c r="M235" s="228" t="s">
        <v>21</v>
      </c>
      <c r="N235" s="229" t="s">
        <v>43</v>
      </c>
      <c r="O235" s="47"/>
      <c r="P235" s="230">
        <f>O235*H235</f>
        <v>0</v>
      </c>
      <c r="Q235" s="230">
        <v>0.84720829909999995</v>
      </c>
      <c r="R235" s="230">
        <f>Q235*H235</f>
        <v>0.0033888331963999999</v>
      </c>
      <c r="S235" s="230">
        <v>0</v>
      </c>
      <c r="T235" s="231">
        <f>S235*H235</f>
        <v>0</v>
      </c>
      <c r="AR235" s="24" t="s">
        <v>157</v>
      </c>
      <c r="AT235" s="24" t="s">
        <v>152</v>
      </c>
      <c r="AU235" s="24" t="s">
        <v>82</v>
      </c>
      <c r="AY235" s="24" t="s">
        <v>150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80</v>
      </c>
      <c r="BK235" s="232">
        <f>ROUND(I235*H235,2)</f>
        <v>0</v>
      </c>
      <c r="BL235" s="24" t="s">
        <v>157</v>
      </c>
      <c r="BM235" s="24" t="s">
        <v>2152</v>
      </c>
    </row>
    <row r="236" s="12" customFormat="1">
      <c r="B236" s="244"/>
      <c r="C236" s="245"/>
      <c r="D236" s="235" t="s">
        <v>159</v>
      </c>
      <c r="E236" s="246" t="s">
        <v>21</v>
      </c>
      <c r="F236" s="247" t="s">
        <v>2153</v>
      </c>
      <c r="G236" s="245"/>
      <c r="H236" s="248">
        <v>0.0040000000000000001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159</v>
      </c>
      <c r="AU236" s="254" t="s">
        <v>82</v>
      </c>
      <c r="AV236" s="12" t="s">
        <v>82</v>
      </c>
      <c r="AW236" s="12" t="s">
        <v>35</v>
      </c>
      <c r="AX236" s="12" t="s">
        <v>72</v>
      </c>
      <c r="AY236" s="254" t="s">
        <v>150</v>
      </c>
    </row>
    <row r="237" s="13" customFormat="1">
      <c r="B237" s="255"/>
      <c r="C237" s="256"/>
      <c r="D237" s="235" t="s">
        <v>159</v>
      </c>
      <c r="E237" s="257" t="s">
        <v>21</v>
      </c>
      <c r="F237" s="258" t="s">
        <v>162</v>
      </c>
      <c r="G237" s="256"/>
      <c r="H237" s="259">
        <v>0.0040000000000000001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AT237" s="265" t="s">
        <v>159</v>
      </c>
      <c r="AU237" s="265" t="s">
        <v>82</v>
      </c>
      <c r="AV237" s="13" t="s">
        <v>157</v>
      </c>
      <c r="AW237" s="13" t="s">
        <v>35</v>
      </c>
      <c r="AX237" s="13" t="s">
        <v>80</v>
      </c>
      <c r="AY237" s="265" t="s">
        <v>150</v>
      </c>
    </row>
    <row r="238" s="10" customFormat="1" ht="29.88" customHeight="1">
      <c r="B238" s="205"/>
      <c r="C238" s="206"/>
      <c r="D238" s="207" t="s">
        <v>71</v>
      </c>
      <c r="E238" s="219" t="s">
        <v>174</v>
      </c>
      <c r="F238" s="219" t="s">
        <v>2154</v>
      </c>
      <c r="G238" s="206"/>
      <c r="H238" s="206"/>
      <c r="I238" s="209"/>
      <c r="J238" s="220">
        <f>BK238</f>
        <v>0</v>
      </c>
      <c r="K238" s="206"/>
      <c r="L238" s="211"/>
      <c r="M238" s="212"/>
      <c r="N238" s="213"/>
      <c r="O238" s="213"/>
      <c r="P238" s="214">
        <f>SUM(P239:P302)</f>
        <v>0</v>
      </c>
      <c r="Q238" s="213"/>
      <c r="R238" s="214">
        <f>SUM(R239:R302)</f>
        <v>17.073444250000001</v>
      </c>
      <c r="S238" s="213"/>
      <c r="T238" s="215">
        <f>SUM(T239:T302)</f>
        <v>0</v>
      </c>
      <c r="AR238" s="216" t="s">
        <v>80</v>
      </c>
      <c r="AT238" s="217" t="s">
        <v>71</v>
      </c>
      <c r="AU238" s="217" t="s">
        <v>80</v>
      </c>
      <c r="AY238" s="216" t="s">
        <v>150</v>
      </c>
      <c r="BK238" s="218">
        <f>SUM(BK239:BK302)</f>
        <v>0</v>
      </c>
    </row>
    <row r="239" s="1" customFormat="1" ht="25.5" customHeight="1">
      <c r="B239" s="46"/>
      <c r="C239" s="221" t="s">
        <v>442</v>
      </c>
      <c r="D239" s="221" t="s">
        <v>152</v>
      </c>
      <c r="E239" s="222" t="s">
        <v>2155</v>
      </c>
      <c r="F239" s="223" t="s">
        <v>2156</v>
      </c>
      <c r="G239" s="224" t="s">
        <v>204</v>
      </c>
      <c r="H239" s="225">
        <v>77.605000000000004</v>
      </c>
      <c r="I239" s="226"/>
      <c r="J239" s="227">
        <f>ROUND(I239*H239,2)</f>
        <v>0</v>
      </c>
      <c r="K239" s="223" t="s">
        <v>21</v>
      </c>
      <c r="L239" s="72"/>
      <c r="M239" s="228" t="s">
        <v>21</v>
      </c>
      <c r="N239" s="229" t="s">
        <v>43</v>
      </c>
      <c r="O239" s="47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AR239" s="24" t="s">
        <v>157</v>
      </c>
      <c r="AT239" s="24" t="s">
        <v>152</v>
      </c>
      <c r="AU239" s="24" t="s">
        <v>82</v>
      </c>
      <c r="AY239" s="24" t="s">
        <v>150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4" t="s">
        <v>80</v>
      </c>
      <c r="BK239" s="232">
        <f>ROUND(I239*H239,2)</f>
        <v>0</v>
      </c>
      <c r="BL239" s="24" t="s">
        <v>157</v>
      </c>
      <c r="BM239" s="24" t="s">
        <v>2157</v>
      </c>
    </row>
    <row r="240" s="11" customFormat="1">
      <c r="B240" s="233"/>
      <c r="C240" s="234"/>
      <c r="D240" s="235" t="s">
        <v>159</v>
      </c>
      <c r="E240" s="236" t="s">
        <v>21</v>
      </c>
      <c r="F240" s="237" t="s">
        <v>2016</v>
      </c>
      <c r="G240" s="234"/>
      <c r="H240" s="236" t="s">
        <v>21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159</v>
      </c>
      <c r="AU240" s="243" t="s">
        <v>82</v>
      </c>
      <c r="AV240" s="11" t="s">
        <v>80</v>
      </c>
      <c r="AW240" s="11" t="s">
        <v>35</v>
      </c>
      <c r="AX240" s="11" t="s">
        <v>72</v>
      </c>
      <c r="AY240" s="243" t="s">
        <v>150</v>
      </c>
    </row>
    <row r="241" s="12" customFormat="1">
      <c r="B241" s="244"/>
      <c r="C241" s="245"/>
      <c r="D241" s="235" t="s">
        <v>159</v>
      </c>
      <c r="E241" s="246" t="s">
        <v>21</v>
      </c>
      <c r="F241" s="247" t="s">
        <v>2158</v>
      </c>
      <c r="G241" s="245"/>
      <c r="H241" s="248">
        <v>7.1399999999999997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AT241" s="254" t="s">
        <v>159</v>
      </c>
      <c r="AU241" s="254" t="s">
        <v>82</v>
      </c>
      <c r="AV241" s="12" t="s">
        <v>82</v>
      </c>
      <c r="AW241" s="12" t="s">
        <v>35</v>
      </c>
      <c r="AX241" s="12" t="s">
        <v>72</v>
      </c>
      <c r="AY241" s="254" t="s">
        <v>150</v>
      </c>
    </row>
    <row r="242" s="14" customFormat="1">
      <c r="B242" s="266"/>
      <c r="C242" s="267"/>
      <c r="D242" s="235" t="s">
        <v>159</v>
      </c>
      <c r="E242" s="268" t="s">
        <v>21</v>
      </c>
      <c r="F242" s="269" t="s">
        <v>198</v>
      </c>
      <c r="G242" s="267"/>
      <c r="H242" s="270">
        <v>7.1399999999999997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AT242" s="276" t="s">
        <v>159</v>
      </c>
      <c r="AU242" s="276" t="s">
        <v>82</v>
      </c>
      <c r="AV242" s="14" t="s">
        <v>166</v>
      </c>
      <c r="AW242" s="14" t="s">
        <v>35</v>
      </c>
      <c r="AX242" s="14" t="s">
        <v>72</v>
      </c>
      <c r="AY242" s="276" t="s">
        <v>150</v>
      </c>
    </row>
    <row r="243" s="11" customFormat="1">
      <c r="B243" s="233"/>
      <c r="C243" s="234"/>
      <c r="D243" s="235" t="s">
        <v>159</v>
      </c>
      <c r="E243" s="236" t="s">
        <v>21</v>
      </c>
      <c r="F243" s="237" t="s">
        <v>2018</v>
      </c>
      <c r="G243" s="234"/>
      <c r="H243" s="236" t="s">
        <v>21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159</v>
      </c>
      <c r="AU243" s="243" t="s">
        <v>82</v>
      </c>
      <c r="AV243" s="11" t="s">
        <v>80</v>
      </c>
      <c r="AW243" s="11" t="s">
        <v>35</v>
      </c>
      <c r="AX243" s="11" t="s">
        <v>72</v>
      </c>
      <c r="AY243" s="243" t="s">
        <v>150</v>
      </c>
    </row>
    <row r="244" s="12" customFormat="1">
      <c r="B244" s="244"/>
      <c r="C244" s="245"/>
      <c r="D244" s="235" t="s">
        <v>159</v>
      </c>
      <c r="E244" s="246" t="s">
        <v>21</v>
      </c>
      <c r="F244" s="247" t="s">
        <v>2159</v>
      </c>
      <c r="G244" s="245"/>
      <c r="H244" s="248">
        <v>6.4800000000000004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AT244" s="254" t="s">
        <v>159</v>
      </c>
      <c r="AU244" s="254" t="s">
        <v>82</v>
      </c>
      <c r="AV244" s="12" t="s">
        <v>82</v>
      </c>
      <c r="AW244" s="12" t="s">
        <v>35</v>
      </c>
      <c r="AX244" s="12" t="s">
        <v>72</v>
      </c>
      <c r="AY244" s="254" t="s">
        <v>150</v>
      </c>
    </row>
    <row r="245" s="12" customFormat="1">
      <c r="B245" s="244"/>
      <c r="C245" s="245"/>
      <c r="D245" s="235" t="s">
        <v>159</v>
      </c>
      <c r="E245" s="246" t="s">
        <v>21</v>
      </c>
      <c r="F245" s="247" t="s">
        <v>2160</v>
      </c>
      <c r="G245" s="245"/>
      <c r="H245" s="248">
        <v>0.30599999999999999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159</v>
      </c>
      <c r="AU245" s="254" t="s">
        <v>82</v>
      </c>
      <c r="AV245" s="12" t="s">
        <v>82</v>
      </c>
      <c r="AW245" s="12" t="s">
        <v>35</v>
      </c>
      <c r="AX245" s="12" t="s">
        <v>72</v>
      </c>
      <c r="AY245" s="254" t="s">
        <v>150</v>
      </c>
    </row>
    <row r="246" s="14" customFormat="1">
      <c r="B246" s="266"/>
      <c r="C246" s="267"/>
      <c r="D246" s="235" t="s">
        <v>159</v>
      </c>
      <c r="E246" s="268" t="s">
        <v>21</v>
      </c>
      <c r="F246" s="269" t="s">
        <v>198</v>
      </c>
      <c r="G246" s="267"/>
      <c r="H246" s="270">
        <v>6.7859999999999996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AT246" s="276" t="s">
        <v>159</v>
      </c>
      <c r="AU246" s="276" t="s">
        <v>82</v>
      </c>
      <c r="AV246" s="14" t="s">
        <v>166</v>
      </c>
      <c r="AW246" s="14" t="s">
        <v>35</v>
      </c>
      <c r="AX246" s="14" t="s">
        <v>72</v>
      </c>
      <c r="AY246" s="276" t="s">
        <v>150</v>
      </c>
    </row>
    <row r="247" s="11" customFormat="1">
      <c r="B247" s="233"/>
      <c r="C247" s="234"/>
      <c r="D247" s="235" t="s">
        <v>159</v>
      </c>
      <c r="E247" s="236" t="s">
        <v>21</v>
      </c>
      <c r="F247" s="237" t="s">
        <v>2021</v>
      </c>
      <c r="G247" s="234"/>
      <c r="H247" s="236" t="s">
        <v>21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159</v>
      </c>
      <c r="AU247" s="243" t="s">
        <v>82</v>
      </c>
      <c r="AV247" s="11" t="s">
        <v>80</v>
      </c>
      <c r="AW247" s="11" t="s">
        <v>35</v>
      </c>
      <c r="AX247" s="11" t="s">
        <v>72</v>
      </c>
      <c r="AY247" s="243" t="s">
        <v>150</v>
      </c>
    </row>
    <row r="248" s="12" customFormat="1">
      <c r="B248" s="244"/>
      <c r="C248" s="245"/>
      <c r="D248" s="235" t="s">
        <v>159</v>
      </c>
      <c r="E248" s="246" t="s">
        <v>21</v>
      </c>
      <c r="F248" s="247" t="s">
        <v>2161</v>
      </c>
      <c r="G248" s="245"/>
      <c r="H248" s="248">
        <v>13.625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159</v>
      </c>
      <c r="AU248" s="254" t="s">
        <v>82</v>
      </c>
      <c r="AV248" s="12" t="s">
        <v>82</v>
      </c>
      <c r="AW248" s="12" t="s">
        <v>35</v>
      </c>
      <c r="AX248" s="12" t="s">
        <v>72</v>
      </c>
      <c r="AY248" s="254" t="s">
        <v>150</v>
      </c>
    </row>
    <row r="249" s="12" customFormat="1">
      <c r="B249" s="244"/>
      <c r="C249" s="245"/>
      <c r="D249" s="235" t="s">
        <v>159</v>
      </c>
      <c r="E249" s="246" t="s">
        <v>21</v>
      </c>
      <c r="F249" s="247" t="s">
        <v>2162</v>
      </c>
      <c r="G249" s="245"/>
      <c r="H249" s="248">
        <v>0.64300000000000002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AT249" s="254" t="s">
        <v>159</v>
      </c>
      <c r="AU249" s="254" t="s">
        <v>82</v>
      </c>
      <c r="AV249" s="12" t="s">
        <v>82</v>
      </c>
      <c r="AW249" s="12" t="s">
        <v>35</v>
      </c>
      <c r="AX249" s="12" t="s">
        <v>72</v>
      </c>
      <c r="AY249" s="254" t="s">
        <v>150</v>
      </c>
    </row>
    <row r="250" s="12" customFormat="1">
      <c r="B250" s="244"/>
      <c r="C250" s="245"/>
      <c r="D250" s="235" t="s">
        <v>159</v>
      </c>
      <c r="E250" s="246" t="s">
        <v>21</v>
      </c>
      <c r="F250" s="247" t="s">
        <v>2163</v>
      </c>
      <c r="G250" s="245"/>
      <c r="H250" s="248">
        <v>10.444000000000001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AT250" s="254" t="s">
        <v>159</v>
      </c>
      <c r="AU250" s="254" t="s">
        <v>82</v>
      </c>
      <c r="AV250" s="12" t="s">
        <v>82</v>
      </c>
      <c r="AW250" s="12" t="s">
        <v>35</v>
      </c>
      <c r="AX250" s="12" t="s">
        <v>72</v>
      </c>
      <c r="AY250" s="254" t="s">
        <v>150</v>
      </c>
    </row>
    <row r="251" s="12" customFormat="1">
      <c r="B251" s="244"/>
      <c r="C251" s="245"/>
      <c r="D251" s="235" t="s">
        <v>159</v>
      </c>
      <c r="E251" s="246" t="s">
        <v>21</v>
      </c>
      <c r="F251" s="247" t="s">
        <v>2164</v>
      </c>
      <c r="G251" s="245"/>
      <c r="H251" s="248">
        <v>5.3780000000000001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159</v>
      </c>
      <c r="AU251" s="254" t="s">
        <v>82</v>
      </c>
      <c r="AV251" s="12" t="s">
        <v>82</v>
      </c>
      <c r="AW251" s="12" t="s">
        <v>35</v>
      </c>
      <c r="AX251" s="12" t="s">
        <v>72</v>
      </c>
      <c r="AY251" s="254" t="s">
        <v>150</v>
      </c>
    </row>
    <row r="252" s="12" customFormat="1">
      <c r="B252" s="244"/>
      <c r="C252" s="245"/>
      <c r="D252" s="235" t="s">
        <v>159</v>
      </c>
      <c r="E252" s="246" t="s">
        <v>21</v>
      </c>
      <c r="F252" s="247" t="s">
        <v>2165</v>
      </c>
      <c r="G252" s="245"/>
      <c r="H252" s="248">
        <v>16.213999999999999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AT252" s="254" t="s">
        <v>159</v>
      </c>
      <c r="AU252" s="254" t="s">
        <v>82</v>
      </c>
      <c r="AV252" s="12" t="s">
        <v>82</v>
      </c>
      <c r="AW252" s="12" t="s">
        <v>35</v>
      </c>
      <c r="AX252" s="12" t="s">
        <v>72</v>
      </c>
      <c r="AY252" s="254" t="s">
        <v>150</v>
      </c>
    </row>
    <row r="253" s="12" customFormat="1">
      <c r="B253" s="244"/>
      <c r="C253" s="245"/>
      <c r="D253" s="235" t="s">
        <v>159</v>
      </c>
      <c r="E253" s="246" t="s">
        <v>21</v>
      </c>
      <c r="F253" s="247" t="s">
        <v>2166</v>
      </c>
      <c r="G253" s="245"/>
      <c r="H253" s="248">
        <v>17.375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AT253" s="254" t="s">
        <v>159</v>
      </c>
      <c r="AU253" s="254" t="s">
        <v>82</v>
      </c>
      <c r="AV253" s="12" t="s">
        <v>82</v>
      </c>
      <c r="AW253" s="12" t="s">
        <v>35</v>
      </c>
      <c r="AX253" s="12" t="s">
        <v>72</v>
      </c>
      <c r="AY253" s="254" t="s">
        <v>150</v>
      </c>
    </row>
    <row r="254" s="14" customFormat="1">
      <c r="B254" s="266"/>
      <c r="C254" s="267"/>
      <c r="D254" s="235" t="s">
        <v>159</v>
      </c>
      <c r="E254" s="268" t="s">
        <v>21</v>
      </c>
      <c r="F254" s="269" t="s">
        <v>198</v>
      </c>
      <c r="G254" s="267"/>
      <c r="H254" s="270">
        <v>63.679000000000002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AT254" s="276" t="s">
        <v>159</v>
      </c>
      <c r="AU254" s="276" t="s">
        <v>82</v>
      </c>
      <c r="AV254" s="14" t="s">
        <v>166</v>
      </c>
      <c r="AW254" s="14" t="s">
        <v>35</v>
      </c>
      <c r="AX254" s="14" t="s">
        <v>72</v>
      </c>
      <c r="AY254" s="276" t="s">
        <v>150</v>
      </c>
    </row>
    <row r="255" s="13" customFormat="1">
      <c r="B255" s="255"/>
      <c r="C255" s="256"/>
      <c r="D255" s="235" t="s">
        <v>159</v>
      </c>
      <c r="E255" s="257" t="s">
        <v>21</v>
      </c>
      <c r="F255" s="258" t="s">
        <v>162</v>
      </c>
      <c r="G255" s="256"/>
      <c r="H255" s="259">
        <v>77.605000000000004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AT255" s="265" t="s">
        <v>159</v>
      </c>
      <c r="AU255" s="265" t="s">
        <v>82</v>
      </c>
      <c r="AV255" s="13" t="s">
        <v>157</v>
      </c>
      <c r="AW255" s="13" t="s">
        <v>35</v>
      </c>
      <c r="AX255" s="13" t="s">
        <v>80</v>
      </c>
      <c r="AY255" s="265" t="s">
        <v>150</v>
      </c>
    </row>
    <row r="256" s="1" customFormat="1" ht="25.5" customHeight="1">
      <c r="B256" s="46"/>
      <c r="C256" s="221" t="s">
        <v>446</v>
      </c>
      <c r="D256" s="221" t="s">
        <v>152</v>
      </c>
      <c r="E256" s="222" t="s">
        <v>2167</v>
      </c>
      <c r="F256" s="223" t="s">
        <v>2168</v>
      </c>
      <c r="G256" s="224" t="s">
        <v>204</v>
      </c>
      <c r="H256" s="225">
        <v>70.819000000000003</v>
      </c>
      <c r="I256" s="226"/>
      <c r="J256" s="227">
        <f>ROUND(I256*H256,2)</f>
        <v>0</v>
      </c>
      <c r="K256" s="223" t="s">
        <v>156</v>
      </c>
      <c r="L256" s="72"/>
      <c r="M256" s="228" t="s">
        <v>21</v>
      </c>
      <c r="N256" s="229" t="s">
        <v>43</v>
      </c>
      <c r="O256" s="4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4" t="s">
        <v>157</v>
      </c>
      <c r="AT256" s="24" t="s">
        <v>152</v>
      </c>
      <c r="AU256" s="24" t="s">
        <v>82</v>
      </c>
      <c r="AY256" s="24" t="s">
        <v>150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80</v>
      </c>
      <c r="BK256" s="232">
        <f>ROUND(I256*H256,2)</f>
        <v>0</v>
      </c>
      <c r="BL256" s="24" t="s">
        <v>157</v>
      </c>
      <c r="BM256" s="24" t="s">
        <v>2169</v>
      </c>
    </row>
    <row r="257" s="11" customFormat="1">
      <c r="B257" s="233"/>
      <c r="C257" s="234"/>
      <c r="D257" s="235" t="s">
        <v>159</v>
      </c>
      <c r="E257" s="236" t="s">
        <v>21</v>
      </c>
      <c r="F257" s="237" t="s">
        <v>2016</v>
      </c>
      <c r="G257" s="234"/>
      <c r="H257" s="236" t="s">
        <v>21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159</v>
      </c>
      <c r="AU257" s="243" t="s">
        <v>82</v>
      </c>
      <c r="AV257" s="11" t="s">
        <v>80</v>
      </c>
      <c r="AW257" s="11" t="s">
        <v>35</v>
      </c>
      <c r="AX257" s="11" t="s">
        <v>72</v>
      </c>
      <c r="AY257" s="243" t="s">
        <v>150</v>
      </c>
    </row>
    <row r="258" s="12" customFormat="1">
      <c r="B258" s="244"/>
      <c r="C258" s="245"/>
      <c r="D258" s="235" t="s">
        <v>159</v>
      </c>
      <c r="E258" s="246" t="s">
        <v>21</v>
      </c>
      <c r="F258" s="247" t="s">
        <v>2158</v>
      </c>
      <c r="G258" s="245"/>
      <c r="H258" s="248">
        <v>7.1399999999999997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AT258" s="254" t="s">
        <v>159</v>
      </c>
      <c r="AU258" s="254" t="s">
        <v>82</v>
      </c>
      <c r="AV258" s="12" t="s">
        <v>82</v>
      </c>
      <c r="AW258" s="12" t="s">
        <v>35</v>
      </c>
      <c r="AX258" s="12" t="s">
        <v>72</v>
      </c>
      <c r="AY258" s="254" t="s">
        <v>150</v>
      </c>
    </row>
    <row r="259" s="14" customFormat="1">
      <c r="B259" s="266"/>
      <c r="C259" s="267"/>
      <c r="D259" s="235" t="s">
        <v>159</v>
      </c>
      <c r="E259" s="268" t="s">
        <v>21</v>
      </c>
      <c r="F259" s="269" t="s">
        <v>198</v>
      </c>
      <c r="G259" s="267"/>
      <c r="H259" s="270">
        <v>7.1399999999999997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AT259" s="276" t="s">
        <v>159</v>
      </c>
      <c r="AU259" s="276" t="s">
        <v>82</v>
      </c>
      <c r="AV259" s="14" t="s">
        <v>166</v>
      </c>
      <c r="AW259" s="14" t="s">
        <v>35</v>
      </c>
      <c r="AX259" s="14" t="s">
        <v>72</v>
      </c>
      <c r="AY259" s="276" t="s">
        <v>150</v>
      </c>
    </row>
    <row r="260" s="11" customFormat="1">
      <c r="B260" s="233"/>
      <c r="C260" s="234"/>
      <c r="D260" s="235" t="s">
        <v>159</v>
      </c>
      <c r="E260" s="236" t="s">
        <v>21</v>
      </c>
      <c r="F260" s="237" t="s">
        <v>2021</v>
      </c>
      <c r="G260" s="234"/>
      <c r="H260" s="236" t="s">
        <v>21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AT260" s="243" t="s">
        <v>159</v>
      </c>
      <c r="AU260" s="243" t="s">
        <v>82</v>
      </c>
      <c r="AV260" s="11" t="s">
        <v>80</v>
      </c>
      <c r="AW260" s="11" t="s">
        <v>35</v>
      </c>
      <c r="AX260" s="11" t="s">
        <v>72</v>
      </c>
      <c r="AY260" s="243" t="s">
        <v>150</v>
      </c>
    </row>
    <row r="261" s="12" customFormat="1">
      <c r="B261" s="244"/>
      <c r="C261" s="245"/>
      <c r="D261" s="235" t="s">
        <v>159</v>
      </c>
      <c r="E261" s="246" t="s">
        <v>21</v>
      </c>
      <c r="F261" s="247" t="s">
        <v>2161</v>
      </c>
      <c r="G261" s="245"/>
      <c r="H261" s="248">
        <v>13.625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AT261" s="254" t="s">
        <v>159</v>
      </c>
      <c r="AU261" s="254" t="s">
        <v>82</v>
      </c>
      <c r="AV261" s="12" t="s">
        <v>82</v>
      </c>
      <c r="AW261" s="12" t="s">
        <v>35</v>
      </c>
      <c r="AX261" s="12" t="s">
        <v>72</v>
      </c>
      <c r="AY261" s="254" t="s">
        <v>150</v>
      </c>
    </row>
    <row r="262" s="12" customFormat="1">
      <c r="B262" s="244"/>
      <c r="C262" s="245"/>
      <c r="D262" s="235" t="s">
        <v>159</v>
      </c>
      <c r="E262" s="246" t="s">
        <v>21</v>
      </c>
      <c r="F262" s="247" t="s">
        <v>2162</v>
      </c>
      <c r="G262" s="245"/>
      <c r="H262" s="248">
        <v>0.64300000000000002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AT262" s="254" t="s">
        <v>159</v>
      </c>
      <c r="AU262" s="254" t="s">
        <v>82</v>
      </c>
      <c r="AV262" s="12" t="s">
        <v>82</v>
      </c>
      <c r="AW262" s="12" t="s">
        <v>35</v>
      </c>
      <c r="AX262" s="12" t="s">
        <v>72</v>
      </c>
      <c r="AY262" s="254" t="s">
        <v>150</v>
      </c>
    </row>
    <row r="263" s="12" customFormat="1">
      <c r="B263" s="244"/>
      <c r="C263" s="245"/>
      <c r="D263" s="235" t="s">
        <v>159</v>
      </c>
      <c r="E263" s="246" t="s">
        <v>21</v>
      </c>
      <c r="F263" s="247" t="s">
        <v>2163</v>
      </c>
      <c r="G263" s="245"/>
      <c r="H263" s="248">
        <v>10.444000000000001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AT263" s="254" t="s">
        <v>159</v>
      </c>
      <c r="AU263" s="254" t="s">
        <v>82</v>
      </c>
      <c r="AV263" s="12" t="s">
        <v>82</v>
      </c>
      <c r="AW263" s="12" t="s">
        <v>35</v>
      </c>
      <c r="AX263" s="12" t="s">
        <v>72</v>
      </c>
      <c r="AY263" s="254" t="s">
        <v>150</v>
      </c>
    </row>
    <row r="264" s="12" customFormat="1">
      <c r="B264" s="244"/>
      <c r="C264" s="245"/>
      <c r="D264" s="235" t="s">
        <v>159</v>
      </c>
      <c r="E264" s="246" t="s">
        <v>21</v>
      </c>
      <c r="F264" s="247" t="s">
        <v>2164</v>
      </c>
      <c r="G264" s="245"/>
      <c r="H264" s="248">
        <v>5.3780000000000001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AT264" s="254" t="s">
        <v>159</v>
      </c>
      <c r="AU264" s="254" t="s">
        <v>82</v>
      </c>
      <c r="AV264" s="12" t="s">
        <v>82</v>
      </c>
      <c r="AW264" s="12" t="s">
        <v>35</v>
      </c>
      <c r="AX264" s="12" t="s">
        <v>72</v>
      </c>
      <c r="AY264" s="254" t="s">
        <v>150</v>
      </c>
    </row>
    <row r="265" s="12" customFormat="1">
      <c r="B265" s="244"/>
      <c r="C265" s="245"/>
      <c r="D265" s="235" t="s">
        <v>159</v>
      </c>
      <c r="E265" s="246" t="s">
        <v>21</v>
      </c>
      <c r="F265" s="247" t="s">
        <v>2165</v>
      </c>
      <c r="G265" s="245"/>
      <c r="H265" s="248">
        <v>16.213999999999999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AT265" s="254" t="s">
        <v>159</v>
      </c>
      <c r="AU265" s="254" t="s">
        <v>82</v>
      </c>
      <c r="AV265" s="12" t="s">
        <v>82</v>
      </c>
      <c r="AW265" s="12" t="s">
        <v>35</v>
      </c>
      <c r="AX265" s="12" t="s">
        <v>72</v>
      </c>
      <c r="AY265" s="254" t="s">
        <v>150</v>
      </c>
    </row>
    <row r="266" s="12" customFormat="1">
      <c r="B266" s="244"/>
      <c r="C266" s="245"/>
      <c r="D266" s="235" t="s">
        <v>159</v>
      </c>
      <c r="E266" s="246" t="s">
        <v>21</v>
      </c>
      <c r="F266" s="247" t="s">
        <v>2166</v>
      </c>
      <c r="G266" s="245"/>
      <c r="H266" s="248">
        <v>17.375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159</v>
      </c>
      <c r="AU266" s="254" t="s">
        <v>82</v>
      </c>
      <c r="AV266" s="12" t="s">
        <v>82</v>
      </c>
      <c r="AW266" s="12" t="s">
        <v>35</v>
      </c>
      <c r="AX266" s="12" t="s">
        <v>72</v>
      </c>
      <c r="AY266" s="254" t="s">
        <v>150</v>
      </c>
    </row>
    <row r="267" s="14" customFormat="1">
      <c r="B267" s="266"/>
      <c r="C267" s="267"/>
      <c r="D267" s="235" t="s">
        <v>159</v>
      </c>
      <c r="E267" s="268" t="s">
        <v>21</v>
      </c>
      <c r="F267" s="269" t="s">
        <v>198</v>
      </c>
      <c r="G267" s="267"/>
      <c r="H267" s="270">
        <v>63.679000000000002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AT267" s="276" t="s">
        <v>159</v>
      </c>
      <c r="AU267" s="276" t="s">
        <v>82</v>
      </c>
      <c r="AV267" s="14" t="s">
        <v>166</v>
      </c>
      <c r="AW267" s="14" t="s">
        <v>35</v>
      </c>
      <c r="AX267" s="14" t="s">
        <v>72</v>
      </c>
      <c r="AY267" s="276" t="s">
        <v>150</v>
      </c>
    </row>
    <row r="268" s="13" customFormat="1">
      <c r="B268" s="255"/>
      <c r="C268" s="256"/>
      <c r="D268" s="235" t="s">
        <v>159</v>
      </c>
      <c r="E268" s="257" t="s">
        <v>21</v>
      </c>
      <c r="F268" s="258" t="s">
        <v>162</v>
      </c>
      <c r="G268" s="256"/>
      <c r="H268" s="259">
        <v>70.819000000000003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AT268" s="265" t="s">
        <v>159</v>
      </c>
      <c r="AU268" s="265" t="s">
        <v>82</v>
      </c>
      <c r="AV268" s="13" t="s">
        <v>157</v>
      </c>
      <c r="AW268" s="13" t="s">
        <v>35</v>
      </c>
      <c r="AX268" s="13" t="s">
        <v>80</v>
      </c>
      <c r="AY268" s="265" t="s">
        <v>150</v>
      </c>
    </row>
    <row r="269" s="1" customFormat="1" ht="25.5" customHeight="1">
      <c r="B269" s="46"/>
      <c r="C269" s="221" t="s">
        <v>450</v>
      </c>
      <c r="D269" s="221" t="s">
        <v>152</v>
      </c>
      <c r="E269" s="222" t="s">
        <v>2170</v>
      </c>
      <c r="F269" s="223" t="s">
        <v>2171</v>
      </c>
      <c r="G269" s="224" t="s">
        <v>204</v>
      </c>
      <c r="H269" s="225">
        <v>6.7859999999999996</v>
      </c>
      <c r="I269" s="226"/>
      <c r="J269" s="227">
        <f>ROUND(I269*H269,2)</f>
        <v>0</v>
      </c>
      <c r="K269" s="223" t="s">
        <v>156</v>
      </c>
      <c r="L269" s="72"/>
      <c r="M269" s="228" t="s">
        <v>21</v>
      </c>
      <c r="N269" s="229" t="s">
        <v>43</v>
      </c>
      <c r="O269" s="47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AR269" s="24" t="s">
        <v>157</v>
      </c>
      <c r="AT269" s="24" t="s">
        <v>152</v>
      </c>
      <c r="AU269" s="24" t="s">
        <v>82</v>
      </c>
      <c r="AY269" s="24" t="s">
        <v>150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24" t="s">
        <v>80</v>
      </c>
      <c r="BK269" s="232">
        <f>ROUND(I269*H269,2)</f>
        <v>0</v>
      </c>
      <c r="BL269" s="24" t="s">
        <v>157</v>
      </c>
      <c r="BM269" s="24" t="s">
        <v>2172</v>
      </c>
    </row>
    <row r="270" s="11" customFormat="1">
      <c r="B270" s="233"/>
      <c r="C270" s="234"/>
      <c r="D270" s="235" t="s">
        <v>159</v>
      </c>
      <c r="E270" s="236" t="s">
        <v>21</v>
      </c>
      <c r="F270" s="237" t="s">
        <v>2018</v>
      </c>
      <c r="G270" s="234"/>
      <c r="H270" s="236" t="s">
        <v>21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159</v>
      </c>
      <c r="AU270" s="243" t="s">
        <v>82</v>
      </c>
      <c r="AV270" s="11" t="s">
        <v>80</v>
      </c>
      <c r="AW270" s="11" t="s">
        <v>35</v>
      </c>
      <c r="AX270" s="11" t="s">
        <v>72</v>
      </c>
      <c r="AY270" s="243" t="s">
        <v>150</v>
      </c>
    </row>
    <row r="271" s="12" customFormat="1">
      <c r="B271" s="244"/>
      <c r="C271" s="245"/>
      <c r="D271" s="235" t="s">
        <v>159</v>
      </c>
      <c r="E271" s="246" t="s">
        <v>21</v>
      </c>
      <c r="F271" s="247" t="s">
        <v>2159</v>
      </c>
      <c r="G271" s="245"/>
      <c r="H271" s="248">
        <v>6.4800000000000004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AT271" s="254" t="s">
        <v>159</v>
      </c>
      <c r="AU271" s="254" t="s">
        <v>82</v>
      </c>
      <c r="AV271" s="12" t="s">
        <v>82</v>
      </c>
      <c r="AW271" s="12" t="s">
        <v>35</v>
      </c>
      <c r="AX271" s="12" t="s">
        <v>72</v>
      </c>
      <c r="AY271" s="254" t="s">
        <v>150</v>
      </c>
    </row>
    <row r="272" s="12" customFormat="1">
      <c r="B272" s="244"/>
      <c r="C272" s="245"/>
      <c r="D272" s="235" t="s">
        <v>159</v>
      </c>
      <c r="E272" s="246" t="s">
        <v>21</v>
      </c>
      <c r="F272" s="247" t="s">
        <v>2160</v>
      </c>
      <c r="G272" s="245"/>
      <c r="H272" s="248">
        <v>0.30599999999999999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AT272" s="254" t="s">
        <v>159</v>
      </c>
      <c r="AU272" s="254" t="s">
        <v>82</v>
      </c>
      <c r="AV272" s="12" t="s">
        <v>82</v>
      </c>
      <c r="AW272" s="12" t="s">
        <v>35</v>
      </c>
      <c r="AX272" s="12" t="s">
        <v>72</v>
      </c>
      <c r="AY272" s="254" t="s">
        <v>150</v>
      </c>
    </row>
    <row r="273" s="13" customFormat="1">
      <c r="B273" s="255"/>
      <c r="C273" s="256"/>
      <c r="D273" s="235" t="s">
        <v>159</v>
      </c>
      <c r="E273" s="257" t="s">
        <v>21</v>
      </c>
      <c r="F273" s="258" t="s">
        <v>162</v>
      </c>
      <c r="G273" s="256"/>
      <c r="H273" s="259">
        <v>6.7859999999999996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AT273" s="265" t="s">
        <v>159</v>
      </c>
      <c r="AU273" s="265" t="s">
        <v>82</v>
      </c>
      <c r="AV273" s="13" t="s">
        <v>157</v>
      </c>
      <c r="AW273" s="13" t="s">
        <v>35</v>
      </c>
      <c r="AX273" s="13" t="s">
        <v>80</v>
      </c>
      <c r="AY273" s="265" t="s">
        <v>150</v>
      </c>
    </row>
    <row r="274" s="1" customFormat="1" ht="25.5" customHeight="1">
      <c r="B274" s="46"/>
      <c r="C274" s="221" t="s">
        <v>455</v>
      </c>
      <c r="D274" s="221" t="s">
        <v>152</v>
      </c>
      <c r="E274" s="222" t="s">
        <v>2173</v>
      </c>
      <c r="F274" s="223" t="s">
        <v>2174</v>
      </c>
      <c r="G274" s="224" t="s">
        <v>204</v>
      </c>
      <c r="H274" s="225">
        <v>6.7859999999999996</v>
      </c>
      <c r="I274" s="226"/>
      <c r="J274" s="227">
        <f>ROUND(I274*H274,2)</f>
        <v>0</v>
      </c>
      <c r="K274" s="223" t="s">
        <v>156</v>
      </c>
      <c r="L274" s="72"/>
      <c r="M274" s="228" t="s">
        <v>21</v>
      </c>
      <c r="N274" s="229" t="s">
        <v>43</v>
      </c>
      <c r="O274" s="47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AR274" s="24" t="s">
        <v>157</v>
      </c>
      <c r="AT274" s="24" t="s">
        <v>152</v>
      </c>
      <c r="AU274" s="24" t="s">
        <v>82</v>
      </c>
      <c r="AY274" s="24" t="s">
        <v>150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80</v>
      </c>
      <c r="BK274" s="232">
        <f>ROUND(I274*H274,2)</f>
        <v>0</v>
      </c>
      <c r="BL274" s="24" t="s">
        <v>157</v>
      </c>
      <c r="BM274" s="24" t="s">
        <v>2175</v>
      </c>
    </row>
    <row r="275" s="11" customFormat="1">
      <c r="B275" s="233"/>
      <c r="C275" s="234"/>
      <c r="D275" s="235" t="s">
        <v>159</v>
      </c>
      <c r="E275" s="236" t="s">
        <v>21</v>
      </c>
      <c r="F275" s="237" t="s">
        <v>2018</v>
      </c>
      <c r="G275" s="234"/>
      <c r="H275" s="236" t="s">
        <v>21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159</v>
      </c>
      <c r="AU275" s="243" t="s">
        <v>82</v>
      </c>
      <c r="AV275" s="11" t="s">
        <v>80</v>
      </c>
      <c r="AW275" s="11" t="s">
        <v>35</v>
      </c>
      <c r="AX275" s="11" t="s">
        <v>72</v>
      </c>
      <c r="AY275" s="243" t="s">
        <v>150</v>
      </c>
    </row>
    <row r="276" s="12" customFormat="1">
      <c r="B276" s="244"/>
      <c r="C276" s="245"/>
      <c r="D276" s="235" t="s">
        <v>159</v>
      </c>
      <c r="E276" s="246" t="s">
        <v>21</v>
      </c>
      <c r="F276" s="247" t="s">
        <v>2159</v>
      </c>
      <c r="G276" s="245"/>
      <c r="H276" s="248">
        <v>6.4800000000000004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AT276" s="254" t="s">
        <v>159</v>
      </c>
      <c r="AU276" s="254" t="s">
        <v>82</v>
      </c>
      <c r="AV276" s="12" t="s">
        <v>82</v>
      </c>
      <c r="AW276" s="12" t="s">
        <v>35</v>
      </c>
      <c r="AX276" s="12" t="s">
        <v>72</v>
      </c>
      <c r="AY276" s="254" t="s">
        <v>150</v>
      </c>
    </row>
    <row r="277" s="12" customFormat="1">
      <c r="B277" s="244"/>
      <c r="C277" s="245"/>
      <c r="D277" s="235" t="s">
        <v>159</v>
      </c>
      <c r="E277" s="246" t="s">
        <v>21</v>
      </c>
      <c r="F277" s="247" t="s">
        <v>2160</v>
      </c>
      <c r="G277" s="245"/>
      <c r="H277" s="248">
        <v>0.30599999999999999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AT277" s="254" t="s">
        <v>159</v>
      </c>
      <c r="AU277" s="254" t="s">
        <v>82</v>
      </c>
      <c r="AV277" s="12" t="s">
        <v>82</v>
      </c>
      <c r="AW277" s="12" t="s">
        <v>35</v>
      </c>
      <c r="AX277" s="12" t="s">
        <v>72</v>
      </c>
      <c r="AY277" s="254" t="s">
        <v>150</v>
      </c>
    </row>
    <row r="278" s="13" customFormat="1">
      <c r="B278" s="255"/>
      <c r="C278" s="256"/>
      <c r="D278" s="235" t="s">
        <v>159</v>
      </c>
      <c r="E278" s="257" t="s">
        <v>21</v>
      </c>
      <c r="F278" s="258" t="s">
        <v>162</v>
      </c>
      <c r="G278" s="256"/>
      <c r="H278" s="259">
        <v>6.7859999999999996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AT278" s="265" t="s">
        <v>159</v>
      </c>
      <c r="AU278" s="265" t="s">
        <v>82</v>
      </c>
      <c r="AV278" s="13" t="s">
        <v>157</v>
      </c>
      <c r="AW278" s="13" t="s">
        <v>35</v>
      </c>
      <c r="AX278" s="13" t="s">
        <v>80</v>
      </c>
      <c r="AY278" s="265" t="s">
        <v>150</v>
      </c>
    </row>
    <row r="279" s="1" customFormat="1" ht="38.25" customHeight="1">
      <c r="B279" s="46"/>
      <c r="C279" s="221" t="s">
        <v>461</v>
      </c>
      <c r="D279" s="221" t="s">
        <v>152</v>
      </c>
      <c r="E279" s="222" t="s">
        <v>2176</v>
      </c>
      <c r="F279" s="223" t="s">
        <v>2177</v>
      </c>
      <c r="G279" s="224" t="s">
        <v>204</v>
      </c>
      <c r="H279" s="225">
        <v>1.6000000000000001</v>
      </c>
      <c r="I279" s="226"/>
      <c r="J279" s="227">
        <f>ROUND(I279*H279,2)</f>
        <v>0</v>
      </c>
      <c r="K279" s="223" t="s">
        <v>156</v>
      </c>
      <c r="L279" s="72"/>
      <c r="M279" s="228" t="s">
        <v>21</v>
      </c>
      <c r="N279" s="229" t="s">
        <v>43</v>
      </c>
      <c r="O279" s="47"/>
      <c r="P279" s="230">
        <f>O279*H279</f>
        <v>0</v>
      </c>
      <c r="Q279" s="230">
        <v>0.040000000000000001</v>
      </c>
      <c r="R279" s="230">
        <f>Q279*H279</f>
        <v>0.064000000000000001</v>
      </c>
      <c r="S279" s="230">
        <v>0</v>
      </c>
      <c r="T279" s="231">
        <f>S279*H279</f>
        <v>0</v>
      </c>
      <c r="AR279" s="24" t="s">
        <v>157</v>
      </c>
      <c r="AT279" s="24" t="s">
        <v>152</v>
      </c>
      <c r="AU279" s="24" t="s">
        <v>82</v>
      </c>
      <c r="AY279" s="24" t="s">
        <v>150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4" t="s">
        <v>80</v>
      </c>
      <c r="BK279" s="232">
        <f>ROUND(I279*H279,2)</f>
        <v>0</v>
      </c>
      <c r="BL279" s="24" t="s">
        <v>157</v>
      </c>
      <c r="BM279" s="24" t="s">
        <v>2178</v>
      </c>
    </row>
    <row r="280" s="11" customFormat="1">
      <c r="B280" s="233"/>
      <c r="C280" s="234"/>
      <c r="D280" s="235" t="s">
        <v>159</v>
      </c>
      <c r="E280" s="236" t="s">
        <v>21</v>
      </c>
      <c r="F280" s="237" t="s">
        <v>2179</v>
      </c>
      <c r="G280" s="234"/>
      <c r="H280" s="236" t="s">
        <v>21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159</v>
      </c>
      <c r="AU280" s="243" t="s">
        <v>82</v>
      </c>
      <c r="AV280" s="11" t="s">
        <v>80</v>
      </c>
      <c r="AW280" s="11" t="s">
        <v>35</v>
      </c>
      <c r="AX280" s="11" t="s">
        <v>72</v>
      </c>
      <c r="AY280" s="243" t="s">
        <v>150</v>
      </c>
    </row>
    <row r="281" s="12" customFormat="1">
      <c r="B281" s="244"/>
      <c r="C281" s="245"/>
      <c r="D281" s="235" t="s">
        <v>159</v>
      </c>
      <c r="E281" s="246" t="s">
        <v>21</v>
      </c>
      <c r="F281" s="247" t="s">
        <v>2180</v>
      </c>
      <c r="G281" s="245"/>
      <c r="H281" s="248">
        <v>1.6000000000000001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159</v>
      </c>
      <c r="AU281" s="254" t="s">
        <v>82</v>
      </c>
      <c r="AV281" s="12" t="s">
        <v>82</v>
      </c>
      <c r="AW281" s="12" t="s">
        <v>35</v>
      </c>
      <c r="AX281" s="12" t="s">
        <v>72</v>
      </c>
      <c r="AY281" s="254" t="s">
        <v>150</v>
      </c>
    </row>
    <row r="282" s="13" customFormat="1">
      <c r="B282" s="255"/>
      <c r="C282" s="256"/>
      <c r="D282" s="235" t="s">
        <v>159</v>
      </c>
      <c r="E282" s="257" t="s">
        <v>21</v>
      </c>
      <c r="F282" s="258" t="s">
        <v>162</v>
      </c>
      <c r="G282" s="256"/>
      <c r="H282" s="259">
        <v>1.6000000000000001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AT282" s="265" t="s">
        <v>159</v>
      </c>
      <c r="AU282" s="265" t="s">
        <v>82</v>
      </c>
      <c r="AV282" s="13" t="s">
        <v>157</v>
      </c>
      <c r="AW282" s="13" t="s">
        <v>35</v>
      </c>
      <c r="AX282" s="13" t="s">
        <v>80</v>
      </c>
      <c r="AY282" s="265" t="s">
        <v>150</v>
      </c>
    </row>
    <row r="283" s="1" customFormat="1" ht="51" customHeight="1">
      <c r="B283" s="46"/>
      <c r="C283" s="221" t="s">
        <v>466</v>
      </c>
      <c r="D283" s="221" t="s">
        <v>152</v>
      </c>
      <c r="E283" s="222" t="s">
        <v>2181</v>
      </c>
      <c r="F283" s="223" t="s">
        <v>2182</v>
      </c>
      <c r="G283" s="224" t="s">
        <v>204</v>
      </c>
      <c r="H283" s="225">
        <v>77.605000000000004</v>
      </c>
      <c r="I283" s="226"/>
      <c r="J283" s="227">
        <f>ROUND(I283*H283,2)</f>
        <v>0</v>
      </c>
      <c r="K283" s="223" t="s">
        <v>156</v>
      </c>
      <c r="L283" s="72"/>
      <c r="M283" s="228" t="s">
        <v>21</v>
      </c>
      <c r="N283" s="229" t="s">
        <v>43</v>
      </c>
      <c r="O283" s="47"/>
      <c r="P283" s="230">
        <f>O283*H283</f>
        <v>0</v>
      </c>
      <c r="Q283" s="230">
        <v>0.084250000000000005</v>
      </c>
      <c r="R283" s="230">
        <f>Q283*H283</f>
        <v>6.5382212500000003</v>
      </c>
      <c r="S283" s="230">
        <v>0</v>
      </c>
      <c r="T283" s="231">
        <f>S283*H283</f>
        <v>0</v>
      </c>
      <c r="AR283" s="24" t="s">
        <v>157</v>
      </c>
      <c r="AT283" s="24" t="s">
        <v>152</v>
      </c>
      <c r="AU283" s="24" t="s">
        <v>82</v>
      </c>
      <c r="AY283" s="24" t="s">
        <v>150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80</v>
      </c>
      <c r="BK283" s="232">
        <f>ROUND(I283*H283,2)</f>
        <v>0</v>
      </c>
      <c r="BL283" s="24" t="s">
        <v>157</v>
      </c>
      <c r="BM283" s="24" t="s">
        <v>2183</v>
      </c>
    </row>
    <row r="284" s="11" customFormat="1">
      <c r="B284" s="233"/>
      <c r="C284" s="234"/>
      <c r="D284" s="235" t="s">
        <v>159</v>
      </c>
      <c r="E284" s="236" t="s">
        <v>21</v>
      </c>
      <c r="F284" s="237" t="s">
        <v>2016</v>
      </c>
      <c r="G284" s="234"/>
      <c r="H284" s="236" t="s">
        <v>21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159</v>
      </c>
      <c r="AU284" s="243" t="s">
        <v>82</v>
      </c>
      <c r="AV284" s="11" t="s">
        <v>80</v>
      </c>
      <c r="AW284" s="11" t="s">
        <v>35</v>
      </c>
      <c r="AX284" s="11" t="s">
        <v>72</v>
      </c>
      <c r="AY284" s="243" t="s">
        <v>150</v>
      </c>
    </row>
    <row r="285" s="12" customFormat="1">
      <c r="B285" s="244"/>
      <c r="C285" s="245"/>
      <c r="D285" s="235" t="s">
        <v>159</v>
      </c>
      <c r="E285" s="246" t="s">
        <v>21</v>
      </c>
      <c r="F285" s="247" t="s">
        <v>2158</v>
      </c>
      <c r="G285" s="245"/>
      <c r="H285" s="248">
        <v>7.1399999999999997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AT285" s="254" t="s">
        <v>159</v>
      </c>
      <c r="AU285" s="254" t="s">
        <v>82</v>
      </c>
      <c r="AV285" s="12" t="s">
        <v>82</v>
      </c>
      <c r="AW285" s="12" t="s">
        <v>35</v>
      </c>
      <c r="AX285" s="12" t="s">
        <v>72</v>
      </c>
      <c r="AY285" s="254" t="s">
        <v>150</v>
      </c>
    </row>
    <row r="286" s="14" customFormat="1">
      <c r="B286" s="266"/>
      <c r="C286" s="267"/>
      <c r="D286" s="235" t="s">
        <v>159</v>
      </c>
      <c r="E286" s="268" t="s">
        <v>21</v>
      </c>
      <c r="F286" s="269" t="s">
        <v>198</v>
      </c>
      <c r="G286" s="267"/>
      <c r="H286" s="270">
        <v>7.1399999999999997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AT286" s="276" t="s">
        <v>159</v>
      </c>
      <c r="AU286" s="276" t="s">
        <v>82</v>
      </c>
      <c r="AV286" s="14" t="s">
        <v>166</v>
      </c>
      <c r="AW286" s="14" t="s">
        <v>35</v>
      </c>
      <c r="AX286" s="14" t="s">
        <v>72</v>
      </c>
      <c r="AY286" s="276" t="s">
        <v>150</v>
      </c>
    </row>
    <row r="287" s="11" customFormat="1">
      <c r="B287" s="233"/>
      <c r="C287" s="234"/>
      <c r="D287" s="235" t="s">
        <v>159</v>
      </c>
      <c r="E287" s="236" t="s">
        <v>21</v>
      </c>
      <c r="F287" s="237" t="s">
        <v>2018</v>
      </c>
      <c r="G287" s="234"/>
      <c r="H287" s="236" t="s">
        <v>21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159</v>
      </c>
      <c r="AU287" s="243" t="s">
        <v>82</v>
      </c>
      <c r="AV287" s="11" t="s">
        <v>80</v>
      </c>
      <c r="AW287" s="11" t="s">
        <v>35</v>
      </c>
      <c r="AX287" s="11" t="s">
        <v>72</v>
      </c>
      <c r="AY287" s="243" t="s">
        <v>150</v>
      </c>
    </row>
    <row r="288" s="12" customFormat="1">
      <c r="B288" s="244"/>
      <c r="C288" s="245"/>
      <c r="D288" s="235" t="s">
        <v>159</v>
      </c>
      <c r="E288" s="246" t="s">
        <v>21</v>
      </c>
      <c r="F288" s="247" t="s">
        <v>2159</v>
      </c>
      <c r="G288" s="245"/>
      <c r="H288" s="248">
        <v>6.4800000000000004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AT288" s="254" t="s">
        <v>159</v>
      </c>
      <c r="AU288" s="254" t="s">
        <v>82</v>
      </c>
      <c r="AV288" s="12" t="s">
        <v>82</v>
      </c>
      <c r="AW288" s="12" t="s">
        <v>35</v>
      </c>
      <c r="AX288" s="12" t="s">
        <v>72</v>
      </c>
      <c r="AY288" s="254" t="s">
        <v>150</v>
      </c>
    </row>
    <row r="289" s="12" customFormat="1">
      <c r="B289" s="244"/>
      <c r="C289" s="245"/>
      <c r="D289" s="235" t="s">
        <v>159</v>
      </c>
      <c r="E289" s="246" t="s">
        <v>21</v>
      </c>
      <c r="F289" s="247" t="s">
        <v>2160</v>
      </c>
      <c r="G289" s="245"/>
      <c r="H289" s="248">
        <v>0.30599999999999999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AT289" s="254" t="s">
        <v>159</v>
      </c>
      <c r="AU289" s="254" t="s">
        <v>82</v>
      </c>
      <c r="AV289" s="12" t="s">
        <v>82</v>
      </c>
      <c r="AW289" s="12" t="s">
        <v>35</v>
      </c>
      <c r="AX289" s="12" t="s">
        <v>72</v>
      </c>
      <c r="AY289" s="254" t="s">
        <v>150</v>
      </c>
    </row>
    <row r="290" s="14" customFormat="1">
      <c r="B290" s="266"/>
      <c r="C290" s="267"/>
      <c r="D290" s="235" t="s">
        <v>159</v>
      </c>
      <c r="E290" s="268" t="s">
        <v>21</v>
      </c>
      <c r="F290" s="269" t="s">
        <v>198</v>
      </c>
      <c r="G290" s="267"/>
      <c r="H290" s="270">
        <v>6.7859999999999996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AT290" s="276" t="s">
        <v>159</v>
      </c>
      <c r="AU290" s="276" t="s">
        <v>82</v>
      </c>
      <c r="AV290" s="14" t="s">
        <v>166</v>
      </c>
      <c r="AW290" s="14" t="s">
        <v>35</v>
      </c>
      <c r="AX290" s="14" t="s">
        <v>72</v>
      </c>
      <c r="AY290" s="276" t="s">
        <v>150</v>
      </c>
    </row>
    <row r="291" s="11" customFormat="1">
      <c r="B291" s="233"/>
      <c r="C291" s="234"/>
      <c r="D291" s="235" t="s">
        <v>159</v>
      </c>
      <c r="E291" s="236" t="s">
        <v>21</v>
      </c>
      <c r="F291" s="237" t="s">
        <v>2021</v>
      </c>
      <c r="G291" s="234"/>
      <c r="H291" s="236" t="s">
        <v>21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159</v>
      </c>
      <c r="AU291" s="243" t="s">
        <v>82</v>
      </c>
      <c r="AV291" s="11" t="s">
        <v>80</v>
      </c>
      <c r="AW291" s="11" t="s">
        <v>35</v>
      </c>
      <c r="AX291" s="11" t="s">
        <v>72</v>
      </c>
      <c r="AY291" s="243" t="s">
        <v>150</v>
      </c>
    </row>
    <row r="292" s="12" customFormat="1">
      <c r="B292" s="244"/>
      <c r="C292" s="245"/>
      <c r="D292" s="235" t="s">
        <v>159</v>
      </c>
      <c r="E292" s="246" t="s">
        <v>21</v>
      </c>
      <c r="F292" s="247" t="s">
        <v>2161</v>
      </c>
      <c r="G292" s="245"/>
      <c r="H292" s="248">
        <v>13.625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AT292" s="254" t="s">
        <v>159</v>
      </c>
      <c r="AU292" s="254" t="s">
        <v>82</v>
      </c>
      <c r="AV292" s="12" t="s">
        <v>82</v>
      </c>
      <c r="AW292" s="12" t="s">
        <v>35</v>
      </c>
      <c r="AX292" s="12" t="s">
        <v>72</v>
      </c>
      <c r="AY292" s="254" t="s">
        <v>150</v>
      </c>
    </row>
    <row r="293" s="12" customFormat="1">
      <c r="B293" s="244"/>
      <c r="C293" s="245"/>
      <c r="D293" s="235" t="s">
        <v>159</v>
      </c>
      <c r="E293" s="246" t="s">
        <v>21</v>
      </c>
      <c r="F293" s="247" t="s">
        <v>2162</v>
      </c>
      <c r="G293" s="245"/>
      <c r="H293" s="248">
        <v>0.64300000000000002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AT293" s="254" t="s">
        <v>159</v>
      </c>
      <c r="AU293" s="254" t="s">
        <v>82</v>
      </c>
      <c r="AV293" s="12" t="s">
        <v>82</v>
      </c>
      <c r="AW293" s="12" t="s">
        <v>35</v>
      </c>
      <c r="AX293" s="12" t="s">
        <v>72</v>
      </c>
      <c r="AY293" s="254" t="s">
        <v>150</v>
      </c>
    </row>
    <row r="294" s="12" customFormat="1">
      <c r="B294" s="244"/>
      <c r="C294" s="245"/>
      <c r="D294" s="235" t="s">
        <v>159</v>
      </c>
      <c r="E294" s="246" t="s">
        <v>21</v>
      </c>
      <c r="F294" s="247" t="s">
        <v>2163</v>
      </c>
      <c r="G294" s="245"/>
      <c r="H294" s="248">
        <v>10.444000000000001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AT294" s="254" t="s">
        <v>159</v>
      </c>
      <c r="AU294" s="254" t="s">
        <v>82</v>
      </c>
      <c r="AV294" s="12" t="s">
        <v>82</v>
      </c>
      <c r="AW294" s="12" t="s">
        <v>35</v>
      </c>
      <c r="AX294" s="12" t="s">
        <v>72</v>
      </c>
      <c r="AY294" s="254" t="s">
        <v>150</v>
      </c>
    </row>
    <row r="295" s="12" customFormat="1">
      <c r="B295" s="244"/>
      <c r="C295" s="245"/>
      <c r="D295" s="235" t="s">
        <v>159</v>
      </c>
      <c r="E295" s="246" t="s">
        <v>21</v>
      </c>
      <c r="F295" s="247" t="s">
        <v>2164</v>
      </c>
      <c r="G295" s="245"/>
      <c r="H295" s="248">
        <v>5.3780000000000001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159</v>
      </c>
      <c r="AU295" s="254" t="s">
        <v>82</v>
      </c>
      <c r="AV295" s="12" t="s">
        <v>82</v>
      </c>
      <c r="AW295" s="12" t="s">
        <v>35</v>
      </c>
      <c r="AX295" s="12" t="s">
        <v>72</v>
      </c>
      <c r="AY295" s="254" t="s">
        <v>150</v>
      </c>
    </row>
    <row r="296" s="12" customFormat="1">
      <c r="B296" s="244"/>
      <c r="C296" s="245"/>
      <c r="D296" s="235" t="s">
        <v>159</v>
      </c>
      <c r="E296" s="246" t="s">
        <v>21</v>
      </c>
      <c r="F296" s="247" t="s">
        <v>2165</v>
      </c>
      <c r="G296" s="245"/>
      <c r="H296" s="248">
        <v>16.213999999999999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AT296" s="254" t="s">
        <v>159</v>
      </c>
      <c r="AU296" s="254" t="s">
        <v>82</v>
      </c>
      <c r="AV296" s="12" t="s">
        <v>82</v>
      </c>
      <c r="AW296" s="12" t="s">
        <v>35</v>
      </c>
      <c r="AX296" s="12" t="s">
        <v>72</v>
      </c>
      <c r="AY296" s="254" t="s">
        <v>150</v>
      </c>
    </row>
    <row r="297" s="12" customFormat="1">
      <c r="B297" s="244"/>
      <c r="C297" s="245"/>
      <c r="D297" s="235" t="s">
        <v>159</v>
      </c>
      <c r="E297" s="246" t="s">
        <v>21</v>
      </c>
      <c r="F297" s="247" t="s">
        <v>2166</v>
      </c>
      <c r="G297" s="245"/>
      <c r="H297" s="248">
        <v>17.375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AT297" s="254" t="s">
        <v>159</v>
      </c>
      <c r="AU297" s="254" t="s">
        <v>82</v>
      </c>
      <c r="AV297" s="12" t="s">
        <v>82</v>
      </c>
      <c r="AW297" s="12" t="s">
        <v>35</v>
      </c>
      <c r="AX297" s="12" t="s">
        <v>72</v>
      </c>
      <c r="AY297" s="254" t="s">
        <v>150</v>
      </c>
    </row>
    <row r="298" s="14" customFormat="1">
      <c r="B298" s="266"/>
      <c r="C298" s="267"/>
      <c r="D298" s="235" t="s">
        <v>159</v>
      </c>
      <c r="E298" s="268" t="s">
        <v>21</v>
      </c>
      <c r="F298" s="269" t="s">
        <v>198</v>
      </c>
      <c r="G298" s="267"/>
      <c r="H298" s="270">
        <v>63.679000000000002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AT298" s="276" t="s">
        <v>159</v>
      </c>
      <c r="AU298" s="276" t="s">
        <v>82</v>
      </c>
      <c r="AV298" s="14" t="s">
        <v>166</v>
      </c>
      <c r="AW298" s="14" t="s">
        <v>35</v>
      </c>
      <c r="AX298" s="14" t="s">
        <v>72</v>
      </c>
      <c r="AY298" s="276" t="s">
        <v>150</v>
      </c>
    </row>
    <row r="299" s="13" customFormat="1">
      <c r="B299" s="255"/>
      <c r="C299" s="256"/>
      <c r="D299" s="235" t="s">
        <v>159</v>
      </c>
      <c r="E299" s="257" t="s">
        <v>21</v>
      </c>
      <c r="F299" s="258" t="s">
        <v>162</v>
      </c>
      <c r="G299" s="256"/>
      <c r="H299" s="259">
        <v>77.605000000000004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AT299" s="265" t="s">
        <v>159</v>
      </c>
      <c r="AU299" s="265" t="s">
        <v>82</v>
      </c>
      <c r="AV299" s="13" t="s">
        <v>157</v>
      </c>
      <c r="AW299" s="13" t="s">
        <v>35</v>
      </c>
      <c r="AX299" s="13" t="s">
        <v>80</v>
      </c>
      <c r="AY299" s="265" t="s">
        <v>150</v>
      </c>
    </row>
    <row r="300" s="1" customFormat="1" ht="16.5" customHeight="1">
      <c r="B300" s="46"/>
      <c r="C300" s="277" t="s">
        <v>470</v>
      </c>
      <c r="D300" s="277" t="s">
        <v>235</v>
      </c>
      <c r="E300" s="278" t="s">
        <v>2184</v>
      </c>
      <c r="F300" s="279" t="s">
        <v>2185</v>
      </c>
      <c r="G300" s="280" t="s">
        <v>204</v>
      </c>
      <c r="H300" s="281">
        <v>79.933000000000007</v>
      </c>
      <c r="I300" s="282"/>
      <c r="J300" s="283">
        <f>ROUND(I300*H300,2)</f>
        <v>0</v>
      </c>
      <c r="K300" s="279" t="s">
        <v>156</v>
      </c>
      <c r="L300" s="284"/>
      <c r="M300" s="285" t="s">
        <v>21</v>
      </c>
      <c r="N300" s="286" t="s">
        <v>43</v>
      </c>
      <c r="O300" s="47"/>
      <c r="P300" s="230">
        <f>O300*H300</f>
        <v>0</v>
      </c>
      <c r="Q300" s="230">
        <v>0.13100000000000001</v>
      </c>
      <c r="R300" s="230">
        <f>Q300*H300</f>
        <v>10.471223000000002</v>
      </c>
      <c r="S300" s="230">
        <v>0</v>
      </c>
      <c r="T300" s="231">
        <f>S300*H300</f>
        <v>0</v>
      </c>
      <c r="AR300" s="24" t="s">
        <v>190</v>
      </c>
      <c r="AT300" s="24" t="s">
        <v>235</v>
      </c>
      <c r="AU300" s="24" t="s">
        <v>82</v>
      </c>
      <c r="AY300" s="24" t="s">
        <v>150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4" t="s">
        <v>80</v>
      </c>
      <c r="BK300" s="232">
        <f>ROUND(I300*H300,2)</f>
        <v>0</v>
      </c>
      <c r="BL300" s="24" t="s">
        <v>157</v>
      </c>
      <c r="BM300" s="24" t="s">
        <v>2186</v>
      </c>
    </row>
    <row r="301" s="12" customFormat="1">
      <c r="B301" s="244"/>
      <c r="C301" s="245"/>
      <c r="D301" s="235" t="s">
        <v>159</v>
      </c>
      <c r="E301" s="246" t="s">
        <v>21</v>
      </c>
      <c r="F301" s="247" t="s">
        <v>2187</v>
      </c>
      <c r="G301" s="245"/>
      <c r="H301" s="248">
        <v>79.933000000000007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AT301" s="254" t="s">
        <v>159</v>
      </c>
      <c r="AU301" s="254" t="s">
        <v>82</v>
      </c>
      <c r="AV301" s="12" t="s">
        <v>82</v>
      </c>
      <c r="AW301" s="12" t="s">
        <v>35</v>
      </c>
      <c r="AX301" s="12" t="s">
        <v>72</v>
      </c>
      <c r="AY301" s="254" t="s">
        <v>150</v>
      </c>
    </row>
    <row r="302" s="13" customFormat="1">
      <c r="B302" s="255"/>
      <c r="C302" s="256"/>
      <c r="D302" s="235" t="s">
        <v>159</v>
      </c>
      <c r="E302" s="257" t="s">
        <v>21</v>
      </c>
      <c r="F302" s="258" t="s">
        <v>162</v>
      </c>
      <c r="G302" s="256"/>
      <c r="H302" s="259">
        <v>79.933000000000007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AT302" s="265" t="s">
        <v>159</v>
      </c>
      <c r="AU302" s="265" t="s">
        <v>82</v>
      </c>
      <c r="AV302" s="13" t="s">
        <v>157</v>
      </c>
      <c r="AW302" s="13" t="s">
        <v>35</v>
      </c>
      <c r="AX302" s="13" t="s">
        <v>80</v>
      </c>
      <c r="AY302" s="265" t="s">
        <v>150</v>
      </c>
    </row>
    <row r="303" s="10" customFormat="1" ht="29.88" customHeight="1">
      <c r="B303" s="205"/>
      <c r="C303" s="206"/>
      <c r="D303" s="207" t="s">
        <v>71</v>
      </c>
      <c r="E303" s="219" t="s">
        <v>201</v>
      </c>
      <c r="F303" s="219" t="s">
        <v>454</v>
      </c>
      <c r="G303" s="206"/>
      <c r="H303" s="206"/>
      <c r="I303" s="209"/>
      <c r="J303" s="220">
        <f>BK303</f>
        <v>0</v>
      </c>
      <c r="K303" s="206"/>
      <c r="L303" s="211"/>
      <c r="M303" s="212"/>
      <c r="N303" s="213"/>
      <c r="O303" s="213"/>
      <c r="P303" s="214">
        <f>SUM(P304:P341)</f>
        <v>0</v>
      </c>
      <c r="Q303" s="213"/>
      <c r="R303" s="214">
        <f>SUM(R304:R341)</f>
        <v>17.62941248752</v>
      </c>
      <c r="S303" s="213"/>
      <c r="T303" s="215">
        <f>SUM(T304:T341)</f>
        <v>2.4211</v>
      </c>
      <c r="AR303" s="216" t="s">
        <v>80</v>
      </c>
      <c r="AT303" s="217" t="s">
        <v>71</v>
      </c>
      <c r="AU303" s="217" t="s">
        <v>80</v>
      </c>
      <c r="AY303" s="216" t="s">
        <v>150</v>
      </c>
      <c r="BK303" s="218">
        <f>SUM(BK304:BK341)</f>
        <v>0</v>
      </c>
    </row>
    <row r="304" s="1" customFormat="1" ht="25.5" customHeight="1">
      <c r="B304" s="46"/>
      <c r="C304" s="221" t="s">
        <v>474</v>
      </c>
      <c r="D304" s="221" t="s">
        <v>152</v>
      </c>
      <c r="E304" s="222" t="s">
        <v>2188</v>
      </c>
      <c r="F304" s="223" t="s">
        <v>2189</v>
      </c>
      <c r="G304" s="224" t="s">
        <v>248</v>
      </c>
      <c r="H304" s="225">
        <v>74.314999999999998</v>
      </c>
      <c r="I304" s="226"/>
      <c r="J304" s="227">
        <f>ROUND(I304*H304,2)</f>
        <v>0</v>
      </c>
      <c r="K304" s="223" t="s">
        <v>21</v>
      </c>
      <c r="L304" s="72"/>
      <c r="M304" s="228" t="s">
        <v>21</v>
      </c>
      <c r="N304" s="229" t="s">
        <v>43</v>
      </c>
      <c r="O304" s="47"/>
      <c r="P304" s="230">
        <f>O304*H304</f>
        <v>0</v>
      </c>
      <c r="Q304" s="230">
        <v>0.10108399999999999</v>
      </c>
      <c r="R304" s="230">
        <f>Q304*H304</f>
        <v>7.5120574599999994</v>
      </c>
      <c r="S304" s="230">
        <v>0</v>
      </c>
      <c r="T304" s="231">
        <f>S304*H304</f>
        <v>0</v>
      </c>
      <c r="AR304" s="24" t="s">
        <v>157</v>
      </c>
      <c r="AT304" s="24" t="s">
        <v>152</v>
      </c>
      <c r="AU304" s="24" t="s">
        <v>82</v>
      </c>
      <c r="AY304" s="24" t="s">
        <v>150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4" t="s">
        <v>80</v>
      </c>
      <c r="BK304" s="232">
        <f>ROUND(I304*H304,2)</f>
        <v>0</v>
      </c>
      <c r="BL304" s="24" t="s">
        <v>157</v>
      </c>
      <c r="BM304" s="24" t="s">
        <v>2190</v>
      </c>
    </row>
    <row r="305" s="12" customFormat="1">
      <c r="B305" s="244"/>
      <c r="C305" s="245"/>
      <c r="D305" s="235" t="s">
        <v>159</v>
      </c>
      <c r="E305" s="246" t="s">
        <v>21</v>
      </c>
      <c r="F305" s="247" t="s">
        <v>2191</v>
      </c>
      <c r="G305" s="245"/>
      <c r="H305" s="248">
        <v>5.4800000000000004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159</v>
      </c>
      <c r="AU305" s="254" t="s">
        <v>82</v>
      </c>
      <c r="AV305" s="12" t="s">
        <v>82</v>
      </c>
      <c r="AW305" s="12" t="s">
        <v>35</v>
      </c>
      <c r="AX305" s="12" t="s">
        <v>72</v>
      </c>
      <c r="AY305" s="254" t="s">
        <v>150</v>
      </c>
    </row>
    <row r="306" s="12" customFormat="1">
      <c r="B306" s="244"/>
      <c r="C306" s="245"/>
      <c r="D306" s="235" t="s">
        <v>159</v>
      </c>
      <c r="E306" s="246" t="s">
        <v>21</v>
      </c>
      <c r="F306" s="247" t="s">
        <v>2192</v>
      </c>
      <c r="G306" s="245"/>
      <c r="H306" s="248">
        <v>32.390000000000001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AT306" s="254" t="s">
        <v>159</v>
      </c>
      <c r="AU306" s="254" t="s">
        <v>82</v>
      </c>
      <c r="AV306" s="12" t="s">
        <v>82</v>
      </c>
      <c r="AW306" s="12" t="s">
        <v>35</v>
      </c>
      <c r="AX306" s="12" t="s">
        <v>72</v>
      </c>
      <c r="AY306" s="254" t="s">
        <v>150</v>
      </c>
    </row>
    <row r="307" s="12" customFormat="1">
      <c r="B307" s="244"/>
      <c r="C307" s="245"/>
      <c r="D307" s="235" t="s">
        <v>159</v>
      </c>
      <c r="E307" s="246" t="s">
        <v>21</v>
      </c>
      <c r="F307" s="247" t="s">
        <v>2193</v>
      </c>
      <c r="G307" s="245"/>
      <c r="H307" s="248">
        <v>36.445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AT307" s="254" t="s">
        <v>159</v>
      </c>
      <c r="AU307" s="254" t="s">
        <v>82</v>
      </c>
      <c r="AV307" s="12" t="s">
        <v>82</v>
      </c>
      <c r="AW307" s="12" t="s">
        <v>35</v>
      </c>
      <c r="AX307" s="12" t="s">
        <v>72</v>
      </c>
      <c r="AY307" s="254" t="s">
        <v>150</v>
      </c>
    </row>
    <row r="308" s="13" customFormat="1">
      <c r="B308" s="255"/>
      <c r="C308" s="256"/>
      <c r="D308" s="235" t="s">
        <v>159</v>
      </c>
      <c r="E308" s="257" t="s">
        <v>21</v>
      </c>
      <c r="F308" s="258" t="s">
        <v>162</v>
      </c>
      <c r="G308" s="256"/>
      <c r="H308" s="259">
        <v>74.314999999999998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AT308" s="265" t="s">
        <v>159</v>
      </c>
      <c r="AU308" s="265" t="s">
        <v>82</v>
      </c>
      <c r="AV308" s="13" t="s">
        <v>157</v>
      </c>
      <c r="AW308" s="13" t="s">
        <v>35</v>
      </c>
      <c r="AX308" s="13" t="s">
        <v>80</v>
      </c>
      <c r="AY308" s="265" t="s">
        <v>150</v>
      </c>
    </row>
    <row r="309" s="1" customFormat="1" ht="16.5" customHeight="1">
      <c r="B309" s="46"/>
      <c r="C309" s="277" t="s">
        <v>480</v>
      </c>
      <c r="D309" s="277" t="s">
        <v>235</v>
      </c>
      <c r="E309" s="278" t="s">
        <v>2194</v>
      </c>
      <c r="F309" s="279" t="s">
        <v>2195</v>
      </c>
      <c r="G309" s="280" t="s">
        <v>228</v>
      </c>
      <c r="H309" s="281">
        <v>76.5</v>
      </c>
      <c r="I309" s="282"/>
      <c r="J309" s="283">
        <f>ROUND(I309*H309,2)</f>
        <v>0</v>
      </c>
      <c r="K309" s="279" t="s">
        <v>21</v>
      </c>
      <c r="L309" s="284"/>
      <c r="M309" s="285" t="s">
        <v>21</v>
      </c>
      <c r="N309" s="286" t="s">
        <v>43</v>
      </c>
      <c r="O309" s="47"/>
      <c r="P309" s="230">
        <f>O309*H309</f>
        <v>0</v>
      </c>
      <c r="Q309" s="230">
        <v>0.021999999999999999</v>
      </c>
      <c r="R309" s="230">
        <f>Q309*H309</f>
        <v>1.6829999999999998</v>
      </c>
      <c r="S309" s="230">
        <v>0</v>
      </c>
      <c r="T309" s="231">
        <f>S309*H309</f>
        <v>0</v>
      </c>
      <c r="AR309" s="24" t="s">
        <v>190</v>
      </c>
      <c r="AT309" s="24" t="s">
        <v>235</v>
      </c>
      <c r="AU309" s="24" t="s">
        <v>82</v>
      </c>
      <c r="AY309" s="24" t="s">
        <v>150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80</v>
      </c>
      <c r="BK309" s="232">
        <f>ROUND(I309*H309,2)</f>
        <v>0</v>
      </c>
      <c r="BL309" s="24" t="s">
        <v>157</v>
      </c>
      <c r="BM309" s="24" t="s">
        <v>2196</v>
      </c>
    </row>
    <row r="310" s="12" customFormat="1">
      <c r="B310" s="244"/>
      <c r="C310" s="245"/>
      <c r="D310" s="235" t="s">
        <v>159</v>
      </c>
      <c r="E310" s="246" t="s">
        <v>21</v>
      </c>
      <c r="F310" s="247" t="s">
        <v>2197</v>
      </c>
      <c r="G310" s="245"/>
      <c r="H310" s="248">
        <v>76.5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AT310" s="254" t="s">
        <v>159</v>
      </c>
      <c r="AU310" s="254" t="s">
        <v>82</v>
      </c>
      <c r="AV310" s="12" t="s">
        <v>82</v>
      </c>
      <c r="AW310" s="12" t="s">
        <v>35</v>
      </c>
      <c r="AX310" s="12" t="s">
        <v>72</v>
      </c>
      <c r="AY310" s="254" t="s">
        <v>150</v>
      </c>
    </row>
    <row r="311" s="13" customFormat="1">
      <c r="B311" s="255"/>
      <c r="C311" s="256"/>
      <c r="D311" s="235" t="s">
        <v>159</v>
      </c>
      <c r="E311" s="257" t="s">
        <v>21</v>
      </c>
      <c r="F311" s="258" t="s">
        <v>162</v>
      </c>
      <c r="G311" s="256"/>
      <c r="H311" s="259">
        <v>76.5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AT311" s="265" t="s">
        <v>159</v>
      </c>
      <c r="AU311" s="265" t="s">
        <v>82</v>
      </c>
      <c r="AV311" s="13" t="s">
        <v>157</v>
      </c>
      <c r="AW311" s="13" t="s">
        <v>35</v>
      </c>
      <c r="AX311" s="13" t="s">
        <v>80</v>
      </c>
      <c r="AY311" s="265" t="s">
        <v>150</v>
      </c>
    </row>
    <row r="312" s="1" customFormat="1" ht="16.5" customHeight="1">
      <c r="B312" s="46"/>
      <c r="C312" s="221" t="s">
        <v>484</v>
      </c>
      <c r="D312" s="221" t="s">
        <v>152</v>
      </c>
      <c r="E312" s="222" t="s">
        <v>2198</v>
      </c>
      <c r="F312" s="223" t="s">
        <v>2199</v>
      </c>
      <c r="G312" s="224" t="s">
        <v>155</v>
      </c>
      <c r="H312" s="225">
        <v>0.20000000000000001</v>
      </c>
      <c r="I312" s="226"/>
      <c r="J312" s="227">
        <f>ROUND(I312*H312,2)</f>
        <v>0</v>
      </c>
      <c r="K312" s="223" t="s">
        <v>21</v>
      </c>
      <c r="L312" s="72"/>
      <c r="M312" s="228" t="s">
        <v>21</v>
      </c>
      <c r="N312" s="229" t="s">
        <v>43</v>
      </c>
      <c r="O312" s="47"/>
      <c r="P312" s="230">
        <f>O312*H312</f>
        <v>0</v>
      </c>
      <c r="Q312" s="230">
        <v>2.5504500000000001</v>
      </c>
      <c r="R312" s="230">
        <f>Q312*H312</f>
        <v>0.51009000000000004</v>
      </c>
      <c r="S312" s="230">
        <v>0</v>
      </c>
      <c r="T312" s="231">
        <f>S312*H312</f>
        <v>0</v>
      </c>
      <c r="AR312" s="24" t="s">
        <v>157</v>
      </c>
      <c r="AT312" s="24" t="s">
        <v>152</v>
      </c>
      <c r="AU312" s="24" t="s">
        <v>82</v>
      </c>
      <c r="AY312" s="24" t="s">
        <v>150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4" t="s">
        <v>80</v>
      </c>
      <c r="BK312" s="232">
        <f>ROUND(I312*H312,2)</f>
        <v>0</v>
      </c>
      <c r="BL312" s="24" t="s">
        <v>157</v>
      </c>
      <c r="BM312" s="24" t="s">
        <v>2200</v>
      </c>
    </row>
    <row r="313" s="12" customFormat="1">
      <c r="B313" s="244"/>
      <c r="C313" s="245"/>
      <c r="D313" s="235" t="s">
        <v>159</v>
      </c>
      <c r="E313" s="246" t="s">
        <v>21</v>
      </c>
      <c r="F313" s="247" t="s">
        <v>2201</v>
      </c>
      <c r="G313" s="245"/>
      <c r="H313" s="248">
        <v>0.20000000000000001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AT313" s="254" t="s">
        <v>159</v>
      </c>
      <c r="AU313" s="254" t="s">
        <v>82</v>
      </c>
      <c r="AV313" s="12" t="s">
        <v>82</v>
      </c>
      <c r="AW313" s="12" t="s">
        <v>35</v>
      </c>
      <c r="AX313" s="12" t="s">
        <v>72</v>
      </c>
      <c r="AY313" s="254" t="s">
        <v>150</v>
      </c>
    </row>
    <row r="314" s="13" customFormat="1">
      <c r="B314" s="255"/>
      <c r="C314" s="256"/>
      <c r="D314" s="235" t="s">
        <v>159</v>
      </c>
      <c r="E314" s="257" t="s">
        <v>21</v>
      </c>
      <c r="F314" s="258" t="s">
        <v>162</v>
      </c>
      <c r="G314" s="256"/>
      <c r="H314" s="259">
        <v>0.20000000000000001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AT314" s="265" t="s">
        <v>159</v>
      </c>
      <c r="AU314" s="265" t="s">
        <v>82</v>
      </c>
      <c r="AV314" s="13" t="s">
        <v>157</v>
      </c>
      <c r="AW314" s="13" t="s">
        <v>35</v>
      </c>
      <c r="AX314" s="13" t="s">
        <v>80</v>
      </c>
      <c r="AY314" s="265" t="s">
        <v>150</v>
      </c>
    </row>
    <row r="315" s="1" customFormat="1" ht="16.5" customHeight="1">
      <c r="B315" s="46"/>
      <c r="C315" s="221" t="s">
        <v>489</v>
      </c>
      <c r="D315" s="221" t="s">
        <v>152</v>
      </c>
      <c r="E315" s="222" t="s">
        <v>2202</v>
      </c>
      <c r="F315" s="223" t="s">
        <v>2203</v>
      </c>
      <c r="G315" s="224" t="s">
        <v>186</v>
      </c>
      <c r="H315" s="225">
        <v>0.0040000000000000001</v>
      </c>
      <c r="I315" s="226"/>
      <c r="J315" s="227">
        <f>ROUND(I315*H315,2)</f>
        <v>0</v>
      </c>
      <c r="K315" s="223" t="s">
        <v>21</v>
      </c>
      <c r="L315" s="72"/>
      <c r="M315" s="228" t="s">
        <v>21</v>
      </c>
      <c r="N315" s="229" t="s">
        <v>43</v>
      </c>
      <c r="O315" s="47"/>
      <c r="P315" s="230">
        <f>O315*H315</f>
        <v>0</v>
      </c>
      <c r="Q315" s="230">
        <v>1.01522808</v>
      </c>
      <c r="R315" s="230">
        <f>Q315*H315</f>
        <v>0.0040609123200000003</v>
      </c>
      <c r="S315" s="230">
        <v>0</v>
      </c>
      <c r="T315" s="231">
        <f>S315*H315</f>
        <v>0</v>
      </c>
      <c r="AR315" s="24" t="s">
        <v>157</v>
      </c>
      <c r="AT315" s="24" t="s">
        <v>152</v>
      </c>
      <c r="AU315" s="24" t="s">
        <v>82</v>
      </c>
      <c r="AY315" s="24" t="s">
        <v>150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80</v>
      </c>
      <c r="BK315" s="232">
        <f>ROUND(I315*H315,2)</f>
        <v>0</v>
      </c>
      <c r="BL315" s="24" t="s">
        <v>157</v>
      </c>
      <c r="BM315" s="24" t="s">
        <v>2204</v>
      </c>
    </row>
    <row r="316" s="12" customFormat="1">
      <c r="B316" s="244"/>
      <c r="C316" s="245"/>
      <c r="D316" s="235" t="s">
        <v>159</v>
      </c>
      <c r="E316" s="246" t="s">
        <v>21</v>
      </c>
      <c r="F316" s="247" t="s">
        <v>2205</v>
      </c>
      <c r="G316" s="245"/>
      <c r="H316" s="248">
        <v>0.0040000000000000001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AT316" s="254" t="s">
        <v>159</v>
      </c>
      <c r="AU316" s="254" t="s">
        <v>82</v>
      </c>
      <c r="AV316" s="12" t="s">
        <v>82</v>
      </c>
      <c r="AW316" s="12" t="s">
        <v>35</v>
      </c>
      <c r="AX316" s="12" t="s">
        <v>72</v>
      </c>
      <c r="AY316" s="254" t="s">
        <v>150</v>
      </c>
    </row>
    <row r="317" s="13" customFormat="1">
      <c r="B317" s="255"/>
      <c r="C317" s="256"/>
      <c r="D317" s="235" t="s">
        <v>159</v>
      </c>
      <c r="E317" s="257" t="s">
        <v>21</v>
      </c>
      <c r="F317" s="258" t="s">
        <v>162</v>
      </c>
      <c r="G317" s="256"/>
      <c r="H317" s="259">
        <v>0.0040000000000000001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AT317" s="265" t="s">
        <v>159</v>
      </c>
      <c r="AU317" s="265" t="s">
        <v>82</v>
      </c>
      <c r="AV317" s="13" t="s">
        <v>157</v>
      </c>
      <c r="AW317" s="13" t="s">
        <v>35</v>
      </c>
      <c r="AX317" s="13" t="s">
        <v>80</v>
      </c>
      <c r="AY317" s="265" t="s">
        <v>150</v>
      </c>
    </row>
    <row r="318" s="1" customFormat="1" ht="25.5" customHeight="1">
      <c r="B318" s="46"/>
      <c r="C318" s="221" t="s">
        <v>495</v>
      </c>
      <c r="D318" s="221" t="s">
        <v>152</v>
      </c>
      <c r="E318" s="222" t="s">
        <v>2206</v>
      </c>
      <c r="F318" s="223" t="s">
        <v>2207</v>
      </c>
      <c r="G318" s="224" t="s">
        <v>155</v>
      </c>
      <c r="H318" s="225">
        <v>1.486</v>
      </c>
      <c r="I318" s="226"/>
      <c r="J318" s="227">
        <f>ROUND(I318*H318,2)</f>
        <v>0</v>
      </c>
      <c r="K318" s="223" t="s">
        <v>156</v>
      </c>
      <c r="L318" s="72"/>
      <c r="M318" s="228" t="s">
        <v>21</v>
      </c>
      <c r="N318" s="229" t="s">
        <v>43</v>
      </c>
      <c r="O318" s="47"/>
      <c r="P318" s="230">
        <f>O318*H318</f>
        <v>0</v>
      </c>
      <c r="Q318" s="230">
        <v>2.2563399999999998</v>
      </c>
      <c r="R318" s="230">
        <f>Q318*H318</f>
        <v>3.3529212399999997</v>
      </c>
      <c r="S318" s="230">
        <v>0</v>
      </c>
      <c r="T318" s="231">
        <f>S318*H318</f>
        <v>0</v>
      </c>
      <c r="AR318" s="24" t="s">
        <v>157</v>
      </c>
      <c r="AT318" s="24" t="s">
        <v>152</v>
      </c>
      <c r="AU318" s="24" t="s">
        <v>82</v>
      </c>
      <c r="AY318" s="24" t="s">
        <v>150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80</v>
      </c>
      <c r="BK318" s="232">
        <f>ROUND(I318*H318,2)</f>
        <v>0</v>
      </c>
      <c r="BL318" s="24" t="s">
        <v>157</v>
      </c>
      <c r="BM318" s="24" t="s">
        <v>2208</v>
      </c>
    </row>
    <row r="319" s="12" customFormat="1">
      <c r="B319" s="244"/>
      <c r="C319" s="245"/>
      <c r="D319" s="235" t="s">
        <v>159</v>
      </c>
      <c r="E319" s="246" t="s">
        <v>21</v>
      </c>
      <c r="F319" s="247" t="s">
        <v>2209</v>
      </c>
      <c r="G319" s="245"/>
      <c r="H319" s="248">
        <v>1.486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AT319" s="254" t="s">
        <v>159</v>
      </c>
      <c r="AU319" s="254" t="s">
        <v>82</v>
      </c>
      <c r="AV319" s="12" t="s">
        <v>82</v>
      </c>
      <c r="AW319" s="12" t="s">
        <v>35</v>
      </c>
      <c r="AX319" s="12" t="s">
        <v>72</v>
      </c>
      <c r="AY319" s="254" t="s">
        <v>150</v>
      </c>
    </row>
    <row r="320" s="13" customFormat="1">
      <c r="B320" s="255"/>
      <c r="C320" s="256"/>
      <c r="D320" s="235" t="s">
        <v>159</v>
      </c>
      <c r="E320" s="257" t="s">
        <v>21</v>
      </c>
      <c r="F320" s="258" t="s">
        <v>162</v>
      </c>
      <c r="G320" s="256"/>
      <c r="H320" s="259">
        <v>1.486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AT320" s="265" t="s">
        <v>159</v>
      </c>
      <c r="AU320" s="265" t="s">
        <v>82</v>
      </c>
      <c r="AV320" s="13" t="s">
        <v>157</v>
      </c>
      <c r="AW320" s="13" t="s">
        <v>35</v>
      </c>
      <c r="AX320" s="13" t="s">
        <v>80</v>
      </c>
      <c r="AY320" s="265" t="s">
        <v>150</v>
      </c>
    </row>
    <row r="321" s="1" customFormat="1" ht="25.5" customHeight="1">
      <c r="B321" s="46"/>
      <c r="C321" s="221" t="s">
        <v>502</v>
      </c>
      <c r="D321" s="221" t="s">
        <v>152</v>
      </c>
      <c r="E321" s="222" t="s">
        <v>2210</v>
      </c>
      <c r="F321" s="223" t="s">
        <v>2211</v>
      </c>
      <c r="G321" s="224" t="s">
        <v>204</v>
      </c>
      <c r="H321" s="225">
        <v>4.9260000000000002</v>
      </c>
      <c r="I321" s="226"/>
      <c r="J321" s="227">
        <f>ROUND(I321*H321,2)</f>
        <v>0</v>
      </c>
      <c r="K321" s="223" t="s">
        <v>21</v>
      </c>
      <c r="L321" s="72"/>
      <c r="M321" s="228" t="s">
        <v>21</v>
      </c>
      <c r="N321" s="229" t="s">
        <v>43</v>
      </c>
      <c r="O321" s="47"/>
      <c r="P321" s="230">
        <f>O321*H321</f>
        <v>0</v>
      </c>
      <c r="Q321" s="230">
        <v>0.66946680000000003</v>
      </c>
      <c r="R321" s="230">
        <f>Q321*H321</f>
        <v>3.2977934568000005</v>
      </c>
      <c r="S321" s="230">
        <v>0</v>
      </c>
      <c r="T321" s="231">
        <f>S321*H321</f>
        <v>0</v>
      </c>
      <c r="AR321" s="24" t="s">
        <v>157</v>
      </c>
      <c r="AT321" s="24" t="s">
        <v>152</v>
      </c>
      <c r="AU321" s="24" t="s">
        <v>82</v>
      </c>
      <c r="AY321" s="24" t="s">
        <v>150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4" t="s">
        <v>80</v>
      </c>
      <c r="BK321" s="232">
        <f>ROUND(I321*H321,2)</f>
        <v>0</v>
      </c>
      <c r="BL321" s="24" t="s">
        <v>157</v>
      </c>
      <c r="BM321" s="24" t="s">
        <v>2212</v>
      </c>
    </row>
    <row r="322" s="12" customFormat="1">
      <c r="B322" s="244"/>
      <c r="C322" s="245"/>
      <c r="D322" s="235" t="s">
        <v>159</v>
      </c>
      <c r="E322" s="246" t="s">
        <v>21</v>
      </c>
      <c r="F322" s="247" t="s">
        <v>2213</v>
      </c>
      <c r="G322" s="245"/>
      <c r="H322" s="248">
        <v>1.252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AT322" s="254" t="s">
        <v>159</v>
      </c>
      <c r="AU322" s="254" t="s">
        <v>82</v>
      </c>
      <c r="AV322" s="12" t="s">
        <v>82</v>
      </c>
      <c r="AW322" s="12" t="s">
        <v>35</v>
      </c>
      <c r="AX322" s="12" t="s">
        <v>72</v>
      </c>
      <c r="AY322" s="254" t="s">
        <v>150</v>
      </c>
    </row>
    <row r="323" s="12" customFormat="1">
      <c r="B323" s="244"/>
      <c r="C323" s="245"/>
      <c r="D323" s="235" t="s">
        <v>159</v>
      </c>
      <c r="E323" s="246" t="s">
        <v>21</v>
      </c>
      <c r="F323" s="247" t="s">
        <v>2214</v>
      </c>
      <c r="G323" s="245"/>
      <c r="H323" s="248">
        <v>0.80000000000000004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AT323" s="254" t="s">
        <v>159</v>
      </c>
      <c r="AU323" s="254" t="s">
        <v>82</v>
      </c>
      <c r="AV323" s="12" t="s">
        <v>82</v>
      </c>
      <c r="AW323" s="12" t="s">
        <v>35</v>
      </c>
      <c r="AX323" s="12" t="s">
        <v>72</v>
      </c>
      <c r="AY323" s="254" t="s">
        <v>150</v>
      </c>
    </row>
    <row r="324" s="12" customFormat="1">
      <c r="B324" s="244"/>
      <c r="C324" s="245"/>
      <c r="D324" s="235" t="s">
        <v>159</v>
      </c>
      <c r="E324" s="246" t="s">
        <v>21</v>
      </c>
      <c r="F324" s="247" t="s">
        <v>2215</v>
      </c>
      <c r="G324" s="245"/>
      <c r="H324" s="248">
        <v>1.1879999999999999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AT324" s="254" t="s">
        <v>159</v>
      </c>
      <c r="AU324" s="254" t="s">
        <v>82</v>
      </c>
      <c r="AV324" s="12" t="s">
        <v>82</v>
      </c>
      <c r="AW324" s="12" t="s">
        <v>35</v>
      </c>
      <c r="AX324" s="12" t="s">
        <v>72</v>
      </c>
      <c r="AY324" s="254" t="s">
        <v>150</v>
      </c>
    </row>
    <row r="325" s="12" customFormat="1">
      <c r="B325" s="244"/>
      <c r="C325" s="245"/>
      <c r="D325" s="235" t="s">
        <v>159</v>
      </c>
      <c r="E325" s="246" t="s">
        <v>21</v>
      </c>
      <c r="F325" s="247" t="s">
        <v>2216</v>
      </c>
      <c r="G325" s="245"/>
      <c r="H325" s="248">
        <v>1.6859999999999999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AT325" s="254" t="s">
        <v>159</v>
      </c>
      <c r="AU325" s="254" t="s">
        <v>82</v>
      </c>
      <c r="AV325" s="12" t="s">
        <v>82</v>
      </c>
      <c r="AW325" s="12" t="s">
        <v>35</v>
      </c>
      <c r="AX325" s="12" t="s">
        <v>72</v>
      </c>
      <c r="AY325" s="254" t="s">
        <v>150</v>
      </c>
    </row>
    <row r="326" s="13" customFormat="1">
      <c r="B326" s="255"/>
      <c r="C326" s="256"/>
      <c r="D326" s="235" t="s">
        <v>159</v>
      </c>
      <c r="E326" s="257" t="s">
        <v>21</v>
      </c>
      <c r="F326" s="258" t="s">
        <v>162</v>
      </c>
      <c r="G326" s="256"/>
      <c r="H326" s="259">
        <v>4.9260000000000002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AT326" s="265" t="s">
        <v>159</v>
      </c>
      <c r="AU326" s="265" t="s">
        <v>82</v>
      </c>
      <c r="AV326" s="13" t="s">
        <v>157</v>
      </c>
      <c r="AW326" s="13" t="s">
        <v>35</v>
      </c>
      <c r="AX326" s="13" t="s">
        <v>80</v>
      </c>
      <c r="AY326" s="265" t="s">
        <v>150</v>
      </c>
    </row>
    <row r="327" s="1" customFormat="1" ht="25.5" customHeight="1">
      <c r="B327" s="46"/>
      <c r="C327" s="221" t="s">
        <v>508</v>
      </c>
      <c r="D327" s="221" t="s">
        <v>152</v>
      </c>
      <c r="E327" s="222" t="s">
        <v>2217</v>
      </c>
      <c r="F327" s="223" t="s">
        <v>2218</v>
      </c>
      <c r="G327" s="224" t="s">
        <v>155</v>
      </c>
      <c r="H327" s="225">
        <v>0.54800000000000004</v>
      </c>
      <c r="I327" s="226"/>
      <c r="J327" s="227">
        <f>ROUND(I327*H327,2)</f>
        <v>0</v>
      </c>
      <c r="K327" s="223" t="s">
        <v>156</v>
      </c>
      <c r="L327" s="72"/>
      <c r="M327" s="228" t="s">
        <v>21</v>
      </c>
      <c r="N327" s="229" t="s">
        <v>43</v>
      </c>
      <c r="O327" s="47"/>
      <c r="P327" s="230">
        <f>O327*H327</f>
        <v>0</v>
      </c>
      <c r="Q327" s="230">
        <v>2.2667234999999999</v>
      </c>
      <c r="R327" s="230">
        <f>Q327*H327</f>
        <v>1.2421644780000001</v>
      </c>
      <c r="S327" s="230">
        <v>0</v>
      </c>
      <c r="T327" s="231">
        <f>S327*H327</f>
        <v>0</v>
      </c>
      <c r="AR327" s="24" t="s">
        <v>157</v>
      </c>
      <c r="AT327" s="24" t="s">
        <v>152</v>
      </c>
      <c r="AU327" s="24" t="s">
        <v>82</v>
      </c>
      <c r="AY327" s="24" t="s">
        <v>150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4" t="s">
        <v>80</v>
      </c>
      <c r="BK327" s="232">
        <f>ROUND(I327*H327,2)</f>
        <v>0</v>
      </c>
      <c r="BL327" s="24" t="s">
        <v>157</v>
      </c>
      <c r="BM327" s="24" t="s">
        <v>2219</v>
      </c>
    </row>
    <row r="328" s="12" customFormat="1">
      <c r="B328" s="244"/>
      <c r="C328" s="245"/>
      <c r="D328" s="235" t="s">
        <v>159</v>
      </c>
      <c r="E328" s="246" t="s">
        <v>21</v>
      </c>
      <c r="F328" s="247" t="s">
        <v>2220</v>
      </c>
      <c r="G328" s="245"/>
      <c r="H328" s="248">
        <v>0.66300000000000003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AT328" s="254" t="s">
        <v>159</v>
      </c>
      <c r="AU328" s="254" t="s">
        <v>82</v>
      </c>
      <c r="AV328" s="12" t="s">
        <v>82</v>
      </c>
      <c r="AW328" s="12" t="s">
        <v>35</v>
      </c>
      <c r="AX328" s="12" t="s">
        <v>72</v>
      </c>
      <c r="AY328" s="254" t="s">
        <v>150</v>
      </c>
    </row>
    <row r="329" s="12" customFormat="1">
      <c r="B329" s="244"/>
      <c r="C329" s="245"/>
      <c r="D329" s="235" t="s">
        <v>159</v>
      </c>
      <c r="E329" s="246" t="s">
        <v>21</v>
      </c>
      <c r="F329" s="247" t="s">
        <v>2221</v>
      </c>
      <c r="G329" s="245"/>
      <c r="H329" s="248">
        <v>-0.11500000000000001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AT329" s="254" t="s">
        <v>159</v>
      </c>
      <c r="AU329" s="254" t="s">
        <v>82</v>
      </c>
      <c r="AV329" s="12" t="s">
        <v>82</v>
      </c>
      <c r="AW329" s="12" t="s">
        <v>35</v>
      </c>
      <c r="AX329" s="12" t="s">
        <v>72</v>
      </c>
      <c r="AY329" s="254" t="s">
        <v>150</v>
      </c>
    </row>
    <row r="330" s="13" customFormat="1">
      <c r="B330" s="255"/>
      <c r="C330" s="256"/>
      <c r="D330" s="235" t="s">
        <v>159</v>
      </c>
      <c r="E330" s="257" t="s">
        <v>21</v>
      </c>
      <c r="F330" s="258" t="s">
        <v>162</v>
      </c>
      <c r="G330" s="256"/>
      <c r="H330" s="259">
        <v>0.54800000000000004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AT330" s="265" t="s">
        <v>159</v>
      </c>
      <c r="AU330" s="265" t="s">
        <v>82</v>
      </c>
      <c r="AV330" s="13" t="s">
        <v>157</v>
      </c>
      <c r="AW330" s="13" t="s">
        <v>35</v>
      </c>
      <c r="AX330" s="13" t="s">
        <v>80</v>
      </c>
      <c r="AY330" s="265" t="s">
        <v>150</v>
      </c>
    </row>
    <row r="331" s="1" customFormat="1" ht="25.5" customHeight="1">
      <c r="B331" s="46"/>
      <c r="C331" s="221" t="s">
        <v>525</v>
      </c>
      <c r="D331" s="221" t="s">
        <v>152</v>
      </c>
      <c r="E331" s="222" t="s">
        <v>2222</v>
      </c>
      <c r="F331" s="223" t="s">
        <v>2223</v>
      </c>
      <c r="G331" s="224" t="s">
        <v>186</v>
      </c>
      <c r="H331" s="225">
        <v>0.0050000000000000001</v>
      </c>
      <c r="I331" s="226"/>
      <c r="J331" s="227">
        <f>ROUND(I331*H331,2)</f>
        <v>0</v>
      </c>
      <c r="K331" s="223" t="s">
        <v>21</v>
      </c>
      <c r="L331" s="72"/>
      <c r="M331" s="228" t="s">
        <v>21</v>
      </c>
      <c r="N331" s="229" t="s">
        <v>43</v>
      </c>
      <c r="O331" s="47"/>
      <c r="P331" s="230">
        <f>O331*H331</f>
        <v>0</v>
      </c>
      <c r="Q331" s="230">
        <v>1.01522808</v>
      </c>
      <c r="R331" s="230">
        <f>Q331*H331</f>
        <v>0.0050761404</v>
      </c>
      <c r="S331" s="230">
        <v>0</v>
      </c>
      <c r="T331" s="231">
        <f>S331*H331</f>
        <v>0</v>
      </c>
      <c r="AR331" s="24" t="s">
        <v>157</v>
      </c>
      <c r="AT331" s="24" t="s">
        <v>152</v>
      </c>
      <c r="AU331" s="24" t="s">
        <v>82</v>
      </c>
      <c r="AY331" s="24" t="s">
        <v>150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4" t="s">
        <v>80</v>
      </c>
      <c r="BK331" s="232">
        <f>ROUND(I331*H331,2)</f>
        <v>0</v>
      </c>
      <c r="BL331" s="24" t="s">
        <v>157</v>
      </c>
      <c r="BM331" s="24" t="s">
        <v>2224</v>
      </c>
    </row>
    <row r="332" s="12" customFormat="1">
      <c r="B332" s="244"/>
      <c r="C332" s="245"/>
      <c r="D332" s="235" t="s">
        <v>159</v>
      </c>
      <c r="E332" s="246" t="s">
        <v>21</v>
      </c>
      <c r="F332" s="247" t="s">
        <v>2225</v>
      </c>
      <c r="G332" s="245"/>
      <c r="H332" s="248">
        <v>0.0050000000000000001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AT332" s="254" t="s">
        <v>159</v>
      </c>
      <c r="AU332" s="254" t="s">
        <v>82</v>
      </c>
      <c r="AV332" s="12" t="s">
        <v>82</v>
      </c>
      <c r="AW332" s="12" t="s">
        <v>35</v>
      </c>
      <c r="AX332" s="12" t="s">
        <v>72</v>
      </c>
      <c r="AY332" s="254" t="s">
        <v>150</v>
      </c>
    </row>
    <row r="333" s="13" customFormat="1">
      <c r="B333" s="255"/>
      <c r="C333" s="256"/>
      <c r="D333" s="235" t="s">
        <v>159</v>
      </c>
      <c r="E333" s="257" t="s">
        <v>21</v>
      </c>
      <c r="F333" s="258" t="s">
        <v>162</v>
      </c>
      <c r="G333" s="256"/>
      <c r="H333" s="259">
        <v>0.0050000000000000001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AT333" s="265" t="s">
        <v>159</v>
      </c>
      <c r="AU333" s="265" t="s">
        <v>82</v>
      </c>
      <c r="AV333" s="13" t="s">
        <v>157</v>
      </c>
      <c r="AW333" s="13" t="s">
        <v>35</v>
      </c>
      <c r="AX333" s="13" t="s">
        <v>80</v>
      </c>
      <c r="AY333" s="265" t="s">
        <v>150</v>
      </c>
    </row>
    <row r="334" s="1" customFormat="1" ht="25.5" customHeight="1">
      <c r="B334" s="46"/>
      <c r="C334" s="221" t="s">
        <v>531</v>
      </c>
      <c r="D334" s="221" t="s">
        <v>152</v>
      </c>
      <c r="E334" s="222" t="s">
        <v>2226</v>
      </c>
      <c r="F334" s="223" t="s">
        <v>2227</v>
      </c>
      <c r="G334" s="224" t="s">
        <v>248</v>
      </c>
      <c r="H334" s="225">
        <v>3.3999999999999999</v>
      </c>
      <c r="I334" s="226"/>
      <c r="J334" s="227">
        <f>ROUND(I334*H334,2)</f>
        <v>0</v>
      </c>
      <c r="K334" s="223" t="s">
        <v>156</v>
      </c>
      <c r="L334" s="72"/>
      <c r="M334" s="228" t="s">
        <v>21</v>
      </c>
      <c r="N334" s="229" t="s">
        <v>43</v>
      </c>
      <c r="O334" s="47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AR334" s="24" t="s">
        <v>157</v>
      </c>
      <c r="AT334" s="24" t="s">
        <v>152</v>
      </c>
      <c r="AU334" s="24" t="s">
        <v>82</v>
      </c>
      <c r="AY334" s="24" t="s">
        <v>150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80</v>
      </c>
      <c r="BK334" s="232">
        <f>ROUND(I334*H334,2)</f>
        <v>0</v>
      </c>
      <c r="BL334" s="24" t="s">
        <v>157</v>
      </c>
      <c r="BM334" s="24" t="s">
        <v>2228</v>
      </c>
    </row>
    <row r="335" s="1" customFormat="1" ht="16.5" customHeight="1">
      <c r="B335" s="46"/>
      <c r="C335" s="277" t="s">
        <v>535</v>
      </c>
      <c r="D335" s="277" t="s">
        <v>235</v>
      </c>
      <c r="E335" s="278" t="s">
        <v>2229</v>
      </c>
      <c r="F335" s="279" t="s">
        <v>2230</v>
      </c>
      <c r="G335" s="280" t="s">
        <v>228</v>
      </c>
      <c r="H335" s="281">
        <v>1.0149999999999999</v>
      </c>
      <c r="I335" s="282"/>
      <c r="J335" s="283">
        <f>ROUND(I335*H335,2)</f>
        <v>0</v>
      </c>
      <c r="K335" s="279" t="s">
        <v>156</v>
      </c>
      <c r="L335" s="284"/>
      <c r="M335" s="285" t="s">
        <v>21</v>
      </c>
      <c r="N335" s="286" t="s">
        <v>43</v>
      </c>
      <c r="O335" s="47"/>
      <c r="P335" s="230">
        <f>O335*H335</f>
        <v>0</v>
      </c>
      <c r="Q335" s="230">
        <v>0.021919999999999999</v>
      </c>
      <c r="R335" s="230">
        <f>Q335*H335</f>
        <v>0.022248799999999996</v>
      </c>
      <c r="S335" s="230">
        <v>0</v>
      </c>
      <c r="T335" s="231">
        <f>S335*H335</f>
        <v>0</v>
      </c>
      <c r="AR335" s="24" t="s">
        <v>190</v>
      </c>
      <c r="AT335" s="24" t="s">
        <v>235</v>
      </c>
      <c r="AU335" s="24" t="s">
        <v>82</v>
      </c>
      <c r="AY335" s="24" t="s">
        <v>150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4" t="s">
        <v>80</v>
      </c>
      <c r="BK335" s="232">
        <f>ROUND(I335*H335,2)</f>
        <v>0</v>
      </c>
      <c r="BL335" s="24" t="s">
        <v>157</v>
      </c>
      <c r="BM335" s="24" t="s">
        <v>2231</v>
      </c>
    </row>
    <row r="336" s="1" customFormat="1" ht="16.5" customHeight="1">
      <c r="B336" s="46"/>
      <c r="C336" s="221" t="s">
        <v>540</v>
      </c>
      <c r="D336" s="221" t="s">
        <v>152</v>
      </c>
      <c r="E336" s="222" t="s">
        <v>2232</v>
      </c>
      <c r="F336" s="223" t="s">
        <v>2233</v>
      </c>
      <c r="G336" s="224" t="s">
        <v>248</v>
      </c>
      <c r="H336" s="225">
        <v>4.1299999999999999</v>
      </c>
      <c r="I336" s="226"/>
      <c r="J336" s="227">
        <f>ROUND(I336*H336,2)</f>
        <v>0</v>
      </c>
      <c r="K336" s="223" t="s">
        <v>156</v>
      </c>
      <c r="L336" s="72"/>
      <c r="M336" s="228" t="s">
        <v>21</v>
      </c>
      <c r="N336" s="229" t="s">
        <v>43</v>
      </c>
      <c r="O336" s="47"/>
      <c r="P336" s="230">
        <f>O336*H336</f>
        <v>0</v>
      </c>
      <c r="Q336" s="230">
        <v>0</v>
      </c>
      <c r="R336" s="230">
        <f>Q336*H336</f>
        <v>0</v>
      </c>
      <c r="S336" s="230">
        <v>0.070000000000000007</v>
      </c>
      <c r="T336" s="231">
        <f>S336*H336</f>
        <v>0.28910000000000002</v>
      </c>
      <c r="AR336" s="24" t="s">
        <v>157</v>
      </c>
      <c r="AT336" s="24" t="s">
        <v>152</v>
      </c>
      <c r="AU336" s="24" t="s">
        <v>82</v>
      </c>
      <c r="AY336" s="24" t="s">
        <v>150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80</v>
      </c>
      <c r="BK336" s="232">
        <f>ROUND(I336*H336,2)</f>
        <v>0</v>
      </c>
      <c r="BL336" s="24" t="s">
        <v>157</v>
      </c>
      <c r="BM336" s="24" t="s">
        <v>2234</v>
      </c>
    </row>
    <row r="337" s="12" customFormat="1">
      <c r="B337" s="244"/>
      <c r="C337" s="245"/>
      <c r="D337" s="235" t="s">
        <v>159</v>
      </c>
      <c r="E337" s="246" t="s">
        <v>21</v>
      </c>
      <c r="F337" s="247" t="s">
        <v>2235</v>
      </c>
      <c r="G337" s="245"/>
      <c r="H337" s="248">
        <v>4.1299999999999999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AT337" s="254" t="s">
        <v>159</v>
      </c>
      <c r="AU337" s="254" t="s">
        <v>82</v>
      </c>
      <c r="AV337" s="12" t="s">
        <v>82</v>
      </c>
      <c r="AW337" s="12" t="s">
        <v>35</v>
      </c>
      <c r="AX337" s="12" t="s">
        <v>72</v>
      </c>
      <c r="AY337" s="254" t="s">
        <v>150</v>
      </c>
    </row>
    <row r="338" s="13" customFormat="1">
      <c r="B338" s="255"/>
      <c r="C338" s="256"/>
      <c r="D338" s="235" t="s">
        <v>159</v>
      </c>
      <c r="E338" s="257" t="s">
        <v>21</v>
      </c>
      <c r="F338" s="258" t="s">
        <v>162</v>
      </c>
      <c r="G338" s="256"/>
      <c r="H338" s="259">
        <v>4.1299999999999999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AT338" s="265" t="s">
        <v>159</v>
      </c>
      <c r="AU338" s="265" t="s">
        <v>82</v>
      </c>
      <c r="AV338" s="13" t="s">
        <v>157</v>
      </c>
      <c r="AW338" s="13" t="s">
        <v>35</v>
      </c>
      <c r="AX338" s="13" t="s">
        <v>80</v>
      </c>
      <c r="AY338" s="265" t="s">
        <v>150</v>
      </c>
    </row>
    <row r="339" s="1" customFormat="1" ht="16.5" customHeight="1">
      <c r="B339" s="46"/>
      <c r="C339" s="221" t="s">
        <v>547</v>
      </c>
      <c r="D339" s="221" t="s">
        <v>152</v>
      </c>
      <c r="E339" s="222" t="s">
        <v>2236</v>
      </c>
      <c r="F339" s="223" t="s">
        <v>2237</v>
      </c>
      <c r="G339" s="224" t="s">
        <v>155</v>
      </c>
      <c r="H339" s="225">
        <v>0.81999999999999995</v>
      </c>
      <c r="I339" s="226"/>
      <c r="J339" s="227">
        <f>ROUND(I339*H339,2)</f>
        <v>0</v>
      </c>
      <c r="K339" s="223" t="s">
        <v>156</v>
      </c>
      <c r="L339" s="72"/>
      <c r="M339" s="228" t="s">
        <v>21</v>
      </c>
      <c r="N339" s="229" t="s">
        <v>43</v>
      </c>
      <c r="O339" s="47"/>
      <c r="P339" s="230">
        <f>O339*H339</f>
        <v>0</v>
      </c>
      <c r="Q339" s="230">
        <v>0</v>
      </c>
      <c r="R339" s="230">
        <f>Q339*H339</f>
        <v>0</v>
      </c>
      <c r="S339" s="230">
        <v>2.6000000000000001</v>
      </c>
      <c r="T339" s="231">
        <f>S339*H339</f>
        <v>2.1320000000000001</v>
      </c>
      <c r="AR339" s="24" t="s">
        <v>157</v>
      </c>
      <c r="AT339" s="24" t="s">
        <v>152</v>
      </c>
      <c r="AU339" s="24" t="s">
        <v>82</v>
      </c>
      <c r="AY339" s="24" t="s">
        <v>150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4" t="s">
        <v>80</v>
      </c>
      <c r="BK339" s="232">
        <f>ROUND(I339*H339,2)</f>
        <v>0</v>
      </c>
      <c r="BL339" s="24" t="s">
        <v>157</v>
      </c>
      <c r="BM339" s="24" t="s">
        <v>2238</v>
      </c>
    </row>
    <row r="340" s="12" customFormat="1">
      <c r="B340" s="244"/>
      <c r="C340" s="245"/>
      <c r="D340" s="235" t="s">
        <v>159</v>
      </c>
      <c r="E340" s="246" t="s">
        <v>21</v>
      </c>
      <c r="F340" s="247" t="s">
        <v>2239</v>
      </c>
      <c r="G340" s="245"/>
      <c r="H340" s="248">
        <v>0.81999999999999995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AT340" s="254" t="s">
        <v>159</v>
      </c>
      <c r="AU340" s="254" t="s">
        <v>82</v>
      </c>
      <c r="AV340" s="12" t="s">
        <v>82</v>
      </c>
      <c r="AW340" s="12" t="s">
        <v>35</v>
      </c>
      <c r="AX340" s="12" t="s">
        <v>72</v>
      </c>
      <c r="AY340" s="254" t="s">
        <v>150</v>
      </c>
    </row>
    <row r="341" s="13" customFormat="1">
      <c r="B341" s="255"/>
      <c r="C341" s="256"/>
      <c r="D341" s="235" t="s">
        <v>159</v>
      </c>
      <c r="E341" s="257" t="s">
        <v>21</v>
      </c>
      <c r="F341" s="258" t="s">
        <v>162</v>
      </c>
      <c r="G341" s="256"/>
      <c r="H341" s="259">
        <v>0.81999999999999995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AT341" s="265" t="s">
        <v>159</v>
      </c>
      <c r="AU341" s="265" t="s">
        <v>82</v>
      </c>
      <c r="AV341" s="13" t="s">
        <v>157</v>
      </c>
      <c r="AW341" s="13" t="s">
        <v>35</v>
      </c>
      <c r="AX341" s="13" t="s">
        <v>80</v>
      </c>
      <c r="AY341" s="265" t="s">
        <v>150</v>
      </c>
    </row>
    <row r="342" s="10" customFormat="1" ht="29.88" customHeight="1">
      <c r="B342" s="205"/>
      <c r="C342" s="206"/>
      <c r="D342" s="207" t="s">
        <v>71</v>
      </c>
      <c r="E342" s="219" t="s">
        <v>631</v>
      </c>
      <c r="F342" s="219" t="s">
        <v>632</v>
      </c>
      <c r="G342" s="206"/>
      <c r="H342" s="206"/>
      <c r="I342" s="209"/>
      <c r="J342" s="220">
        <f>BK342</f>
        <v>0</v>
      </c>
      <c r="K342" s="206"/>
      <c r="L342" s="211"/>
      <c r="M342" s="212"/>
      <c r="N342" s="213"/>
      <c r="O342" s="213"/>
      <c r="P342" s="214">
        <f>SUM(P343:P357)</f>
        <v>0</v>
      </c>
      <c r="Q342" s="213"/>
      <c r="R342" s="214">
        <f>SUM(R343:R357)</f>
        <v>0</v>
      </c>
      <c r="S342" s="213"/>
      <c r="T342" s="215">
        <f>SUM(T343:T357)</f>
        <v>0</v>
      </c>
      <c r="AR342" s="216" t="s">
        <v>80</v>
      </c>
      <c r="AT342" s="217" t="s">
        <v>71</v>
      </c>
      <c r="AU342" s="217" t="s">
        <v>80</v>
      </c>
      <c r="AY342" s="216" t="s">
        <v>150</v>
      </c>
      <c r="BK342" s="218">
        <f>SUM(BK343:BK357)</f>
        <v>0</v>
      </c>
    </row>
    <row r="343" s="1" customFormat="1" ht="25.5" customHeight="1">
      <c r="B343" s="46"/>
      <c r="C343" s="221" t="s">
        <v>552</v>
      </c>
      <c r="D343" s="221" t="s">
        <v>152</v>
      </c>
      <c r="E343" s="222" t="s">
        <v>2240</v>
      </c>
      <c r="F343" s="223" t="s">
        <v>2241</v>
      </c>
      <c r="G343" s="224" t="s">
        <v>186</v>
      </c>
      <c r="H343" s="225">
        <v>38.435000000000002</v>
      </c>
      <c r="I343" s="226"/>
      <c r="J343" s="227">
        <f>ROUND(I343*H343,2)</f>
        <v>0</v>
      </c>
      <c r="K343" s="223" t="s">
        <v>156</v>
      </c>
      <c r="L343" s="72"/>
      <c r="M343" s="228" t="s">
        <v>21</v>
      </c>
      <c r="N343" s="229" t="s">
        <v>43</v>
      </c>
      <c r="O343" s="47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AR343" s="24" t="s">
        <v>157</v>
      </c>
      <c r="AT343" s="24" t="s">
        <v>152</v>
      </c>
      <c r="AU343" s="24" t="s">
        <v>82</v>
      </c>
      <c r="AY343" s="24" t="s">
        <v>150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4" t="s">
        <v>80</v>
      </c>
      <c r="BK343" s="232">
        <f>ROUND(I343*H343,2)</f>
        <v>0</v>
      </c>
      <c r="BL343" s="24" t="s">
        <v>157</v>
      </c>
      <c r="BM343" s="24" t="s">
        <v>2242</v>
      </c>
    </row>
    <row r="344" s="1" customFormat="1" ht="25.5" customHeight="1">
      <c r="B344" s="46"/>
      <c r="C344" s="221" t="s">
        <v>556</v>
      </c>
      <c r="D344" s="221" t="s">
        <v>152</v>
      </c>
      <c r="E344" s="222" t="s">
        <v>2243</v>
      </c>
      <c r="F344" s="223" t="s">
        <v>2244</v>
      </c>
      <c r="G344" s="224" t="s">
        <v>186</v>
      </c>
      <c r="H344" s="225">
        <v>38.435000000000002</v>
      </c>
      <c r="I344" s="226"/>
      <c r="J344" s="227">
        <f>ROUND(I344*H344,2)</f>
        <v>0</v>
      </c>
      <c r="K344" s="223" t="s">
        <v>156</v>
      </c>
      <c r="L344" s="72"/>
      <c r="M344" s="228" t="s">
        <v>21</v>
      </c>
      <c r="N344" s="229" t="s">
        <v>43</v>
      </c>
      <c r="O344" s="47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AR344" s="24" t="s">
        <v>157</v>
      </c>
      <c r="AT344" s="24" t="s">
        <v>152</v>
      </c>
      <c r="AU344" s="24" t="s">
        <v>82</v>
      </c>
      <c r="AY344" s="24" t="s">
        <v>150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24" t="s">
        <v>80</v>
      </c>
      <c r="BK344" s="232">
        <f>ROUND(I344*H344,2)</f>
        <v>0</v>
      </c>
      <c r="BL344" s="24" t="s">
        <v>157</v>
      </c>
      <c r="BM344" s="24" t="s">
        <v>2245</v>
      </c>
    </row>
    <row r="345" s="1" customFormat="1" ht="25.5" customHeight="1">
      <c r="B345" s="46"/>
      <c r="C345" s="221" t="s">
        <v>560</v>
      </c>
      <c r="D345" s="221" t="s">
        <v>152</v>
      </c>
      <c r="E345" s="222" t="s">
        <v>2246</v>
      </c>
      <c r="F345" s="223" t="s">
        <v>2247</v>
      </c>
      <c r="G345" s="224" t="s">
        <v>186</v>
      </c>
      <c r="H345" s="225">
        <v>730.26499999999999</v>
      </c>
      <c r="I345" s="226"/>
      <c r="J345" s="227">
        <f>ROUND(I345*H345,2)</f>
        <v>0</v>
      </c>
      <c r="K345" s="223" t="s">
        <v>156</v>
      </c>
      <c r="L345" s="72"/>
      <c r="M345" s="228" t="s">
        <v>21</v>
      </c>
      <c r="N345" s="229" t="s">
        <v>43</v>
      </c>
      <c r="O345" s="47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AR345" s="24" t="s">
        <v>157</v>
      </c>
      <c r="AT345" s="24" t="s">
        <v>152</v>
      </c>
      <c r="AU345" s="24" t="s">
        <v>82</v>
      </c>
      <c r="AY345" s="24" t="s">
        <v>150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4" t="s">
        <v>80</v>
      </c>
      <c r="BK345" s="232">
        <f>ROUND(I345*H345,2)</f>
        <v>0</v>
      </c>
      <c r="BL345" s="24" t="s">
        <v>157</v>
      </c>
      <c r="BM345" s="24" t="s">
        <v>2248</v>
      </c>
    </row>
    <row r="346" s="12" customFormat="1">
      <c r="B346" s="244"/>
      <c r="C346" s="245"/>
      <c r="D346" s="235" t="s">
        <v>159</v>
      </c>
      <c r="E346" s="246" t="s">
        <v>21</v>
      </c>
      <c r="F346" s="247" t="s">
        <v>2249</v>
      </c>
      <c r="G346" s="245"/>
      <c r="H346" s="248">
        <v>730.26499999999999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AT346" s="254" t="s">
        <v>159</v>
      </c>
      <c r="AU346" s="254" t="s">
        <v>82</v>
      </c>
      <c r="AV346" s="12" t="s">
        <v>82</v>
      </c>
      <c r="AW346" s="12" t="s">
        <v>35</v>
      </c>
      <c r="AX346" s="12" t="s">
        <v>72</v>
      </c>
      <c r="AY346" s="254" t="s">
        <v>150</v>
      </c>
    </row>
    <row r="347" s="13" customFormat="1">
      <c r="B347" s="255"/>
      <c r="C347" s="256"/>
      <c r="D347" s="235" t="s">
        <v>159</v>
      </c>
      <c r="E347" s="257" t="s">
        <v>21</v>
      </c>
      <c r="F347" s="258" t="s">
        <v>162</v>
      </c>
      <c r="G347" s="256"/>
      <c r="H347" s="259">
        <v>730.26499999999999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AT347" s="265" t="s">
        <v>159</v>
      </c>
      <c r="AU347" s="265" t="s">
        <v>82</v>
      </c>
      <c r="AV347" s="13" t="s">
        <v>157</v>
      </c>
      <c r="AW347" s="13" t="s">
        <v>35</v>
      </c>
      <c r="AX347" s="13" t="s">
        <v>80</v>
      </c>
      <c r="AY347" s="265" t="s">
        <v>150</v>
      </c>
    </row>
    <row r="348" s="1" customFormat="1" ht="16.5" customHeight="1">
      <c r="B348" s="46"/>
      <c r="C348" s="221" t="s">
        <v>565</v>
      </c>
      <c r="D348" s="221" t="s">
        <v>152</v>
      </c>
      <c r="E348" s="222" t="s">
        <v>2250</v>
      </c>
      <c r="F348" s="223" t="s">
        <v>2251</v>
      </c>
      <c r="G348" s="224" t="s">
        <v>186</v>
      </c>
      <c r="H348" s="225">
        <v>38.435000000000002</v>
      </c>
      <c r="I348" s="226"/>
      <c r="J348" s="227">
        <f>ROUND(I348*H348,2)</f>
        <v>0</v>
      </c>
      <c r="K348" s="223" t="s">
        <v>156</v>
      </c>
      <c r="L348" s="72"/>
      <c r="M348" s="228" t="s">
        <v>21</v>
      </c>
      <c r="N348" s="229" t="s">
        <v>43</v>
      </c>
      <c r="O348" s="47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4" t="s">
        <v>157</v>
      </c>
      <c r="AT348" s="24" t="s">
        <v>152</v>
      </c>
      <c r="AU348" s="24" t="s">
        <v>82</v>
      </c>
      <c r="AY348" s="24" t="s">
        <v>150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4" t="s">
        <v>80</v>
      </c>
      <c r="BK348" s="232">
        <f>ROUND(I348*H348,2)</f>
        <v>0</v>
      </c>
      <c r="BL348" s="24" t="s">
        <v>157</v>
      </c>
      <c r="BM348" s="24" t="s">
        <v>2252</v>
      </c>
    </row>
    <row r="349" s="1" customFormat="1" ht="16.5" customHeight="1">
      <c r="B349" s="46"/>
      <c r="C349" s="221" t="s">
        <v>570</v>
      </c>
      <c r="D349" s="221" t="s">
        <v>152</v>
      </c>
      <c r="E349" s="222" t="s">
        <v>2253</v>
      </c>
      <c r="F349" s="223" t="s">
        <v>648</v>
      </c>
      <c r="G349" s="224" t="s">
        <v>186</v>
      </c>
      <c r="H349" s="225">
        <v>8.9600000000000009</v>
      </c>
      <c r="I349" s="226"/>
      <c r="J349" s="227">
        <f>ROUND(I349*H349,2)</f>
        <v>0</v>
      </c>
      <c r="K349" s="223" t="s">
        <v>156</v>
      </c>
      <c r="L349" s="72"/>
      <c r="M349" s="228" t="s">
        <v>21</v>
      </c>
      <c r="N349" s="229" t="s">
        <v>43</v>
      </c>
      <c r="O349" s="47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AR349" s="24" t="s">
        <v>157</v>
      </c>
      <c r="AT349" s="24" t="s">
        <v>152</v>
      </c>
      <c r="AU349" s="24" t="s">
        <v>82</v>
      </c>
      <c r="AY349" s="24" t="s">
        <v>150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80</v>
      </c>
      <c r="BK349" s="232">
        <f>ROUND(I349*H349,2)</f>
        <v>0</v>
      </c>
      <c r="BL349" s="24" t="s">
        <v>157</v>
      </c>
      <c r="BM349" s="24" t="s">
        <v>2254</v>
      </c>
    </row>
    <row r="350" s="12" customFormat="1">
      <c r="B350" s="244"/>
      <c r="C350" s="245"/>
      <c r="D350" s="235" t="s">
        <v>159</v>
      </c>
      <c r="E350" s="246" t="s">
        <v>21</v>
      </c>
      <c r="F350" s="247" t="s">
        <v>2255</v>
      </c>
      <c r="G350" s="245"/>
      <c r="H350" s="248">
        <v>8.9600000000000009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AT350" s="254" t="s">
        <v>159</v>
      </c>
      <c r="AU350" s="254" t="s">
        <v>82</v>
      </c>
      <c r="AV350" s="12" t="s">
        <v>82</v>
      </c>
      <c r="AW350" s="12" t="s">
        <v>35</v>
      </c>
      <c r="AX350" s="12" t="s">
        <v>72</v>
      </c>
      <c r="AY350" s="254" t="s">
        <v>150</v>
      </c>
    </row>
    <row r="351" s="13" customFormat="1">
      <c r="B351" s="255"/>
      <c r="C351" s="256"/>
      <c r="D351" s="235" t="s">
        <v>159</v>
      </c>
      <c r="E351" s="257" t="s">
        <v>21</v>
      </c>
      <c r="F351" s="258" t="s">
        <v>162</v>
      </c>
      <c r="G351" s="256"/>
      <c r="H351" s="259">
        <v>8.9600000000000009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AT351" s="265" t="s">
        <v>159</v>
      </c>
      <c r="AU351" s="265" t="s">
        <v>82</v>
      </c>
      <c r="AV351" s="13" t="s">
        <v>157</v>
      </c>
      <c r="AW351" s="13" t="s">
        <v>35</v>
      </c>
      <c r="AX351" s="13" t="s">
        <v>80</v>
      </c>
      <c r="AY351" s="265" t="s">
        <v>150</v>
      </c>
    </row>
    <row r="352" s="1" customFormat="1" ht="25.5" customHeight="1">
      <c r="B352" s="46"/>
      <c r="C352" s="221" t="s">
        <v>574</v>
      </c>
      <c r="D352" s="221" t="s">
        <v>152</v>
      </c>
      <c r="E352" s="222" t="s">
        <v>2256</v>
      </c>
      <c r="F352" s="223" t="s">
        <v>653</v>
      </c>
      <c r="G352" s="224" t="s">
        <v>186</v>
      </c>
      <c r="H352" s="225">
        <v>1.772</v>
      </c>
      <c r="I352" s="226"/>
      <c r="J352" s="227">
        <f>ROUND(I352*H352,2)</f>
        <v>0</v>
      </c>
      <c r="K352" s="223" t="s">
        <v>156</v>
      </c>
      <c r="L352" s="72"/>
      <c r="M352" s="228" t="s">
        <v>21</v>
      </c>
      <c r="N352" s="229" t="s">
        <v>43</v>
      </c>
      <c r="O352" s="47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AR352" s="24" t="s">
        <v>157</v>
      </c>
      <c r="AT352" s="24" t="s">
        <v>152</v>
      </c>
      <c r="AU352" s="24" t="s">
        <v>82</v>
      </c>
      <c r="AY352" s="24" t="s">
        <v>150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4" t="s">
        <v>80</v>
      </c>
      <c r="BK352" s="232">
        <f>ROUND(I352*H352,2)</f>
        <v>0</v>
      </c>
      <c r="BL352" s="24" t="s">
        <v>157</v>
      </c>
      <c r="BM352" s="24" t="s">
        <v>2257</v>
      </c>
    </row>
    <row r="353" s="12" customFormat="1">
      <c r="B353" s="244"/>
      <c r="C353" s="245"/>
      <c r="D353" s="235" t="s">
        <v>159</v>
      </c>
      <c r="E353" s="246" t="s">
        <v>21</v>
      </c>
      <c r="F353" s="247" t="s">
        <v>2258</v>
      </c>
      <c r="G353" s="245"/>
      <c r="H353" s="248">
        <v>1.772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AT353" s="254" t="s">
        <v>159</v>
      </c>
      <c r="AU353" s="254" t="s">
        <v>82</v>
      </c>
      <c r="AV353" s="12" t="s">
        <v>82</v>
      </c>
      <c r="AW353" s="12" t="s">
        <v>35</v>
      </c>
      <c r="AX353" s="12" t="s">
        <v>72</v>
      </c>
      <c r="AY353" s="254" t="s">
        <v>150</v>
      </c>
    </row>
    <row r="354" s="13" customFormat="1">
      <c r="B354" s="255"/>
      <c r="C354" s="256"/>
      <c r="D354" s="235" t="s">
        <v>159</v>
      </c>
      <c r="E354" s="257" t="s">
        <v>21</v>
      </c>
      <c r="F354" s="258" t="s">
        <v>162</v>
      </c>
      <c r="G354" s="256"/>
      <c r="H354" s="259">
        <v>1.772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AT354" s="265" t="s">
        <v>159</v>
      </c>
      <c r="AU354" s="265" t="s">
        <v>82</v>
      </c>
      <c r="AV354" s="13" t="s">
        <v>157</v>
      </c>
      <c r="AW354" s="13" t="s">
        <v>35</v>
      </c>
      <c r="AX354" s="13" t="s">
        <v>80</v>
      </c>
      <c r="AY354" s="265" t="s">
        <v>150</v>
      </c>
    </row>
    <row r="355" s="1" customFormat="1" ht="25.5" customHeight="1">
      <c r="B355" s="46"/>
      <c r="C355" s="221" t="s">
        <v>578</v>
      </c>
      <c r="D355" s="221" t="s">
        <v>152</v>
      </c>
      <c r="E355" s="222" t="s">
        <v>2259</v>
      </c>
      <c r="F355" s="223" t="s">
        <v>2260</v>
      </c>
      <c r="G355" s="224" t="s">
        <v>186</v>
      </c>
      <c r="H355" s="225">
        <v>27.702000000000002</v>
      </c>
      <c r="I355" s="226"/>
      <c r="J355" s="227">
        <f>ROUND(I355*H355,2)</f>
        <v>0</v>
      </c>
      <c r="K355" s="223" t="s">
        <v>156</v>
      </c>
      <c r="L355" s="72"/>
      <c r="M355" s="228" t="s">
        <v>21</v>
      </c>
      <c r="N355" s="229" t="s">
        <v>43</v>
      </c>
      <c r="O355" s="47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AR355" s="24" t="s">
        <v>157</v>
      </c>
      <c r="AT355" s="24" t="s">
        <v>152</v>
      </c>
      <c r="AU355" s="24" t="s">
        <v>82</v>
      </c>
      <c r="AY355" s="24" t="s">
        <v>150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24" t="s">
        <v>80</v>
      </c>
      <c r="BK355" s="232">
        <f>ROUND(I355*H355,2)</f>
        <v>0</v>
      </c>
      <c r="BL355" s="24" t="s">
        <v>157</v>
      </c>
      <c r="BM355" s="24" t="s">
        <v>2261</v>
      </c>
    </row>
    <row r="356" s="12" customFormat="1">
      <c r="B356" s="244"/>
      <c r="C356" s="245"/>
      <c r="D356" s="235" t="s">
        <v>159</v>
      </c>
      <c r="E356" s="246" t="s">
        <v>21</v>
      </c>
      <c r="F356" s="247" t="s">
        <v>2262</v>
      </c>
      <c r="G356" s="245"/>
      <c r="H356" s="248">
        <v>27.702000000000002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AT356" s="254" t="s">
        <v>159</v>
      </c>
      <c r="AU356" s="254" t="s">
        <v>82</v>
      </c>
      <c r="AV356" s="12" t="s">
        <v>82</v>
      </c>
      <c r="AW356" s="12" t="s">
        <v>35</v>
      </c>
      <c r="AX356" s="12" t="s">
        <v>72</v>
      </c>
      <c r="AY356" s="254" t="s">
        <v>150</v>
      </c>
    </row>
    <row r="357" s="13" customFormat="1">
      <c r="B357" s="255"/>
      <c r="C357" s="256"/>
      <c r="D357" s="235" t="s">
        <v>159</v>
      </c>
      <c r="E357" s="257" t="s">
        <v>21</v>
      </c>
      <c r="F357" s="258" t="s">
        <v>162</v>
      </c>
      <c r="G357" s="256"/>
      <c r="H357" s="259">
        <v>27.702000000000002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AT357" s="265" t="s">
        <v>159</v>
      </c>
      <c r="AU357" s="265" t="s">
        <v>82</v>
      </c>
      <c r="AV357" s="13" t="s">
        <v>157</v>
      </c>
      <c r="AW357" s="13" t="s">
        <v>35</v>
      </c>
      <c r="AX357" s="13" t="s">
        <v>80</v>
      </c>
      <c r="AY357" s="265" t="s">
        <v>150</v>
      </c>
    </row>
    <row r="358" s="10" customFormat="1" ht="29.88" customHeight="1">
      <c r="B358" s="205"/>
      <c r="C358" s="206"/>
      <c r="D358" s="207" t="s">
        <v>71</v>
      </c>
      <c r="E358" s="219" t="s">
        <v>677</v>
      </c>
      <c r="F358" s="219" t="s">
        <v>678</v>
      </c>
      <c r="G358" s="206"/>
      <c r="H358" s="206"/>
      <c r="I358" s="209"/>
      <c r="J358" s="220">
        <f>BK358</f>
        <v>0</v>
      </c>
      <c r="K358" s="206"/>
      <c r="L358" s="211"/>
      <c r="M358" s="212"/>
      <c r="N358" s="213"/>
      <c r="O358" s="213"/>
      <c r="P358" s="214">
        <f>P359</f>
        <v>0</v>
      </c>
      <c r="Q358" s="213"/>
      <c r="R358" s="214">
        <f>R359</f>
        <v>0</v>
      </c>
      <c r="S358" s="213"/>
      <c r="T358" s="215">
        <f>T359</f>
        <v>0</v>
      </c>
      <c r="AR358" s="216" t="s">
        <v>80</v>
      </c>
      <c r="AT358" s="217" t="s">
        <v>71</v>
      </c>
      <c r="AU358" s="217" t="s">
        <v>80</v>
      </c>
      <c r="AY358" s="216" t="s">
        <v>150</v>
      </c>
      <c r="BK358" s="218">
        <f>BK359</f>
        <v>0</v>
      </c>
    </row>
    <row r="359" s="1" customFormat="1" ht="25.5" customHeight="1">
      <c r="B359" s="46"/>
      <c r="C359" s="221" t="s">
        <v>582</v>
      </c>
      <c r="D359" s="221" t="s">
        <v>152</v>
      </c>
      <c r="E359" s="222" t="s">
        <v>2263</v>
      </c>
      <c r="F359" s="223" t="s">
        <v>2264</v>
      </c>
      <c r="G359" s="224" t="s">
        <v>186</v>
      </c>
      <c r="H359" s="225">
        <v>39.686999999999998</v>
      </c>
      <c r="I359" s="226"/>
      <c r="J359" s="227">
        <f>ROUND(I359*H359,2)</f>
        <v>0</v>
      </c>
      <c r="K359" s="223" t="s">
        <v>156</v>
      </c>
      <c r="L359" s="72"/>
      <c r="M359" s="228" t="s">
        <v>21</v>
      </c>
      <c r="N359" s="287" t="s">
        <v>43</v>
      </c>
      <c r="O359" s="288"/>
      <c r="P359" s="289">
        <f>O359*H359</f>
        <v>0</v>
      </c>
      <c r="Q359" s="289">
        <v>0</v>
      </c>
      <c r="R359" s="289">
        <f>Q359*H359</f>
        <v>0</v>
      </c>
      <c r="S359" s="289">
        <v>0</v>
      </c>
      <c r="T359" s="290">
        <f>S359*H359</f>
        <v>0</v>
      </c>
      <c r="AR359" s="24" t="s">
        <v>157</v>
      </c>
      <c r="AT359" s="24" t="s">
        <v>152</v>
      </c>
      <c r="AU359" s="24" t="s">
        <v>82</v>
      </c>
      <c r="AY359" s="24" t="s">
        <v>150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4" t="s">
        <v>80</v>
      </c>
      <c r="BK359" s="232">
        <f>ROUND(I359*H359,2)</f>
        <v>0</v>
      </c>
      <c r="BL359" s="24" t="s">
        <v>157</v>
      </c>
      <c r="BM359" s="24" t="s">
        <v>2265</v>
      </c>
    </row>
    <row r="360" s="1" customFormat="1" ht="6.96" customHeight="1">
      <c r="B360" s="67"/>
      <c r="C360" s="68"/>
      <c r="D360" s="68"/>
      <c r="E360" s="68"/>
      <c r="F360" s="68"/>
      <c r="G360" s="68"/>
      <c r="H360" s="68"/>
      <c r="I360" s="166"/>
      <c r="J360" s="68"/>
      <c r="K360" s="68"/>
      <c r="L360" s="72"/>
    </row>
  </sheetData>
  <sheetProtection sheet="1" autoFilter="0" formatColumns="0" formatRows="0" objects="1" scenarios="1" spinCount="100000" saltValue="K/YNp0K+YvB4gSOX7kyRkSgPQldGa1aw9bcrRrYCmidYH/uye0NaB3NaDN6+hjN0tVQYTqbijSJa5M4qZDM9gg==" hashValue="YiKvUQ9r0ss8VvydWu0ZUsi7QPHObdfAqsl9jZsJaaE8M8mZTeW43V7ZkYzaBDZtiO1/6VXZoqETQVEjy06wRA==" algorithmName="SHA-512" password="CC35"/>
  <autoFilter ref="C82:K359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ZŠ Za Chlumem, Bílina - Odborná učebna a bezbariérové řešení školy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2266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6. 11. 2017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ROUND(SUM(BE79:BE150), 2)</f>
        <v>0</v>
      </c>
      <c r="G30" s="47"/>
      <c r="H30" s="47"/>
      <c r="I30" s="158">
        <v>0.20999999999999999</v>
      </c>
      <c r="J30" s="157">
        <f>ROUND(ROUND((SUM(BE79:BE150)),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ROUND(SUM(BF79:BF150), 2)</f>
        <v>0</v>
      </c>
      <c r="G31" s="47"/>
      <c r="H31" s="47"/>
      <c r="I31" s="158">
        <v>0.14999999999999999</v>
      </c>
      <c r="J31" s="157">
        <f>ROUND(ROUND((SUM(BF79:BF150)),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ROUND(SUM(BG79:BG150),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ROUND(SUM(BH79:BH150),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ROUND(SUM(BI79:BI150),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ZŠ Za Chlumem, Bílina - Odborná učebna a bezbariérové řešení školy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HEL010-03 - ZŠ Za Chlumem - Sadové úpravy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ZŠ Za Chlumem, Bílina</v>
      </c>
      <c r="G49" s="47"/>
      <c r="H49" s="47"/>
      <c r="I49" s="146" t="s">
        <v>25</v>
      </c>
      <c r="J49" s="147" t="str">
        <f>IF(J12="","",J12)</f>
        <v>6. 11. 2017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Bílina, Břežánská 50/4, 418 31 Bílina</v>
      </c>
      <c r="G51" s="47"/>
      <c r="H51" s="47"/>
      <c r="I51" s="146" t="s">
        <v>33</v>
      </c>
      <c r="J51" s="44" t="str">
        <f>E21</f>
        <v>Ing.arch.Jan Heller, Zelená 400/6, Hradec Králové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105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8" customFormat="1" ht="19.92" customHeight="1">
      <c r="B58" s="184"/>
      <c r="C58" s="185"/>
      <c r="D58" s="186" t="s">
        <v>106</v>
      </c>
      <c r="E58" s="187"/>
      <c r="F58" s="187"/>
      <c r="G58" s="187"/>
      <c r="H58" s="187"/>
      <c r="I58" s="188"/>
      <c r="J58" s="189">
        <f>J81</f>
        <v>0</v>
      </c>
      <c r="K58" s="190"/>
    </row>
    <row r="59" s="8" customFormat="1" ht="19.92" customHeight="1">
      <c r="B59" s="184"/>
      <c r="C59" s="185"/>
      <c r="D59" s="186" t="s">
        <v>112</v>
      </c>
      <c r="E59" s="187"/>
      <c r="F59" s="187"/>
      <c r="G59" s="187"/>
      <c r="H59" s="187"/>
      <c r="I59" s="188"/>
      <c r="J59" s="189">
        <f>J149</f>
        <v>0</v>
      </c>
      <c r="K59" s="190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134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ZŠ Za Chlumem, Bílina - Odborná učebna a bezbariérové řešení školy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98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HEL010-03 - ZŠ Za Chlumem - Sadové úpravy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23</v>
      </c>
      <c r="D73" s="74"/>
      <c r="E73" s="74"/>
      <c r="F73" s="193" t="str">
        <f>F12</f>
        <v>ZŠ Za Chlumem, Bílina</v>
      </c>
      <c r="G73" s="74"/>
      <c r="H73" s="74"/>
      <c r="I73" s="194" t="s">
        <v>25</v>
      </c>
      <c r="J73" s="85" t="str">
        <f>IF(J12="","",J12)</f>
        <v>6. 11. 2017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27</v>
      </c>
      <c r="D75" s="74"/>
      <c r="E75" s="74"/>
      <c r="F75" s="193" t="str">
        <f>E15</f>
        <v>Město Bílina, Břežánská 50/4, 418 31 Bílina</v>
      </c>
      <c r="G75" s="74"/>
      <c r="H75" s="74"/>
      <c r="I75" s="194" t="s">
        <v>33</v>
      </c>
      <c r="J75" s="193" t="str">
        <f>E21</f>
        <v>Ing.arch.Jan Heller, Zelená 400/6, Hradec Králové</v>
      </c>
      <c r="K75" s="74"/>
      <c r="L75" s="72"/>
    </row>
    <row r="76" s="1" customFormat="1" ht="14.4" customHeight="1">
      <c r="B76" s="46"/>
      <c r="C76" s="76" t="s">
        <v>31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135</v>
      </c>
      <c r="D78" s="197" t="s">
        <v>57</v>
      </c>
      <c r="E78" s="197" t="s">
        <v>53</v>
      </c>
      <c r="F78" s="197" t="s">
        <v>136</v>
      </c>
      <c r="G78" s="197" t="s">
        <v>137</v>
      </c>
      <c r="H78" s="197" t="s">
        <v>138</v>
      </c>
      <c r="I78" s="198" t="s">
        <v>139</v>
      </c>
      <c r="J78" s="197" t="s">
        <v>102</v>
      </c>
      <c r="K78" s="199" t="s">
        <v>140</v>
      </c>
      <c r="L78" s="200"/>
      <c r="M78" s="102" t="s">
        <v>141</v>
      </c>
      <c r="N78" s="103" t="s">
        <v>42</v>
      </c>
      <c r="O78" s="103" t="s">
        <v>142</v>
      </c>
      <c r="P78" s="103" t="s">
        <v>143</v>
      </c>
      <c r="Q78" s="103" t="s">
        <v>144</v>
      </c>
      <c r="R78" s="103" t="s">
        <v>145</v>
      </c>
      <c r="S78" s="103" t="s">
        <v>146</v>
      </c>
      <c r="T78" s="104" t="s">
        <v>147</v>
      </c>
    </row>
    <row r="79" s="1" customFormat="1" ht="29.28" customHeight="1">
      <c r="B79" s="46"/>
      <c r="C79" s="108" t="s">
        <v>103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</f>
        <v>0</v>
      </c>
      <c r="Q79" s="106"/>
      <c r="R79" s="202">
        <f>R80</f>
        <v>1.7682157600000001</v>
      </c>
      <c r="S79" s="106"/>
      <c r="T79" s="203">
        <f>T80</f>
        <v>0</v>
      </c>
      <c r="AT79" s="24" t="s">
        <v>71</v>
      </c>
      <c r="AU79" s="24" t="s">
        <v>104</v>
      </c>
      <c r="BK79" s="204">
        <f>BK80</f>
        <v>0</v>
      </c>
    </row>
    <row r="80" s="10" customFormat="1" ht="37.44" customHeight="1">
      <c r="B80" s="205"/>
      <c r="C80" s="206"/>
      <c r="D80" s="207" t="s">
        <v>71</v>
      </c>
      <c r="E80" s="208" t="s">
        <v>148</v>
      </c>
      <c r="F80" s="208" t="s">
        <v>149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P81+P149</f>
        <v>0</v>
      </c>
      <c r="Q80" s="213"/>
      <c r="R80" s="214">
        <f>R81+R149</f>
        <v>1.7682157600000001</v>
      </c>
      <c r="S80" s="213"/>
      <c r="T80" s="215">
        <f>T81+T149</f>
        <v>0</v>
      </c>
      <c r="AR80" s="216" t="s">
        <v>80</v>
      </c>
      <c r="AT80" s="217" t="s">
        <v>71</v>
      </c>
      <c r="AU80" s="217" t="s">
        <v>72</v>
      </c>
      <c r="AY80" s="216" t="s">
        <v>150</v>
      </c>
      <c r="BK80" s="218">
        <f>BK81+BK149</f>
        <v>0</v>
      </c>
    </row>
    <row r="81" s="10" customFormat="1" ht="19.92" customHeight="1">
      <c r="B81" s="205"/>
      <c r="C81" s="206"/>
      <c r="D81" s="207" t="s">
        <v>71</v>
      </c>
      <c r="E81" s="219" t="s">
        <v>80</v>
      </c>
      <c r="F81" s="219" t="s">
        <v>151</v>
      </c>
      <c r="G81" s="206"/>
      <c r="H81" s="206"/>
      <c r="I81" s="209"/>
      <c r="J81" s="220">
        <f>BK81</f>
        <v>0</v>
      </c>
      <c r="K81" s="206"/>
      <c r="L81" s="211"/>
      <c r="M81" s="212"/>
      <c r="N81" s="213"/>
      <c r="O81" s="213"/>
      <c r="P81" s="214">
        <f>SUM(P82:P148)</f>
        <v>0</v>
      </c>
      <c r="Q81" s="213"/>
      <c r="R81" s="214">
        <f>SUM(R82:R148)</f>
        <v>1.7682157600000001</v>
      </c>
      <c r="S81" s="213"/>
      <c r="T81" s="215">
        <f>SUM(T82:T148)</f>
        <v>0</v>
      </c>
      <c r="AR81" s="216" t="s">
        <v>80</v>
      </c>
      <c r="AT81" s="217" t="s">
        <v>71</v>
      </c>
      <c r="AU81" s="217" t="s">
        <v>80</v>
      </c>
      <c r="AY81" s="216" t="s">
        <v>150</v>
      </c>
      <c r="BK81" s="218">
        <f>SUM(BK82:BK148)</f>
        <v>0</v>
      </c>
    </row>
    <row r="82" s="1" customFormat="1" ht="25.5" customHeight="1">
      <c r="B82" s="46"/>
      <c r="C82" s="221" t="s">
        <v>80</v>
      </c>
      <c r="D82" s="221" t="s">
        <v>152</v>
      </c>
      <c r="E82" s="222" t="s">
        <v>2267</v>
      </c>
      <c r="F82" s="223" t="s">
        <v>2268</v>
      </c>
      <c r="G82" s="224" t="s">
        <v>228</v>
      </c>
      <c r="H82" s="225">
        <v>49</v>
      </c>
      <c r="I82" s="226"/>
      <c r="J82" s="227">
        <f>ROUND(I82*H82,2)</f>
        <v>0</v>
      </c>
      <c r="K82" s="223" t="s">
        <v>156</v>
      </c>
      <c r="L82" s="72"/>
      <c r="M82" s="228" t="s">
        <v>21</v>
      </c>
      <c r="N82" s="229" t="s">
        <v>43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157</v>
      </c>
      <c r="AT82" s="24" t="s">
        <v>152</v>
      </c>
      <c r="AU82" s="24" t="s">
        <v>82</v>
      </c>
      <c r="AY82" s="24" t="s">
        <v>150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80</v>
      </c>
      <c r="BK82" s="232">
        <f>ROUND(I82*H82,2)</f>
        <v>0</v>
      </c>
      <c r="BL82" s="24" t="s">
        <v>157</v>
      </c>
      <c r="BM82" s="24" t="s">
        <v>2269</v>
      </c>
    </row>
    <row r="83" s="1" customFormat="1" ht="25.5" customHeight="1">
      <c r="B83" s="46"/>
      <c r="C83" s="221" t="s">
        <v>82</v>
      </c>
      <c r="D83" s="221" t="s">
        <v>152</v>
      </c>
      <c r="E83" s="222" t="s">
        <v>2270</v>
      </c>
      <c r="F83" s="223" t="s">
        <v>2271</v>
      </c>
      <c r="G83" s="224" t="s">
        <v>228</v>
      </c>
      <c r="H83" s="225">
        <v>9</v>
      </c>
      <c r="I83" s="226"/>
      <c r="J83" s="227">
        <f>ROUND(I83*H83,2)</f>
        <v>0</v>
      </c>
      <c r="K83" s="223" t="s">
        <v>156</v>
      </c>
      <c r="L83" s="72"/>
      <c r="M83" s="228" t="s">
        <v>21</v>
      </c>
      <c r="N83" s="229" t="s">
        <v>43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157</v>
      </c>
      <c r="AT83" s="24" t="s">
        <v>152</v>
      </c>
      <c r="AU83" s="24" t="s">
        <v>82</v>
      </c>
      <c r="AY83" s="24" t="s">
        <v>150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80</v>
      </c>
      <c r="BK83" s="232">
        <f>ROUND(I83*H83,2)</f>
        <v>0</v>
      </c>
      <c r="BL83" s="24" t="s">
        <v>157</v>
      </c>
      <c r="BM83" s="24" t="s">
        <v>2272</v>
      </c>
    </row>
    <row r="84" s="1" customFormat="1" ht="16.5" customHeight="1">
      <c r="B84" s="46"/>
      <c r="C84" s="277" t="s">
        <v>166</v>
      </c>
      <c r="D84" s="277" t="s">
        <v>235</v>
      </c>
      <c r="E84" s="278" t="s">
        <v>2273</v>
      </c>
      <c r="F84" s="279" t="s">
        <v>2274</v>
      </c>
      <c r="G84" s="280" t="s">
        <v>155</v>
      </c>
      <c r="H84" s="281">
        <v>4.6349999999999998</v>
      </c>
      <c r="I84" s="282"/>
      <c r="J84" s="283">
        <f>ROUND(I84*H84,2)</f>
        <v>0</v>
      </c>
      <c r="K84" s="279" t="s">
        <v>156</v>
      </c>
      <c r="L84" s="284"/>
      <c r="M84" s="285" t="s">
        <v>21</v>
      </c>
      <c r="N84" s="286" t="s">
        <v>43</v>
      </c>
      <c r="O84" s="47"/>
      <c r="P84" s="230">
        <f>O84*H84</f>
        <v>0</v>
      </c>
      <c r="Q84" s="230">
        <v>0.22</v>
      </c>
      <c r="R84" s="230">
        <f>Q84*H84</f>
        <v>1.0197000000000001</v>
      </c>
      <c r="S84" s="230">
        <v>0</v>
      </c>
      <c r="T84" s="231">
        <f>S84*H84</f>
        <v>0</v>
      </c>
      <c r="AR84" s="24" t="s">
        <v>190</v>
      </c>
      <c r="AT84" s="24" t="s">
        <v>235</v>
      </c>
      <c r="AU84" s="24" t="s">
        <v>82</v>
      </c>
      <c r="AY84" s="24" t="s">
        <v>150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80</v>
      </c>
      <c r="BK84" s="232">
        <f>ROUND(I84*H84,2)</f>
        <v>0</v>
      </c>
      <c r="BL84" s="24" t="s">
        <v>157</v>
      </c>
      <c r="BM84" s="24" t="s">
        <v>2275</v>
      </c>
    </row>
    <row r="85" s="12" customFormat="1">
      <c r="B85" s="244"/>
      <c r="C85" s="245"/>
      <c r="D85" s="235" t="s">
        <v>159</v>
      </c>
      <c r="E85" s="246" t="s">
        <v>21</v>
      </c>
      <c r="F85" s="247" t="s">
        <v>2276</v>
      </c>
      <c r="G85" s="245"/>
      <c r="H85" s="248">
        <v>4.6349999999999998</v>
      </c>
      <c r="I85" s="249"/>
      <c r="J85" s="245"/>
      <c r="K85" s="245"/>
      <c r="L85" s="250"/>
      <c r="M85" s="251"/>
      <c r="N85" s="252"/>
      <c r="O85" s="252"/>
      <c r="P85" s="252"/>
      <c r="Q85" s="252"/>
      <c r="R85" s="252"/>
      <c r="S85" s="252"/>
      <c r="T85" s="253"/>
      <c r="AT85" s="254" t="s">
        <v>159</v>
      </c>
      <c r="AU85" s="254" t="s">
        <v>82</v>
      </c>
      <c r="AV85" s="12" t="s">
        <v>82</v>
      </c>
      <c r="AW85" s="12" t="s">
        <v>35</v>
      </c>
      <c r="AX85" s="12" t="s">
        <v>72</v>
      </c>
      <c r="AY85" s="254" t="s">
        <v>150</v>
      </c>
    </row>
    <row r="86" s="13" customFormat="1">
      <c r="B86" s="255"/>
      <c r="C86" s="256"/>
      <c r="D86" s="235" t="s">
        <v>159</v>
      </c>
      <c r="E86" s="257" t="s">
        <v>21</v>
      </c>
      <c r="F86" s="258" t="s">
        <v>162</v>
      </c>
      <c r="G86" s="256"/>
      <c r="H86" s="259">
        <v>4.6349999999999998</v>
      </c>
      <c r="I86" s="260"/>
      <c r="J86" s="256"/>
      <c r="K86" s="256"/>
      <c r="L86" s="261"/>
      <c r="M86" s="262"/>
      <c r="N86" s="263"/>
      <c r="O86" s="263"/>
      <c r="P86" s="263"/>
      <c r="Q86" s="263"/>
      <c r="R86" s="263"/>
      <c r="S86" s="263"/>
      <c r="T86" s="264"/>
      <c r="AT86" s="265" t="s">
        <v>159</v>
      </c>
      <c r="AU86" s="265" t="s">
        <v>82</v>
      </c>
      <c r="AV86" s="13" t="s">
        <v>157</v>
      </c>
      <c r="AW86" s="13" t="s">
        <v>35</v>
      </c>
      <c r="AX86" s="13" t="s">
        <v>80</v>
      </c>
      <c r="AY86" s="265" t="s">
        <v>150</v>
      </c>
    </row>
    <row r="87" s="1" customFormat="1" ht="16.5" customHeight="1">
      <c r="B87" s="46"/>
      <c r="C87" s="221" t="s">
        <v>157</v>
      </c>
      <c r="D87" s="221" t="s">
        <v>152</v>
      </c>
      <c r="E87" s="222" t="s">
        <v>2277</v>
      </c>
      <c r="F87" s="223" t="s">
        <v>2278</v>
      </c>
      <c r="G87" s="224" t="s">
        <v>204</v>
      </c>
      <c r="H87" s="225">
        <v>24</v>
      </c>
      <c r="I87" s="226"/>
      <c r="J87" s="227">
        <f>ROUND(I87*H87,2)</f>
        <v>0</v>
      </c>
      <c r="K87" s="223" t="s">
        <v>156</v>
      </c>
      <c r="L87" s="72"/>
      <c r="M87" s="228" t="s">
        <v>21</v>
      </c>
      <c r="N87" s="229" t="s">
        <v>43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157</v>
      </c>
      <c r="AT87" s="24" t="s">
        <v>152</v>
      </c>
      <c r="AU87" s="24" t="s">
        <v>82</v>
      </c>
      <c r="AY87" s="24" t="s">
        <v>150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80</v>
      </c>
      <c r="BK87" s="232">
        <f>ROUND(I87*H87,2)</f>
        <v>0</v>
      </c>
      <c r="BL87" s="24" t="s">
        <v>157</v>
      </c>
      <c r="BM87" s="24" t="s">
        <v>2279</v>
      </c>
    </row>
    <row r="88" s="1" customFormat="1" ht="16.5" customHeight="1">
      <c r="B88" s="46"/>
      <c r="C88" s="221" t="s">
        <v>174</v>
      </c>
      <c r="D88" s="221" t="s">
        <v>152</v>
      </c>
      <c r="E88" s="222" t="s">
        <v>2108</v>
      </c>
      <c r="F88" s="223" t="s">
        <v>2109</v>
      </c>
      <c r="G88" s="224" t="s">
        <v>204</v>
      </c>
      <c r="H88" s="225">
        <v>48</v>
      </c>
      <c r="I88" s="226"/>
      <c r="J88" s="227">
        <f>ROUND(I88*H88,2)</f>
        <v>0</v>
      </c>
      <c r="K88" s="223" t="s">
        <v>156</v>
      </c>
      <c r="L88" s="72"/>
      <c r="M88" s="228" t="s">
        <v>21</v>
      </c>
      <c r="N88" s="229" t="s">
        <v>43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157</v>
      </c>
      <c r="AT88" s="24" t="s">
        <v>152</v>
      </c>
      <c r="AU88" s="24" t="s">
        <v>82</v>
      </c>
      <c r="AY88" s="24" t="s">
        <v>150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80</v>
      </c>
      <c r="BK88" s="232">
        <f>ROUND(I88*H88,2)</f>
        <v>0</v>
      </c>
      <c r="BL88" s="24" t="s">
        <v>157</v>
      </c>
      <c r="BM88" s="24" t="s">
        <v>2280</v>
      </c>
    </row>
    <row r="89" s="1" customFormat="1" ht="16.5" customHeight="1">
      <c r="B89" s="46"/>
      <c r="C89" s="221" t="s">
        <v>179</v>
      </c>
      <c r="D89" s="221" t="s">
        <v>152</v>
      </c>
      <c r="E89" s="222" t="s">
        <v>2111</v>
      </c>
      <c r="F89" s="223" t="s">
        <v>2112</v>
      </c>
      <c r="G89" s="224" t="s">
        <v>204</v>
      </c>
      <c r="H89" s="225">
        <v>24</v>
      </c>
      <c r="I89" s="226"/>
      <c r="J89" s="227">
        <f>ROUND(I89*H89,2)</f>
        <v>0</v>
      </c>
      <c r="K89" s="223" t="s">
        <v>156</v>
      </c>
      <c r="L89" s="72"/>
      <c r="M89" s="228" t="s">
        <v>21</v>
      </c>
      <c r="N89" s="229" t="s">
        <v>43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157</v>
      </c>
      <c r="AT89" s="24" t="s">
        <v>152</v>
      </c>
      <c r="AU89" s="24" t="s">
        <v>82</v>
      </c>
      <c r="AY89" s="24" t="s">
        <v>150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80</v>
      </c>
      <c r="BK89" s="232">
        <f>ROUND(I89*H89,2)</f>
        <v>0</v>
      </c>
      <c r="BL89" s="24" t="s">
        <v>157</v>
      </c>
      <c r="BM89" s="24" t="s">
        <v>2281</v>
      </c>
    </row>
    <row r="90" s="1" customFormat="1" ht="25.5" customHeight="1">
      <c r="B90" s="46"/>
      <c r="C90" s="221" t="s">
        <v>183</v>
      </c>
      <c r="D90" s="221" t="s">
        <v>152</v>
      </c>
      <c r="E90" s="222" t="s">
        <v>2282</v>
      </c>
      <c r="F90" s="223" t="s">
        <v>2283</v>
      </c>
      <c r="G90" s="224" t="s">
        <v>228</v>
      </c>
      <c r="H90" s="225">
        <v>49</v>
      </c>
      <c r="I90" s="226"/>
      <c r="J90" s="227">
        <f>ROUND(I90*H90,2)</f>
        <v>0</v>
      </c>
      <c r="K90" s="223" t="s">
        <v>156</v>
      </c>
      <c r="L90" s="72"/>
      <c r="M90" s="228" t="s">
        <v>21</v>
      </c>
      <c r="N90" s="229" t="s">
        <v>43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157</v>
      </c>
      <c r="AT90" s="24" t="s">
        <v>152</v>
      </c>
      <c r="AU90" s="24" t="s">
        <v>82</v>
      </c>
      <c r="AY90" s="24" t="s">
        <v>150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80</v>
      </c>
      <c r="BK90" s="232">
        <f>ROUND(I90*H90,2)</f>
        <v>0</v>
      </c>
      <c r="BL90" s="24" t="s">
        <v>157</v>
      </c>
      <c r="BM90" s="24" t="s">
        <v>2284</v>
      </c>
    </row>
    <row r="91" s="1" customFormat="1" ht="16.5" customHeight="1">
      <c r="B91" s="46"/>
      <c r="C91" s="277" t="s">
        <v>190</v>
      </c>
      <c r="D91" s="277" t="s">
        <v>235</v>
      </c>
      <c r="E91" s="278" t="s">
        <v>2285</v>
      </c>
      <c r="F91" s="279" t="s">
        <v>2286</v>
      </c>
      <c r="G91" s="280" t="s">
        <v>228</v>
      </c>
      <c r="H91" s="281">
        <v>50.469999999999999</v>
      </c>
      <c r="I91" s="282"/>
      <c r="J91" s="283">
        <f>ROUND(I91*H91,2)</f>
        <v>0</v>
      </c>
      <c r="K91" s="279" t="s">
        <v>21</v>
      </c>
      <c r="L91" s="284"/>
      <c r="M91" s="285" t="s">
        <v>21</v>
      </c>
      <c r="N91" s="286" t="s">
        <v>43</v>
      </c>
      <c r="O91" s="47"/>
      <c r="P91" s="230">
        <f>O91*H91</f>
        <v>0</v>
      </c>
      <c r="Q91" s="230">
        <v>3.0000000000000001E-05</v>
      </c>
      <c r="R91" s="230">
        <f>Q91*H91</f>
        <v>0.0015141</v>
      </c>
      <c r="S91" s="230">
        <v>0</v>
      </c>
      <c r="T91" s="231">
        <f>S91*H91</f>
        <v>0</v>
      </c>
      <c r="AR91" s="24" t="s">
        <v>190</v>
      </c>
      <c r="AT91" s="24" t="s">
        <v>235</v>
      </c>
      <c r="AU91" s="24" t="s">
        <v>82</v>
      </c>
      <c r="AY91" s="24" t="s">
        <v>150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80</v>
      </c>
      <c r="BK91" s="232">
        <f>ROUND(I91*H91,2)</f>
        <v>0</v>
      </c>
      <c r="BL91" s="24" t="s">
        <v>157</v>
      </c>
      <c r="BM91" s="24" t="s">
        <v>2287</v>
      </c>
    </row>
    <row r="92" s="12" customFormat="1">
      <c r="B92" s="244"/>
      <c r="C92" s="245"/>
      <c r="D92" s="235" t="s">
        <v>159</v>
      </c>
      <c r="E92" s="246" t="s">
        <v>21</v>
      </c>
      <c r="F92" s="247" t="s">
        <v>2288</v>
      </c>
      <c r="G92" s="245"/>
      <c r="H92" s="248">
        <v>50.469999999999999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AT92" s="254" t="s">
        <v>159</v>
      </c>
      <c r="AU92" s="254" t="s">
        <v>82</v>
      </c>
      <c r="AV92" s="12" t="s">
        <v>82</v>
      </c>
      <c r="AW92" s="12" t="s">
        <v>35</v>
      </c>
      <c r="AX92" s="12" t="s">
        <v>72</v>
      </c>
      <c r="AY92" s="254" t="s">
        <v>150</v>
      </c>
    </row>
    <row r="93" s="13" customFormat="1">
      <c r="B93" s="255"/>
      <c r="C93" s="256"/>
      <c r="D93" s="235" t="s">
        <v>159</v>
      </c>
      <c r="E93" s="257" t="s">
        <v>21</v>
      </c>
      <c r="F93" s="258" t="s">
        <v>162</v>
      </c>
      <c r="G93" s="256"/>
      <c r="H93" s="259">
        <v>50.469999999999999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AT93" s="265" t="s">
        <v>159</v>
      </c>
      <c r="AU93" s="265" t="s">
        <v>82</v>
      </c>
      <c r="AV93" s="13" t="s">
        <v>157</v>
      </c>
      <c r="AW93" s="13" t="s">
        <v>35</v>
      </c>
      <c r="AX93" s="13" t="s">
        <v>80</v>
      </c>
      <c r="AY93" s="265" t="s">
        <v>150</v>
      </c>
    </row>
    <row r="94" s="1" customFormat="1" ht="25.5" customHeight="1">
      <c r="B94" s="46"/>
      <c r="C94" s="221" t="s">
        <v>201</v>
      </c>
      <c r="D94" s="221" t="s">
        <v>152</v>
      </c>
      <c r="E94" s="222" t="s">
        <v>2289</v>
      </c>
      <c r="F94" s="223" t="s">
        <v>2290</v>
      </c>
      <c r="G94" s="224" t="s">
        <v>228</v>
      </c>
      <c r="H94" s="225">
        <v>9</v>
      </c>
      <c r="I94" s="226"/>
      <c r="J94" s="227">
        <f>ROUND(I94*H94,2)</f>
        <v>0</v>
      </c>
      <c r="K94" s="223" t="s">
        <v>156</v>
      </c>
      <c r="L94" s="72"/>
      <c r="M94" s="228" t="s">
        <v>21</v>
      </c>
      <c r="N94" s="229" t="s">
        <v>43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157</v>
      </c>
      <c r="AT94" s="24" t="s">
        <v>152</v>
      </c>
      <c r="AU94" s="24" t="s">
        <v>82</v>
      </c>
      <c r="AY94" s="24" t="s">
        <v>150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80</v>
      </c>
      <c r="BK94" s="232">
        <f>ROUND(I94*H94,2)</f>
        <v>0</v>
      </c>
      <c r="BL94" s="24" t="s">
        <v>157</v>
      </c>
      <c r="BM94" s="24" t="s">
        <v>2291</v>
      </c>
    </row>
    <row r="95" s="1" customFormat="1" ht="16.5" customHeight="1">
      <c r="B95" s="46"/>
      <c r="C95" s="277" t="s">
        <v>208</v>
      </c>
      <c r="D95" s="277" t="s">
        <v>235</v>
      </c>
      <c r="E95" s="278" t="s">
        <v>2292</v>
      </c>
      <c r="F95" s="279" t="s">
        <v>2293</v>
      </c>
      <c r="G95" s="280" t="s">
        <v>228</v>
      </c>
      <c r="H95" s="281">
        <v>9.2699999999999996</v>
      </c>
      <c r="I95" s="282"/>
      <c r="J95" s="283">
        <f>ROUND(I95*H95,2)</f>
        <v>0</v>
      </c>
      <c r="K95" s="279" t="s">
        <v>21</v>
      </c>
      <c r="L95" s="284"/>
      <c r="M95" s="285" t="s">
        <v>21</v>
      </c>
      <c r="N95" s="286" t="s">
        <v>43</v>
      </c>
      <c r="O95" s="47"/>
      <c r="P95" s="230">
        <f>O95*H95</f>
        <v>0</v>
      </c>
      <c r="Q95" s="230">
        <v>3.0000000000000001E-05</v>
      </c>
      <c r="R95" s="230">
        <f>Q95*H95</f>
        <v>0.00027809999999999998</v>
      </c>
      <c r="S95" s="230">
        <v>0</v>
      </c>
      <c r="T95" s="231">
        <f>S95*H95</f>
        <v>0</v>
      </c>
      <c r="AR95" s="24" t="s">
        <v>190</v>
      </c>
      <c r="AT95" s="24" t="s">
        <v>235</v>
      </c>
      <c r="AU95" s="24" t="s">
        <v>82</v>
      </c>
      <c r="AY95" s="24" t="s">
        <v>150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80</v>
      </c>
      <c r="BK95" s="232">
        <f>ROUND(I95*H95,2)</f>
        <v>0</v>
      </c>
      <c r="BL95" s="24" t="s">
        <v>157</v>
      </c>
      <c r="BM95" s="24" t="s">
        <v>2294</v>
      </c>
    </row>
    <row r="96" s="12" customFormat="1">
      <c r="B96" s="244"/>
      <c r="C96" s="245"/>
      <c r="D96" s="235" t="s">
        <v>159</v>
      </c>
      <c r="E96" s="246" t="s">
        <v>21</v>
      </c>
      <c r="F96" s="247" t="s">
        <v>2295</v>
      </c>
      <c r="G96" s="245"/>
      <c r="H96" s="248">
        <v>9.2699999999999996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159</v>
      </c>
      <c r="AU96" s="254" t="s">
        <v>82</v>
      </c>
      <c r="AV96" s="12" t="s">
        <v>82</v>
      </c>
      <c r="AW96" s="12" t="s">
        <v>35</v>
      </c>
      <c r="AX96" s="12" t="s">
        <v>72</v>
      </c>
      <c r="AY96" s="254" t="s">
        <v>150</v>
      </c>
    </row>
    <row r="97" s="13" customFormat="1">
      <c r="B97" s="255"/>
      <c r="C97" s="256"/>
      <c r="D97" s="235" t="s">
        <v>159</v>
      </c>
      <c r="E97" s="257" t="s">
        <v>21</v>
      </c>
      <c r="F97" s="258" t="s">
        <v>162</v>
      </c>
      <c r="G97" s="256"/>
      <c r="H97" s="259">
        <v>9.2699999999999996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AT97" s="265" t="s">
        <v>159</v>
      </c>
      <c r="AU97" s="265" t="s">
        <v>82</v>
      </c>
      <c r="AV97" s="13" t="s">
        <v>157</v>
      </c>
      <c r="AW97" s="13" t="s">
        <v>35</v>
      </c>
      <c r="AX97" s="13" t="s">
        <v>80</v>
      </c>
      <c r="AY97" s="265" t="s">
        <v>150</v>
      </c>
    </row>
    <row r="98" s="1" customFormat="1" ht="16.5" customHeight="1">
      <c r="B98" s="46"/>
      <c r="C98" s="221" t="s">
        <v>212</v>
      </c>
      <c r="D98" s="221" t="s">
        <v>152</v>
      </c>
      <c r="E98" s="222" t="s">
        <v>2296</v>
      </c>
      <c r="F98" s="223" t="s">
        <v>2297</v>
      </c>
      <c r="G98" s="224" t="s">
        <v>228</v>
      </c>
      <c r="H98" s="225">
        <v>9</v>
      </c>
      <c r="I98" s="226"/>
      <c r="J98" s="227">
        <f>ROUND(I98*H98,2)</f>
        <v>0</v>
      </c>
      <c r="K98" s="223" t="s">
        <v>156</v>
      </c>
      <c r="L98" s="72"/>
      <c r="M98" s="228" t="s">
        <v>21</v>
      </c>
      <c r="N98" s="229" t="s">
        <v>43</v>
      </c>
      <c r="O98" s="47"/>
      <c r="P98" s="230">
        <f>O98*H98</f>
        <v>0</v>
      </c>
      <c r="Q98" s="230">
        <v>5.8E-05</v>
      </c>
      <c r="R98" s="230">
        <f>Q98*H98</f>
        <v>0.000522</v>
      </c>
      <c r="S98" s="230">
        <v>0</v>
      </c>
      <c r="T98" s="231">
        <f>S98*H98</f>
        <v>0</v>
      </c>
      <c r="AR98" s="24" t="s">
        <v>157</v>
      </c>
      <c r="AT98" s="24" t="s">
        <v>152</v>
      </c>
      <c r="AU98" s="24" t="s">
        <v>82</v>
      </c>
      <c r="AY98" s="24" t="s">
        <v>150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80</v>
      </c>
      <c r="BK98" s="232">
        <f>ROUND(I98*H98,2)</f>
        <v>0</v>
      </c>
      <c r="BL98" s="24" t="s">
        <v>157</v>
      </c>
      <c r="BM98" s="24" t="s">
        <v>2298</v>
      </c>
    </row>
    <row r="99" s="1" customFormat="1" ht="16.5" customHeight="1">
      <c r="B99" s="46"/>
      <c r="C99" s="277" t="s">
        <v>218</v>
      </c>
      <c r="D99" s="277" t="s">
        <v>235</v>
      </c>
      <c r="E99" s="278" t="s">
        <v>2299</v>
      </c>
      <c r="F99" s="279" t="s">
        <v>2300</v>
      </c>
      <c r="G99" s="280" t="s">
        <v>228</v>
      </c>
      <c r="H99" s="281">
        <v>27.27</v>
      </c>
      <c r="I99" s="282"/>
      <c r="J99" s="283">
        <f>ROUND(I99*H99,2)</f>
        <v>0</v>
      </c>
      <c r="K99" s="279" t="s">
        <v>21</v>
      </c>
      <c r="L99" s="284"/>
      <c r="M99" s="285" t="s">
        <v>21</v>
      </c>
      <c r="N99" s="286" t="s">
        <v>43</v>
      </c>
      <c r="O99" s="47"/>
      <c r="P99" s="230">
        <f>O99*H99</f>
        <v>0</v>
      </c>
      <c r="Q99" s="230">
        <v>0.0064999999999999997</v>
      </c>
      <c r="R99" s="230">
        <f>Q99*H99</f>
        <v>0.177255</v>
      </c>
      <c r="S99" s="230">
        <v>0</v>
      </c>
      <c r="T99" s="231">
        <f>S99*H99</f>
        <v>0</v>
      </c>
      <c r="AR99" s="24" t="s">
        <v>190</v>
      </c>
      <c r="AT99" s="24" t="s">
        <v>235</v>
      </c>
      <c r="AU99" s="24" t="s">
        <v>82</v>
      </c>
      <c r="AY99" s="24" t="s">
        <v>150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80</v>
      </c>
      <c r="BK99" s="232">
        <f>ROUND(I99*H99,2)</f>
        <v>0</v>
      </c>
      <c r="BL99" s="24" t="s">
        <v>157</v>
      </c>
      <c r="BM99" s="24" t="s">
        <v>2301</v>
      </c>
    </row>
    <row r="100" s="1" customFormat="1" ht="16.5" customHeight="1">
      <c r="B100" s="46"/>
      <c r="C100" s="277" t="s">
        <v>225</v>
      </c>
      <c r="D100" s="277" t="s">
        <v>235</v>
      </c>
      <c r="E100" s="278" t="s">
        <v>2302</v>
      </c>
      <c r="F100" s="279" t="s">
        <v>2303</v>
      </c>
      <c r="G100" s="280" t="s">
        <v>248</v>
      </c>
      <c r="H100" s="281">
        <v>16.361999999999998</v>
      </c>
      <c r="I100" s="282"/>
      <c r="J100" s="283">
        <f>ROUND(I100*H100,2)</f>
        <v>0</v>
      </c>
      <c r="K100" s="279" t="s">
        <v>21</v>
      </c>
      <c r="L100" s="284"/>
      <c r="M100" s="285" t="s">
        <v>21</v>
      </c>
      <c r="N100" s="286" t="s">
        <v>43</v>
      </c>
      <c r="O100" s="47"/>
      <c r="P100" s="230">
        <f>O100*H100</f>
        <v>0</v>
      </c>
      <c r="Q100" s="230">
        <v>0.00010000000000000001</v>
      </c>
      <c r="R100" s="230">
        <f>Q100*H100</f>
        <v>0.0016362</v>
      </c>
      <c r="S100" s="230">
        <v>0</v>
      </c>
      <c r="T100" s="231">
        <f>S100*H100</f>
        <v>0</v>
      </c>
      <c r="AR100" s="24" t="s">
        <v>190</v>
      </c>
      <c r="AT100" s="24" t="s">
        <v>235</v>
      </c>
      <c r="AU100" s="24" t="s">
        <v>82</v>
      </c>
      <c r="AY100" s="24" t="s">
        <v>150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80</v>
      </c>
      <c r="BK100" s="232">
        <f>ROUND(I100*H100,2)</f>
        <v>0</v>
      </c>
      <c r="BL100" s="24" t="s">
        <v>157</v>
      </c>
      <c r="BM100" s="24" t="s">
        <v>2304</v>
      </c>
    </row>
    <row r="101" s="12" customFormat="1">
      <c r="B101" s="244"/>
      <c r="C101" s="245"/>
      <c r="D101" s="235" t="s">
        <v>159</v>
      </c>
      <c r="E101" s="246" t="s">
        <v>21</v>
      </c>
      <c r="F101" s="247" t="s">
        <v>2305</v>
      </c>
      <c r="G101" s="245"/>
      <c r="H101" s="248">
        <v>16.361999999999998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AT101" s="254" t="s">
        <v>159</v>
      </c>
      <c r="AU101" s="254" t="s">
        <v>82</v>
      </c>
      <c r="AV101" s="12" t="s">
        <v>82</v>
      </c>
      <c r="AW101" s="12" t="s">
        <v>35</v>
      </c>
      <c r="AX101" s="12" t="s">
        <v>72</v>
      </c>
      <c r="AY101" s="254" t="s">
        <v>150</v>
      </c>
    </row>
    <row r="102" s="13" customFormat="1">
      <c r="B102" s="255"/>
      <c r="C102" s="256"/>
      <c r="D102" s="235" t="s">
        <v>159</v>
      </c>
      <c r="E102" s="257" t="s">
        <v>21</v>
      </c>
      <c r="F102" s="258" t="s">
        <v>162</v>
      </c>
      <c r="G102" s="256"/>
      <c r="H102" s="259">
        <v>16.361999999999998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AT102" s="265" t="s">
        <v>159</v>
      </c>
      <c r="AU102" s="265" t="s">
        <v>82</v>
      </c>
      <c r="AV102" s="13" t="s">
        <v>157</v>
      </c>
      <c r="AW102" s="13" t="s">
        <v>35</v>
      </c>
      <c r="AX102" s="13" t="s">
        <v>80</v>
      </c>
      <c r="AY102" s="265" t="s">
        <v>150</v>
      </c>
    </row>
    <row r="103" s="1" customFormat="1" ht="16.5" customHeight="1">
      <c r="B103" s="46"/>
      <c r="C103" s="277" t="s">
        <v>230</v>
      </c>
      <c r="D103" s="277" t="s">
        <v>235</v>
      </c>
      <c r="E103" s="278" t="s">
        <v>2306</v>
      </c>
      <c r="F103" s="279" t="s">
        <v>2307</v>
      </c>
      <c r="G103" s="280" t="s">
        <v>248</v>
      </c>
      <c r="H103" s="281">
        <v>13.635</v>
      </c>
      <c r="I103" s="282"/>
      <c r="J103" s="283">
        <f>ROUND(I103*H103,2)</f>
        <v>0</v>
      </c>
      <c r="K103" s="279" t="s">
        <v>21</v>
      </c>
      <c r="L103" s="284"/>
      <c r="M103" s="285" t="s">
        <v>21</v>
      </c>
      <c r="N103" s="286" t="s">
        <v>43</v>
      </c>
      <c r="O103" s="47"/>
      <c r="P103" s="230">
        <f>O103*H103</f>
        <v>0</v>
      </c>
      <c r="Q103" s="230">
        <v>0.00083000000000000001</v>
      </c>
      <c r="R103" s="230">
        <f>Q103*H103</f>
        <v>0.01131705</v>
      </c>
      <c r="S103" s="230">
        <v>0</v>
      </c>
      <c r="T103" s="231">
        <f>S103*H103</f>
        <v>0</v>
      </c>
      <c r="AR103" s="24" t="s">
        <v>190</v>
      </c>
      <c r="AT103" s="24" t="s">
        <v>235</v>
      </c>
      <c r="AU103" s="24" t="s">
        <v>82</v>
      </c>
      <c r="AY103" s="24" t="s">
        <v>150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80</v>
      </c>
      <c r="BK103" s="232">
        <f>ROUND(I103*H103,2)</f>
        <v>0</v>
      </c>
      <c r="BL103" s="24" t="s">
        <v>157</v>
      </c>
      <c r="BM103" s="24" t="s">
        <v>2308</v>
      </c>
    </row>
    <row r="104" s="12" customFormat="1">
      <c r="B104" s="244"/>
      <c r="C104" s="245"/>
      <c r="D104" s="235" t="s">
        <v>159</v>
      </c>
      <c r="E104" s="246" t="s">
        <v>21</v>
      </c>
      <c r="F104" s="247" t="s">
        <v>2309</v>
      </c>
      <c r="G104" s="245"/>
      <c r="H104" s="248">
        <v>13.635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159</v>
      </c>
      <c r="AU104" s="254" t="s">
        <v>82</v>
      </c>
      <c r="AV104" s="12" t="s">
        <v>82</v>
      </c>
      <c r="AW104" s="12" t="s">
        <v>35</v>
      </c>
      <c r="AX104" s="12" t="s">
        <v>72</v>
      </c>
      <c r="AY104" s="254" t="s">
        <v>150</v>
      </c>
    </row>
    <row r="105" s="13" customFormat="1">
      <c r="B105" s="255"/>
      <c r="C105" s="256"/>
      <c r="D105" s="235" t="s">
        <v>159</v>
      </c>
      <c r="E105" s="257" t="s">
        <v>21</v>
      </c>
      <c r="F105" s="258" t="s">
        <v>162</v>
      </c>
      <c r="G105" s="256"/>
      <c r="H105" s="259">
        <v>13.635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AT105" s="265" t="s">
        <v>159</v>
      </c>
      <c r="AU105" s="265" t="s">
        <v>82</v>
      </c>
      <c r="AV105" s="13" t="s">
        <v>157</v>
      </c>
      <c r="AW105" s="13" t="s">
        <v>35</v>
      </c>
      <c r="AX105" s="13" t="s">
        <v>80</v>
      </c>
      <c r="AY105" s="265" t="s">
        <v>150</v>
      </c>
    </row>
    <row r="106" s="1" customFormat="1" ht="25.5" customHeight="1">
      <c r="B106" s="46"/>
      <c r="C106" s="221" t="s">
        <v>10</v>
      </c>
      <c r="D106" s="221" t="s">
        <v>152</v>
      </c>
      <c r="E106" s="222" t="s">
        <v>2310</v>
      </c>
      <c r="F106" s="223" t="s">
        <v>2311</v>
      </c>
      <c r="G106" s="224" t="s">
        <v>204</v>
      </c>
      <c r="H106" s="225">
        <v>20.347000000000001</v>
      </c>
      <c r="I106" s="226"/>
      <c r="J106" s="227">
        <f>ROUND(I106*H106,2)</f>
        <v>0</v>
      </c>
      <c r="K106" s="223" t="s">
        <v>156</v>
      </c>
      <c r="L106" s="72"/>
      <c r="M106" s="228" t="s">
        <v>21</v>
      </c>
      <c r="N106" s="229" t="s">
        <v>43</v>
      </c>
      <c r="O106" s="47"/>
      <c r="P106" s="230">
        <f>O106*H106</f>
        <v>0</v>
      </c>
      <c r="Q106" s="230">
        <v>3.0000000000000001E-05</v>
      </c>
      <c r="R106" s="230">
        <f>Q106*H106</f>
        <v>0.00061041000000000003</v>
      </c>
      <c r="S106" s="230">
        <v>0</v>
      </c>
      <c r="T106" s="231">
        <f>S106*H106</f>
        <v>0</v>
      </c>
      <c r="AR106" s="24" t="s">
        <v>157</v>
      </c>
      <c r="AT106" s="24" t="s">
        <v>152</v>
      </c>
      <c r="AU106" s="24" t="s">
        <v>82</v>
      </c>
      <c r="AY106" s="24" t="s">
        <v>150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80</v>
      </c>
      <c r="BK106" s="232">
        <f>ROUND(I106*H106,2)</f>
        <v>0</v>
      </c>
      <c r="BL106" s="24" t="s">
        <v>157</v>
      </c>
      <c r="BM106" s="24" t="s">
        <v>2312</v>
      </c>
    </row>
    <row r="107" s="12" customFormat="1">
      <c r="B107" s="244"/>
      <c r="C107" s="245"/>
      <c r="D107" s="235" t="s">
        <v>159</v>
      </c>
      <c r="E107" s="246" t="s">
        <v>21</v>
      </c>
      <c r="F107" s="247" t="s">
        <v>2313</v>
      </c>
      <c r="G107" s="245"/>
      <c r="H107" s="248">
        <v>20.347000000000001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159</v>
      </c>
      <c r="AU107" s="254" t="s">
        <v>82</v>
      </c>
      <c r="AV107" s="12" t="s">
        <v>82</v>
      </c>
      <c r="AW107" s="12" t="s">
        <v>35</v>
      </c>
      <c r="AX107" s="12" t="s">
        <v>72</v>
      </c>
      <c r="AY107" s="254" t="s">
        <v>150</v>
      </c>
    </row>
    <row r="108" s="13" customFormat="1">
      <c r="B108" s="255"/>
      <c r="C108" s="256"/>
      <c r="D108" s="235" t="s">
        <v>159</v>
      </c>
      <c r="E108" s="257" t="s">
        <v>21</v>
      </c>
      <c r="F108" s="258" t="s">
        <v>162</v>
      </c>
      <c r="G108" s="256"/>
      <c r="H108" s="259">
        <v>20.347000000000001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AT108" s="265" t="s">
        <v>159</v>
      </c>
      <c r="AU108" s="265" t="s">
        <v>82</v>
      </c>
      <c r="AV108" s="13" t="s">
        <v>157</v>
      </c>
      <c r="AW108" s="13" t="s">
        <v>35</v>
      </c>
      <c r="AX108" s="13" t="s">
        <v>80</v>
      </c>
      <c r="AY108" s="265" t="s">
        <v>150</v>
      </c>
    </row>
    <row r="109" s="1" customFormat="1" ht="16.5" customHeight="1">
      <c r="B109" s="46"/>
      <c r="C109" s="277" t="s">
        <v>240</v>
      </c>
      <c r="D109" s="277" t="s">
        <v>235</v>
      </c>
      <c r="E109" s="278" t="s">
        <v>2314</v>
      </c>
      <c r="F109" s="279" t="s">
        <v>2315</v>
      </c>
      <c r="G109" s="280" t="s">
        <v>204</v>
      </c>
      <c r="H109" s="281">
        <v>20.957000000000001</v>
      </c>
      <c r="I109" s="282"/>
      <c r="J109" s="283">
        <f>ROUND(I109*H109,2)</f>
        <v>0</v>
      </c>
      <c r="K109" s="279" t="s">
        <v>156</v>
      </c>
      <c r="L109" s="284"/>
      <c r="M109" s="285" t="s">
        <v>21</v>
      </c>
      <c r="N109" s="286" t="s">
        <v>43</v>
      </c>
      <c r="O109" s="47"/>
      <c r="P109" s="230">
        <f>O109*H109</f>
        <v>0</v>
      </c>
      <c r="Q109" s="230">
        <v>0.00050000000000000001</v>
      </c>
      <c r="R109" s="230">
        <f>Q109*H109</f>
        <v>0.0104785</v>
      </c>
      <c r="S109" s="230">
        <v>0</v>
      </c>
      <c r="T109" s="231">
        <f>S109*H109</f>
        <v>0</v>
      </c>
      <c r="AR109" s="24" t="s">
        <v>190</v>
      </c>
      <c r="AT109" s="24" t="s">
        <v>235</v>
      </c>
      <c r="AU109" s="24" t="s">
        <v>82</v>
      </c>
      <c r="AY109" s="24" t="s">
        <v>150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80</v>
      </c>
      <c r="BK109" s="232">
        <f>ROUND(I109*H109,2)</f>
        <v>0</v>
      </c>
      <c r="BL109" s="24" t="s">
        <v>157</v>
      </c>
      <c r="BM109" s="24" t="s">
        <v>2316</v>
      </c>
    </row>
    <row r="110" s="12" customFormat="1">
      <c r="B110" s="244"/>
      <c r="C110" s="245"/>
      <c r="D110" s="235" t="s">
        <v>159</v>
      </c>
      <c r="E110" s="246" t="s">
        <v>21</v>
      </c>
      <c r="F110" s="247" t="s">
        <v>2317</v>
      </c>
      <c r="G110" s="245"/>
      <c r="H110" s="248">
        <v>20.957000000000001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AT110" s="254" t="s">
        <v>159</v>
      </c>
      <c r="AU110" s="254" t="s">
        <v>82</v>
      </c>
      <c r="AV110" s="12" t="s">
        <v>82</v>
      </c>
      <c r="AW110" s="12" t="s">
        <v>35</v>
      </c>
      <c r="AX110" s="12" t="s">
        <v>72</v>
      </c>
      <c r="AY110" s="254" t="s">
        <v>150</v>
      </c>
    </row>
    <row r="111" s="13" customFormat="1">
      <c r="B111" s="255"/>
      <c r="C111" s="256"/>
      <c r="D111" s="235" t="s">
        <v>159</v>
      </c>
      <c r="E111" s="257" t="s">
        <v>21</v>
      </c>
      <c r="F111" s="258" t="s">
        <v>162</v>
      </c>
      <c r="G111" s="256"/>
      <c r="H111" s="259">
        <v>20.957000000000001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AT111" s="265" t="s">
        <v>159</v>
      </c>
      <c r="AU111" s="265" t="s">
        <v>82</v>
      </c>
      <c r="AV111" s="13" t="s">
        <v>157</v>
      </c>
      <c r="AW111" s="13" t="s">
        <v>35</v>
      </c>
      <c r="AX111" s="13" t="s">
        <v>80</v>
      </c>
      <c r="AY111" s="265" t="s">
        <v>150</v>
      </c>
    </row>
    <row r="112" s="1" customFormat="1" ht="16.5" customHeight="1">
      <c r="B112" s="46"/>
      <c r="C112" s="221" t="s">
        <v>245</v>
      </c>
      <c r="D112" s="221" t="s">
        <v>152</v>
      </c>
      <c r="E112" s="222" t="s">
        <v>2318</v>
      </c>
      <c r="F112" s="223" t="s">
        <v>2319</v>
      </c>
      <c r="G112" s="224" t="s">
        <v>228</v>
      </c>
      <c r="H112" s="225">
        <v>9</v>
      </c>
      <c r="I112" s="226"/>
      <c r="J112" s="227">
        <f>ROUND(I112*H112,2)</f>
        <v>0</v>
      </c>
      <c r="K112" s="223" t="s">
        <v>156</v>
      </c>
      <c r="L112" s="72"/>
      <c r="M112" s="228" t="s">
        <v>21</v>
      </c>
      <c r="N112" s="229" t="s">
        <v>43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157</v>
      </c>
      <c r="AT112" s="24" t="s">
        <v>152</v>
      </c>
      <c r="AU112" s="24" t="s">
        <v>82</v>
      </c>
      <c r="AY112" s="24" t="s">
        <v>150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80</v>
      </c>
      <c r="BK112" s="232">
        <f>ROUND(I112*H112,2)</f>
        <v>0</v>
      </c>
      <c r="BL112" s="24" t="s">
        <v>157</v>
      </c>
      <c r="BM112" s="24" t="s">
        <v>2320</v>
      </c>
    </row>
    <row r="113" s="1" customFormat="1" ht="38.25" customHeight="1">
      <c r="B113" s="46"/>
      <c r="C113" s="221" t="s">
        <v>251</v>
      </c>
      <c r="D113" s="221" t="s">
        <v>152</v>
      </c>
      <c r="E113" s="222" t="s">
        <v>2321</v>
      </c>
      <c r="F113" s="223" t="s">
        <v>2322</v>
      </c>
      <c r="G113" s="224" t="s">
        <v>204</v>
      </c>
      <c r="H113" s="225">
        <v>48</v>
      </c>
      <c r="I113" s="226"/>
      <c r="J113" s="227">
        <f>ROUND(I113*H113,2)</f>
        <v>0</v>
      </c>
      <c r="K113" s="223" t="s">
        <v>156</v>
      </c>
      <c r="L113" s="72"/>
      <c r="M113" s="228" t="s">
        <v>21</v>
      </c>
      <c r="N113" s="229" t="s">
        <v>43</v>
      </c>
      <c r="O113" s="47"/>
      <c r="P113" s="230">
        <f>O113*H113</f>
        <v>0</v>
      </c>
      <c r="Q113" s="230">
        <v>2.9999999999999999E-07</v>
      </c>
      <c r="R113" s="230">
        <f>Q113*H113</f>
        <v>1.4399999999999999E-05</v>
      </c>
      <c r="S113" s="230">
        <v>0</v>
      </c>
      <c r="T113" s="231">
        <f>S113*H113</f>
        <v>0</v>
      </c>
      <c r="AR113" s="24" t="s">
        <v>157</v>
      </c>
      <c r="AT113" s="24" t="s">
        <v>152</v>
      </c>
      <c r="AU113" s="24" t="s">
        <v>82</v>
      </c>
      <c r="AY113" s="24" t="s">
        <v>150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80</v>
      </c>
      <c r="BK113" s="232">
        <f>ROUND(I113*H113,2)</f>
        <v>0</v>
      </c>
      <c r="BL113" s="24" t="s">
        <v>157</v>
      </c>
      <c r="BM113" s="24" t="s">
        <v>2323</v>
      </c>
    </row>
    <row r="114" s="1" customFormat="1" ht="16.5" customHeight="1">
      <c r="B114" s="46"/>
      <c r="C114" s="221" t="s">
        <v>256</v>
      </c>
      <c r="D114" s="221" t="s">
        <v>152</v>
      </c>
      <c r="E114" s="222" t="s">
        <v>2324</v>
      </c>
      <c r="F114" s="223" t="s">
        <v>2325</v>
      </c>
      <c r="G114" s="224" t="s">
        <v>228</v>
      </c>
      <c r="H114" s="225">
        <v>49</v>
      </c>
      <c r="I114" s="226"/>
      <c r="J114" s="227">
        <f>ROUND(I114*H114,2)</f>
        <v>0</v>
      </c>
      <c r="K114" s="223" t="s">
        <v>156</v>
      </c>
      <c r="L114" s="72"/>
      <c r="M114" s="228" t="s">
        <v>21</v>
      </c>
      <c r="N114" s="229" t="s">
        <v>43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157</v>
      </c>
      <c r="AT114" s="24" t="s">
        <v>152</v>
      </c>
      <c r="AU114" s="24" t="s">
        <v>82</v>
      </c>
      <c r="AY114" s="24" t="s">
        <v>150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80</v>
      </c>
      <c r="BK114" s="232">
        <f>ROUND(I114*H114,2)</f>
        <v>0</v>
      </c>
      <c r="BL114" s="24" t="s">
        <v>157</v>
      </c>
      <c r="BM114" s="24" t="s">
        <v>2326</v>
      </c>
    </row>
    <row r="115" s="1" customFormat="1" ht="16.5" customHeight="1">
      <c r="B115" s="46"/>
      <c r="C115" s="221" t="s">
        <v>263</v>
      </c>
      <c r="D115" s="221" t="s">
        <v>152</v>
      </c>
      <c r="E115" s="222" t="s">
        <v>2327</v>
      </c>
      <c r="F115" s="223" t="s">
        <v>2328</v>
      </c>
      <c r="G115" s="224" t="s">
        <v>228</v>
      </c>
      <c r="H115" s="225">
        <v>1</v>
      </c>
      <c r="I115" s="226"/>
      <c r="J115" s="227">
        <f>ROUND(I115*H115,2)</f>
        <v>0</v>
      </c>
      <c r="K115" s="223" t="s">
        <v>156</v>
      </c>
      <c r="L115" s="72"/>
      <c r="M115" s="228" t="s">
        <v>21</v>
      </c>
      <c r="N115" s="229" t="s">
        <v>43</v>
      </c>
      <c r="O115" s="47"/>
      <c r="P115" s="230">
        <f>O115*H115</f>
        <v>0</v>
      </c>
      <c r="Q115" s="230">
        <v>1.8E-05</v>
      </c>
      <c r="R115" s="230">
        <f>Q115*H115</f>
        <v>1.8E-05</v>
      </c>
      <c r="S115" s="230">
        <v>0</v>
      </c>
      <c r="T115" s="231">
        <f>S115*H115</f>
        <v>0</v>
      </c>
      <c r="AR115" s="24" t="s">
        <v>157</v>
      </c>
      <c r="AT115" s="24" t="s">
        <v>152</v>
      </c>
      <c r="AU115" s="24" t="s">
        <v>82</v>
      </c>
      <c r="AY115" s="24" t="s">
        <v>150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80</v>
      </c>
      <c r="BK115" s="232">
        <f>ROUND(I115*H115,2)</f>
        <v>0</v>
      </c>
      <c r="BL115" s="24" t="s">
        <v>157</v>
      </c>
      <c r="BM115" s="24" t="s">
        <v>2329</v>
      </c>
    </row>
    <row r="116" s="1" customFormat="1" ht="16.5" customHeight="1">
      <c r="B116" s="46"/>
      <c r="C116" s="221" t="s">
        <v>9</v>
      </c>
      <c r="D116" s="221" t="s">
        <v>152</v>
      </c>
      <c r="E116" s="222" t="s">
        <v>2330</v>
      </c>
      <c r="F116" s="223" t="s">
        <v>2331</v>
      </c>
      <c r="G116" s="224" t="s">
        <v>228</v>
      </c>
      <c r="H116" s="225">
        <v>9</v>
      </c>
      <c r="I116" s="226"/>
      <c r="J116" s="227">
        <f>ROUND(I116*H116,2)</f>
        <v>0</v>
      </c>
      <c r="K116" s="223" t="s">
        <v>21</v>
      </c>
      <c r="L116" s="72"/>
      <c r="M116" s="228" t="s">
        <v>21</v>
      </c>
      <c r="N116" s="229" t="s">
        <v>43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157</v>
      </c>
      <c r="AT116" s="24" t="s">
        <v>152</v>
      </c>
      <c r="AU116" s="24" t="s">
        <v>82</v>
      </c>
      <c r="AY116" s="24" t="s">
        <v>150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80</v>
      </c>
      <c r="BK116" s="232">
        <f>ROUND(I116*H116,2)</f>
        <v>0</v>
      </c>
      <c r="BL116" s="24" t="s">
        <v>157</v>
      </c>
      <c r="BM116" s="24" t="s">
        <v>2332</v>
      </c>
    </row>
    <row r="117" s="1" customFormat="1" ht="25.5" customHeight="1">
      <c r="B117" s="46"/>
      <c r="C117" s="221" t="s">
        <v>283</v>
      </c>
      <c r="D117" s="221" t="s">
        <v>152</v>
      </c>
      <c r="E117" s="222" t="s">
        <v>2333</v>
      </c>
      <c r="F117" s="223" t="s">
        <v>2334</v>
      </c>
      <c r="G117" s="224" t="s">
        <v>204</v>
      </c>
      <c r="H117" s="225">
        <v>33</v>
      </c>
      <c r="I117" s="226"/>
      <c r="J117" s="227">
        <f>ROUND(I117*H117,2)</f>
        <v>0</v>
      </c>
      <c r="K117" s="223" t="s">
        <v>156</v>
      </c>
      <c r="L117" s="72"/>
      <c r="M117" s="228" t="s">
        <v>21</v>
      </c>
      <c r="N117" s="229" t="s">
        <v>43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157</v>
      </c>
      <c r="AT117" s="24" t="s">
        <v>152</v>
      </c>
      <c r="AU117" s="24" t="s">
        <v>82</v>
      </c>
      <c r="AY117" s="24" t="s">
        <v>150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80</v>
      </c>
      <c r="BK117" s="232">
        <f>ROUND(I117*H117,2)</f>
        <v>0</v>
      </c>
      <c r="BL117" s="24" t="s">
        <v>157</v>
      </c>
      <c r="BM117" s="24" t="s">
        <v>2335</v>
      </c>
    </row>
    <row r="118" s="12" customFormat="1">
      <c r="B118" s="244"/>
      <c r="C118" s="245"/>
      <c r="D118" s="235" t="s">
        <v>159</v>
      </c>
      <c r="E118" s="246" t="s">
        <v>21</v>
      </c>
      <c r="F118" s="247" t="s">
        <v>2336</v>
      </c>
      <c r="G118" s="245"/>
      <c r="H118" s="248">
        <v>33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AT118" s="254" t="s">
        <v>159</v>
      </c>
      <c r="AU118" s="254" t="s">
        <v>82</v>
      </c>
      <c r="AV118" s="12" t="s">
        <v>82</v>
      </c>
      <c r="AW118" s="12" t="s">
        <v>35</v>
      </c>
      <c r="AX118" s="12" t="s">
        <v>72</v>
      </c>
      <c r="AY118" s="254" t="s">
        <v>150</v>
      </c>
    </row>
    <row r="119" s="13" customFormat="1">
      <c r="B119" s="255"/>
      <c r="C119" s="256"/>
      <c r="D119" s="235" t="s">
        <v>159</v>
      </c>
      <c r="E119" s="257" t="s">
        <v>21</v>
      </c>
      <c r="F119" s="258" t="s">
        <v>162</v>
      </c>
      <c r="G119" s="256"/>
      <c r="H119" s="259">
        <v>33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AT119" s="265" t="s">
        <v>159</v>
      </c>
      <c r="AU119" s="265" t="s">
        <v>82</v>
      </c>
      <c r="AV119" s="13" t="s">
        <v>157</v>
      </c>
      <c r="AW119" s="13" t="s">
        <v>35</v>
      </c>
      <c r="AX119" s="13" t="s">
        <v>80</v>
      </c>
      <c r="AY119" s="265" t="s">
        <v>150</v>
      </c>
    </row>
    <row r="120" s="1" customFormat="1" ht="16.5" customHeight="1">
      <c r="B120" s="46"/>
      <c r="C120" s="277" t="s">
        <v>291</v>
      </c>
      <c r="D120" s="277" t="s">
        <v>235</v>
      </c>
      <c r="E120" s="278" t="s">
        <v>2337</v>
      </c>
      <c r="F120" s="279" t="s">
        <v>2338</v>
      </c>
      <c r="G120" s="280" t="s">
        <v>155</v>
      </c>
      <c r="H120" s="281">
        <v>2.6619999999999999</v>
      </c>
      <c r="I120" s="282"/>
      <c r="J120" s="283">
        <f>ROUND(I120*H120,2)</f>
        <v>0</v>
      </c>
      <c r="K120" s="279" t="s">
        <v>156</v>
      </c>
      <c r="L120" s="284"/>
      <c r="M120" s="285" t="s">
        <v>21</v>
      </c>
      <c r="N120" s="286" t="s">
        <v>43</v>
      </c>
      <c r="O120" s="47"/>
      <c r="P120" s="230">
        <f>O120*H120</f>
        <v>0</v>
      </c>
      <c r="Q120" s="230">
        <v>0.20000000000000001</v>
      </c>
      <c r="R120" s="230">
        <f>Q120*H120</f>
        <v>0.53239999999999998</v>
      </c>
      <c r="S120" s="230">
        <v>0</v>
      </c>
      <c r="T120" s="231">
        <f>S120*H120</f>
        <v>0</v>
      </c>
      <c r="AR120" s="24" t="s">
        <v>190</v>
      </c>
      <c r="AT120" s="24" t="s">
        <v>235</v>
      </c>
      <c r="AU120" s="24" t="s">
        <v>82</v>
      </c>
      <c r="AY120" s="24" t="s">
        <v>150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80</v>
      </c>
      <c r="BK120" s="232">
        <f>ROUND(I120*H120,2)</f>
        <v>0</v>
      </c>
      <c r="BL120" s="24" t="s">
        <v>157</v>
      </c>
      <c r="BM120" s="24" t="s">
        <v>2339</v>
      </c>
    </row>
    <row r="121" s="12" customFormat="1">
      <c r="B121" s="244"/>
      <c r="C121" s="245"/>
      <c r="D121" s="235" t="s">
        <v>159</v>
      </c>
      <c r="E121" s="246" t="s">
        <v>21</v>
      </c>
      <c r="F121" s="247" t="s">
        <v>2340</v>
      </c>
      <c r="G121" s="245"/>
      <c r="H121" s="248">
        <v>2.6619999999999999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159</v>
      </c>
      <c r="AU121" s="254" t="s">
        <v>82</v>
      </c>
      <c r="AV121" s="12" t="s">
        <v>82</v>
      </c>
      <c r="AW121" s="12" t="s">
        <v>35</v>
      </c>
      <c r="AX121" s="12" t="s">
        <v>72</v>
      </c>
      <c r="AY121" s="254" t="s">
        <v>150</v>
      </c>
    </row>
    <row r="122" s="13" customFormat="1">
      <c r="B122" s="255"/>
      <c r="C122" s="256"/>
      <c r="D122" s="235" t="s">
        <v>159</v>
      </c>
      <c r="E122" s="257" t="s">
        <v>21</v>
      </c>
      <c r="F122" s="258" t="s">
        <v>162</v>
      </c>
      <c r="G122" s="256"/>
      <c r="H122" s="259">
        <v>2.6619999999999999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AT122" s="265" t="s">
        <v>159</v>
      </c>
      <c r="AU122" s="265" t="s">
        <v>82</v>
      </c>
      <c r="AV122" s="13" t="s">
        <v>157</v>
      </c>
      <c r="AW122" s="13" t="s">
        <v>35</v>
      </c>
      <c r="AX122" s="13" t="s">
        <v>80</v>
      </c>
      <c r="AY122" s="265" t="s">
        <v>150</v>
      </c>
    </row>
    <row r="123" s="1" customFormat="1" ht="25.5" customHeight="1">
      <c r="B123" s="46"/>
      <c r="C123" s="221" t="s">
        <v>304</v>
      </c>
      <c r="D123" s="221" t="s">
        <v>152</v>
      </c>
      <c r="E123" s="222" t="s">
        <v>2341</v>
      </c>
      <c r="F123" s="223" t="s">
        <v>2342</v>
      </c>
      <c r="G123" s="224" t="s">
        <v>186</v>
      </c>
      <c r="H123" s="225">
        <v>0.002</v>
      </c>
      <c r="I123" s="226"/>
      <c r="J123" s="227">
        <f>ROUND(I123*H123,2)</f>
        <v>0</v>
      </c>
      <c r="K123" s="223" t="s">
        <v>156</v>
      </c>
      <c r="L123" s="72"/>
      <c r="M123" s="228" t="s">
        <v>21</v>
      </c>
      <c r="N123" s="229" t="s">
        <v>43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157</v>
      </c>
      <c r="AT123" s="24" t="s">
        <v>152</v>
      </c>
      <c r="AU123" s="24" t="s">
        <v>82</v>
      </c>
      <c r="AY123" s="24" t="s">
        <v>150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80</v>
      </c>
      <c r="BK123" s="232">
        <f>ROUND(I123*H123,2)</f>
        <v>0</v>
      </c>
      <c r="BL123" s="24" t="s">
        <v>157</v>
      </c>
      <c r="BM123" s="24" t="s">
        <v>2343</v>
      </c>
    </row>
    <row r="124" s="12" customFormat="1">
      <c r="B124" s="244"/>
      <c r="C124" s="245"/>
      <c r="D124" s="235" t="s">
        <v>159</v>
      </c>
      <c r="E124" s="246" t="s">
        <v>21</v>
      </c>
      <c r="F124" s="247" t="s">
        <v>2344</v>
      </c>
      <c r="G124" s="245"/>
      <c r="H124" s="248">
        <v>0.001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159</v>
      </c>
      <c r="AU124" s="254" t="s">
        <v>82</v>
      </c>
      <c r="AV124" s="12" t="s">
        <v>82</v>
      </c>
      <c r="AW124" s="12" t="s">
        <v>35</v>
      </c>
      <c r="AX124" s="12" t="s">
        <v>72</v>
      </c>
      <c r="AY124" s="254" t="s">
        <v>150</v>
      </c>
    </row>
    <row r="125" s="12" customFormat="1">
      <c r="B125" s="244"/>
      <c r="C125" s="245"/>
      <c r="D125" s="235" t="s">
        <v>159</v>
      </c>
      <c r="E125" s="246" t="s">
        <v>21</v>
      </c>
      <c r="F125" s="247" t="s">
        <v>2344</v>
      </c>
      <c r="G125" s="245"/>
      <c r="H125" s="248">
        <v>0.001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AT125" s="254" t="s">
        <v>159</v>
      </c>
      <c r="AU125" s="254" t="s">
        <v>82</v>
      </c>
      <c r="AV125" s="12" t="s">
        <v>82</v>
      </c>
      <c r="AW125" s="12" t="s">
        <v>35</v>
      </c>
      <c r="AX125" s="12" t="s">
        <v>72</v>
      </c>
      <c r="AY125" s="254" t="s">
        <v>150</v>
      </c>
    </row>
    <row r="126" s="13" customFormat="1">
      <c r="B126" s="255"/>
      <c r="C126" s="256"/>
      <c r="D126" s="235" t="s">
        <v>159</v>
      </c>
      <c r="E126" s="257" t="s">
        <v>21</v>
      </c>
      <c r="F126" s="258" t="s">
        <v>162</v>
      </c>
      <c r="G126" s="256"/>
      <c r="H126" s="259">
        <v>0.002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AT126" s="265" t="s">
        <v>159</v>
      </c>
      <c r="AU126" s="265" t="s">
        <v>82</v>
      </c>
      <c r="AV126" s="13" t="s">
        <v>157</v>
      </c>
      <c r="AW126" s="13" t="s">
        <v>35</v>
      </c>
      <c r="AX126" s="13" t="s">
        <v>80</v>
      </c>
      <c r="AY126" s="265" t="s">
        <v>150</v>
      </c>
    </row>
    <row r="127" s="1" customFormat="1" ht="16.5" customHeight="1">
      <c r="B127" s="46"/>
      <c r="C127" s="277" t="s">
        <v>309</v>
      </c>
      <c r="D127" s="277" t="s">
        <v>235</v>
      </c>
      <c r="E127" s="278" t="s">
        <v>2345</v>
      </c>
      <c r="F127" s="279" t="s">
        <v>2346</v>
      </c>
      <c r="G127" s="280" t="s">
        <v>1618</v>
      </c>
      <c r="H127" s="281">
        <v>2.472</v>
      </c>
      <c r="I127" s="282"/>
      <c r="J127" s="283">
        <f>ROUND(I127*H127,2)</f>
        <v>0</v>
      </c>
      <c r="K127" s="279" t="s">
        <v>21</v>
      </c>
      <c r="L127" s="284"/>
      <c r="M127" s="285" t="s">
        <v>21</v>
      </c>
      <c r="N127" s="286" t="s">
        <v>43</v>
      </c>
      <c r="O127" s="47"/>
      <c r="P127" s="230">
        <f>O127*H127</f>
        <v>0</v>
      </c>
      <c r="Q127" s="230">
        <v>0.001</v>
      </c>
      <c r="R127" s="230">
        <f>Q127*H127</f>
        <v>0.0024720000000000002</v>
      </c>
      <c r="S127" s="230">
        <v>0</v>
      </c>
      <c r="T127" s="231">
        <f>S127*H127</f>
        <v>0</v>
      </c>
      <c r="AR127" s="24" t="s">
        <v>190</v>
      </c>
      <c r="AT127" s="24" t="s">
        <v>235</v>
      </c>
      <c r="AU127" s="24" t="s">
        <v>82</v>
      </c>
      <c r="AY127" s="24" t="s">
        <v>150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80</v>
      </c>
      <c r="BK127" s="232">
        <f>ROUND(I127*H127,2)</f>
        <v>0</v>
      </c>
      <c r="BL127" s="24" t="s">
        <v>157</v>
      </c>
      <c r="BM127" s="24" t="s">
        <v>2347</v>
      </c>
    </row>
    <row r="128" s="12" customFormat="1">
      <c r="B128" s="244"/>
      <c r="C128" s="245"/>
      <c r="D128" s="235" t="s">
        <v>159</v>
      </c>
      <c r="E128" s="246" t="s">
        <v>21</v>
      </c>
      <c r="F128" s="247" t="s">
        <v>2348</v>
      </c>
      <c r="G128" s="245"/>
      <c r="H128" s="248">
        <v>2.472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159</v>
      </c>
      <c r="AU128" s="254" t="s">
        <v>82</v>
      </c>
      <c r="AV128" s="12" t="s">
        <v>82</v>
      </c>
      <c r="AW128" s="12" t="s">
        <v>35</v>
      </c>
      <c r="AX128" s="12" t="s">
        <v>72</v>
      </c>
      <c r="AY128" s="254" t="s">
        <v>150</v>
      </c>
    </row>
    <row r="129" s="13" customFormat="1">
      <c r="B129" s="255"/>
      <c r="C129" s="256"/>
      <c r="D129" s="235" t="s">
        <v>159</v>
      </c>
      <c r="E129" s="257" t="s">
        <v>21</v>
      </c>
      <c r="F129" s="258" t="s">
        <v>162</v>
      </c>
      <c r="G129" s="256"/>
      <c r="H129" s="259">
        <v>2.472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AT129" s="265" t="s">
        <v>159</v>
      </c>
      <c r="AU129" s="265" t="s">
        <v>82</v>
      </c>
      <c r="AV129" s="13" t="s">
        <v>157</v>
      </c>
      <c r="AW129" s="13" t="s">
        <v>35</v>
      </c>
      <c r="AX129" s="13" t="s">
        <v>80</v>
      </c>
      <c r="AY129" s="265" t="s">
        <v>150</v>
      </c>
    </row>
    <row r="130" s="1" customFormat="1" ht="25.5" customHeight="1">
      <c r="B130" s="46"/>
      <c r="C130" s="221" t="s">
        <v>343</v>
      </c>
      <c r="D130" s="221" t="s">
        <v>152</v>
      </c>
      <c r="E130" s="222" t="s">
        <v>2349</v>
      </c>
      <c r="F130" s="223" t="s">
        <v>2350</v>
      </c>
      <c r="G130" s="224" t="s">
        <v>186</v>
      </c>
      <c r="H130" s="225">
        <v>0.001</v>
      </c>
      <c r="I130" s="226"/>
      <c r="J130" s="227">
        <f>ROUND(I130*H130,2)</f>
        <v>0</v>
      </c>
      <c r="K130" s="223" t="s">
        <v>156</v>
      </c>
      <c r="L130" s="72"/>
      <c r="M130" s="228" t="s">
        <v>21</v>
      </c>
      <c r="N130" s="229" t="s">
        <v>43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157</v>
      </c>
      <c r="AT130" s="24" t="s">
        <v>152</v>
      </c>
      <c r="AU130" s="24" t="s">
        <v>82</v>
      </c>
      <c r="AY130" s="24" t="s">
        <v>150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80</v>
      </c>
      <c r="BK130" s="232">
        <f>ROUND(I130*H130,2)</f>
        <v>0</v>
      </c>
      <c r="BL130" s="24" t="s">
        <v>157</v>
      </c>
      <c r="BM130" s="24" t="s">
        <v>2351</v>
      </c>
    </row>
    <row r="131" s="12" customFormat="1">
      <c r="B131" s="244"/>
      <c r="C131" s="245"/>
      <c r="D131" s="235" t="s">
        <v>159</v>
      </c>
      <c r="E131" s="246" t="s">
        <v>21</v>
      </c>
      <c r="F131" s="247" t="s">
        <v>2352</v>
      </c>
      <c r="G131" s="245"/>
      <c r="H131" s="248">
        <v>0.001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AT131" s="254" t="s">
        <v>159</v>
      </c>
      <c r="AU131" s="254" t="s">
        <v>82</v>
      </c>
      <c r="AV131" s="12" t="s">
        <v>82</v>
      </c>
      <c r="AW131" s="12" t="s">
        <v>35</v>
      </c>
      <c r="AX131" s="12" t="s">
        <v>72</v>
      </c>
      <c r="AY131" s="254" t="s">
        <v>150</v>
      </c>
    </row>
    <row r="132" s="13" customFormat="1">
      <c r="B132" s="255"/>
      <c r="C132" s="256"/>
      <c r="D132" s="235" t="s">
        <v>159</v>
      </c>
      <c r="E132" s="257" t="s">
        <v>21</v>
      </c>
      <c r="F132" s="258" t="s">
        <v>162</v>
      </c>
      <c r="G132" s="256"/>
      <c r="H132" s="259">
        <v>0.001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AT132" s="265" t="s">
        <v>159</v>
      </c>
      <c r="AU132" s="265" t="s">
        <v>82</v>
      </c>
      <c r="AV132" s="13" t="s">
        <v>157</v>
      </c>
      <c r="AW132" s="13" t="s">
        <v>35</v>
      </c>
      <c r="AX132" s="13" t="s">
        <v>80</v>
      </c>
      <c r="AY132" s="265" t="s">
        <v>150</v>
      </c>
    </row>
    <row r="133" s="1" customFormat="1" ht="16.5" customHeight="1">
      <c r="B133" s="46"/>
      <c r="C133" s="277" t="s">
        <v>352</v>
      </c>
      <c r="D133" s="277" t="s">
        <v>235</v>
      </c>
      <c r="E133" s="278" t="s">
        <v>2353</v>
      </c>
      <c r="F133" s="279" t="s">
        <v>2354</v>
      </c>
      <c r="G133" s="280" t="s">
        <v>228</v>
      </c>
      <c r="H133" s="281">
        <v>1</v>
      </c>
      <c r="I133" s="282"/>
      <c r="J133" s="283">
        <f>ROUND(I133*H133,2)</f>
        <v>0</v>
      </c>
      <c r="K133" s="279" t="s">
        <v>21</v>
      </c>
      <c r="L133" s="284"/>
      <c r="M133" s="285" t="s">
        <v>21</v>
      </c>
      <c r="N133" s="286" t="s">
        <v>43</v>
      </c>
      <c r="O133" s="47"/>
      <c r="P133" s="230">
        <f>O133*H133</f>
        <v>0</v>
      </c>
      <c r="Q133" s="230">
        <v>0.01</v>
      </c>
      <c r="R133" s="230">
        <f>Q133*H133</f>
        <v>0.01</v>
      </c>
      <c r="S133" s="230">
        <v>0</v>
      </c>
      <c r="T133" s="231">
        <f>S133*H133</f>
        <v>0</v>
      </c>
      <c r="AR133" s="24" t="s">
        <v>190</v>
      </c>
      <c r="AT133" s="24" t="s">
        <v>235</v>
      </c>
      <c r="AU133" s="24" t="s">
        <v>82</v>
      </c>
      <c r="AY133" s="24" t="s">
        <v>150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80</v>
      </c>
      <c r="BK133" s="232">
        <f>ROUND(I133*H133,2)</f>
        <v>0</v>
      </c>
      <c r="BL133" s="24" t="s">
        <v>157</v>
      </c>
      <c r="BM133" s="24" t="s">
        <v>2355</v>
      </c>
    </row>
    <row r="134" s="1" customFormat="1" ht="16.5" customHeight="1">
      <c r="B134" s="46"/>
      <c r="C134" s="221" t="s">
        <v>357</v>
      </c>
      <c r="D134" s="221" t="s">
        <v>152</v>
      </c>
      <c r="E134" s="222" t="s">
        <v>2356</v>
      </c>
      <c r="F134" s="223" t="s">
        <v>2357</v>
      </c>
      <c r="G134" s="224" t="s">
        <v>204</v>
      </c>
      <c r="H134" s="225">
        <v>9</v>
      </c>
      <c r="I134" s="226"/>
      <c r="J134" s="227">
        <f>ROUND(I134*H134,2)</f>
        <v>0</v>
      </c>
      <c r="K134" s="223" t="s">
        <v>156</v>
      </c>
      <c r="L134" s="72"/>
      <c r="M134" s="228" t="s">
        <v>21</v>
      </c>
      <c r="N134" s="229" t="s">
        <v>43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157</v>
      </c>
      <c r="AT134" s="24" t="s">
        <v>152</v>
      </c>
      <c r="AU134" s="24" t="s">
        <v>82</v>
      </c>
      <c r="AY134" s="24" t="s">
        <v>150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80</v>
      </c>
      <c r="BK134" s="232">
        <f>ROUND(I134*H134,2)</f>
        <v>0</v>
      </c>
      <c r="BL134" s="24" t="s">
        <v>157</v>
      </c>
      <c r="BM134" s="24" t="s">
        <v>2358</v>
      </c>
    </row>
    <row r="135" s="1" customFormat="1" ht="16.5" customHeight="1">
      <c r="B135" s="46"/>
      <c r="C135" s="221" t="s">
        <v>361</v>
      </c>
      <c r="D135" s="221" t="s">
        <v>152</v>
      </c>
      <c r="E135" s="222" t="s">
        <v>2359</v>
      </c>
      <c r="F135" s="223" t="s">
        <v>2360</v>
      </c>
      <c r="G135" s="224" t="s">
        <v>204</v>
      </c>
      <c r="H135" s="225">
        <v>24</v>
      </c>
      <c r="I135" s="226"/>
      <c r="J135" s="227">
        <f>ROUND(I135*H135,2)</f>
        <v>0</v>
      </c>
      <c r="K135" s="223" t="s">
        <v>156</v>
      </c>
      <c r="L135" s="72"/>
      <c r="M135" s="228" t="s">
        <v>21</v>
      </c>
      <c r="N135" s="229" t="s">
        <v>43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157</v>
      </c>
      <c r="AT135" s="24" t="s">
        <v>152</v>
      </c>
      <c r="AU135" s="24" t="s">
        <v>82</v>
      </c>
      <c r="AY135" s="24" t="s">
        <v>150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80</v>
      </c>
      <c r="BK135" s="232">
        <f>ROUND(I135*H135,2)</f>
        <v>0</v>
      </c>
      <c r="BL135" s="24" t="s">
        <v>157</v>
      </c>
      <c r="BM135" s="24" t="s">
        <v>2361</v>
      </c>
    </row>
    <row r="136" s="1" customFormat="1" ht="16.5" customHeight="1">
      <c r="B136" s="46"/>
      <c r="C136" s="221" t="s">
        <v>365</v>
      </c>
      <c r="D136" s="221" t="s">
        <v>152</v>
      </c>
      <c r="E136" s="222" t="s">
        <v>2362</v>
      </c>
      <c r="F136" s="223" t="s">
        <v>2363</v>
      </c>
      <c r="G136" s="224" t="s">
        <v>155</v>
      </c>
      <c r="H136" s="225">
        <v>3.6000000000000001</v>
      </c>
      <c r="I136" s="226"/>
      <c r="J136" s="227">
        <f>ROUND(I136*H136,2)</f>
        <v>0</v>
      </c>
      <c r="K136" s="223" t="s">
        <v>156</v>
      </c>
      <c r="L136" s="72"/>
      <c r="M136" s="228" t="s">
        <v>21</v>
      </c>
      <c r="N136" s="229" t="s">
        <v>43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157</v>
      </c>
      <c r="AT136" s="24" t="s">
        <v>152</v>
      </c>
      <c r="AU136" s="24" t="s">
        <v>82</v>
      </c>
      <c r="AY136" s="24" t="s">
        <v>150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80</v>
      </c>
      <c r="BK136" s="232">
        <f>ROUND(I136*H136,2)</f>
        <v>0</v>
      </c>
      <c r="BL136" s="24" t="s">
        <v>157</v>
      </c>
      <c r="BM136" s="24" t="s">
        <v>2364</v>
      </c>
    </row>
    <row r="137" s="11" customFormat="1">
      <c r="B137" s="233"/>
      <c r="C137" s="234"/>
      <c r="D137" s="235" t="s">
        <v>159</v>
      </c>
      <c r="E137" s="236" t="s">
        <v>21</v>
      </c>
      <c r="F137" s="237" t="s">
        <v>2365</v>
      </c>
      <c r="G137" s="234"/>
      <c r="H137" s="236" t="s">
        <v>21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159</v>
      </c>
      <c r="AU137" s="243" t="s">
        <v>82</v>
      </c>
      <c r="AV137" s="11" t="s">
        <v>80</v>
      </c>
      <c r="AW137" s="11" t="s">
        <v>35</v>
      </c>
      <c r="AX137" s="11" t="s">
        <v>72</v>
      </c>
      <c r="AY137" s="243" t="s">
        <v>150</v>
      </c>
    </row>
    <row r="138" s="12" customFormat="1">
      <c r="B138" s="244"/>
      <c r="C138" s="245"/>
      <c r="D138" s="235" t="s">
        <v>159</v>
      </c>
      <c r="E138" s="246" t="s">
        <v>21</v>
      </c>
      <c r="F138" s="247" t="s">
        <v>2366</v>
      </c>
      <c r="G138" s="245"/>
      <c r="H138" s="248">
        <v>1.8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159</v>
      </c>
      <c r="AU138" s="254" t="s">
        <v>82</v>
      </c>
      <c r="AV138" s="12" t="s">
        <v>82</v>
      </c>
      <c r="AW138" s="12" t="s">
        <v>35</v>
      </c>
      <c r="AX138" s="12" t="s">
        <v>72</v>
      </c>
      <c r="AY138" s="254" t="s">
        <v>150</v>
      </c>
    </row>
    <row r="139" s="12" customFormat="1">
      <c r="B139" s="244"/>
      <c r="C139" s="245"/>
      <c r="D139" s="235" t="s">
        <v>159</v>
      </c>
      <c r="E139" s="246" t="s">
        <v>21</v>
      </c>
      <c r="F139" s="247" t="s">
        <v>2367</v>
      </c>
      <c r="G139" s="245"/>
      <c r="H139" s="248">
        <v>1.8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159</v>
      </c>
      <c r="AU139" s="254" t="s">
        <v>82</v>
      </c>
      <c r="AV139" s="12" t="s">
        <v>82</v>
      </c>
      <c r="AW139" s="12" t="s">
        <v>35</v>
      </c>
      <c r="AX139" s="12" t="s">
        <v>72</v>
      </c>
      <c r="AY139" s="254" t="s">
        <v>150</v>
      </c>
    </row>
    <row r="140" s="13" customFormat="1">
      <c r="B140" s="255"/>
      <c r="C140" s="256"/>
      <c r="D140" s="235" t="s">
        <v>159</v>
      </c>
      <c r="E140" s="257" t="s">
        <v>21</v>
      </c>
      <c r="F140" s="258" t="s">
        <v>162</v>
      </c>
      <c r="G140" s="256"/>
      <c r="H140" s="259">
        <v>3.6000000000000001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AT140" s="265" t="s">
        <v>159</v>
      </c>
      <c r="AU140" s="265" t="s">
        <v>82</v>
      </c>
      <c r="AV140" s="13" t="s">
        <v>157</v>
      </c>
      <c r="AW140" s="13" t="s">
        <v>35</v>
      </c>
      <c r="AX140" s="13" t="s">
        <v>80</v>
      </c>
      <c r="AY140" s="265" t="s">
        <v>150</v>
      </c>
    </row>
    <row r="141" s="1" customFormat="1" ht="16.5" customHeight="1">
      <c r="B141" s="46"/>
      <c r="C141" s="221" t="s">
        <v>374</v>
      </c>
      <c r="D141" s="221" t="s">
        <v>152</v>
      </c>
      <c r="E141" s="222" t="s">
        <v>2368</v>
      </c>
      <c r="F141" s="223" t="s">
        <v>2369</v>
      </c>
      <c r="G141" s="224" t="s">
        <v>155</v>
      </c>
      <c r="H141" s="225">
        <v>3.8399999999999999</v>
      </c>
      <c r="I141" s="226"/>
      <c r="J141" s="227">
        <f>ROUND(I141*H141,2)</f>
        <v>0</v>
      </c>
      <c r="K141" s="223" t="s">
        <v>156</v>
      </c>
      <c r="L141" s="72"/>
      <c r="M141" s="228" t="s">
        <v>21</v>
      </c>
      <c r="N141" s="229" t="s">
        <v>43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157</v>
      </c>
      <c r="AT141" s="24" t="s">
        <v>152</v>
      </c>
      <c r="AU141" s="24" t="s">
        <v>82</v>
      </c>
      <c r="AY141" s="24" t="s">
        <v>150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80</v>
      </c>
      <c r="BK141" s="232">
        <f>ROUND(I141*H141,2)</f>
        <v>0</v>
      </c>
      <c r="BL141" s="24" t="s">
        <v>157</v>
      </c>
      <c r="BM141" s="24" t="s">
        <v>2370</v>
      </c>
    </row>
    <row r="142" s="11" customFormat="1">
      <c r="B142" s="233"/>
      <c r="C142" s="234"/>
      <c r="D142" s="235" t="s">
        <v>159</v>
      </c>
      <c r="E142" s="236" t="s">
        <v>21</v>
      </c>
      <c r="F142" s="237" t="s">
        <v>2371</v>
      </c>
      <c r="G142" s="234"/>
      <c r="H142" s="236" t="s">
        <v>21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159</v>
      </c>
      <c r="AU142" s="243" t="s">
        <v>82</v>
      </c>
      <c r="AV142" s="11" t="s">
        <v>80</v>
      </c>
      <c r="AW142" s="11" t="s">
        <v>35</v>
      </c>
      <c r="AX142" s="11" t="s">
        <v>72</v>
      </c>
      <c r="AY142" s="243" t="s">
        <v>150</v>
      </c>
    </row>
    <row r="143" s="12" customFormat="1">
      <c r="B143" s="244"/>
      <c r="C143" s="245"/>
      <c r="D143" s="235" t="s">
        <v>159</v>
      </c>
      <c r="E143" s="246" t="s">
        <v>21</v>
      </c>
      <c r="F143" s="247" t="s">
        <v>2372</v>
      </c>
      <c r="G143" s="245"/>
      <c r="H143" s="248">
        <v>1.9199999999999999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159</v>
      </c>
      <c r="AU143" s="254" t="s">
        <v>82</v>
      </c>
      <c r="AV143" s="12" t="s">
        <v>82</v>
      </c>
      <c r="AW143" s="12" t="s">
        <v>35</v>
      </c>
      <c r="AX143" s="12" t="s">
        <v>72</v>
      </c>
      <c r="AY143" s="254" t="s">
        <v>150</v>
      </c>
    </row>
    <row r="144" s="12" customFormat="1">
      <c r="B144" s="244"/>
      <c r="C144" s="245"/>
      <c r="D144" s="235" t="s">
        <v>159</v>
      </c>
      <c r="E144" s="246" t="s">
        <v>21</v>
      </c>
      <c r="F144" s="247" t="s">
        <v>2373</v>
      </c>
      <c r="G144" s="245"/>
      <c r="H144" s="248">
        <v>1.9199999999999999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AT144" s="254" t="s">
        <v>159</v>
      </c>
      <c r="AU144" s="254" t="s">
        <v>82</v>
      </c>
      <c r="AV144" s="12" t="s">
        <v>82</v>
      </c>
      <c r="AW144" s="12" t="s">
        <v>35</v>
      </c>
      <c r="AX144" s="12" t="s">
        <v>72</v>
      </c>
      <c r="AY144" s="254" t="s">
        <v>150</v>
      </c>
    </row>
    <row r="145" s="13" customFormat="1">
      <c r="B145" s="255"/>
      <c r="C145" s="256"/>
      <c r="D145" s="235" t="s">
        <v>159</v>
      </c>
      <c r="E145" s="257" t="s">
        <v>21</v>
      </c>
      <c r="F145" s="258" t="s">
        <v>162</v>
      </c>
      <c r="G145" s="256"/>
      <c r="H145" s="259">
        <v>3.8399999999999999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AT145" s="265" t="s">
        <v>159</v>
      </c>
      <c r="AU145" s="265" t="s">
        <v>82</v>
      </c>
      <c r="AV145" s="13" t="s">
        <v>157</v>
      </c>
      <c r="AW145" s="13" t="s">
        <v>35</v>
      </c>
      <c r="AX145" s="13" t="s">
        <v>80</v>
      </c>
      <c r="AY145" s="265" t="s">
        <v>150</v>
      </c>
    </row>
    <row r="146" s="1" customFormat="1" ht="16.5" customHeight="1">
      <c r="B146" s="46"/>
      <c r="C146" s="221" t="s">
        <v>383</v>
      </c>
      <c r="D146" s="221" t="s">
        <v>152</v>
      </c>
      <c r="E146" s="222" t="s">
        <v>2374</v>
      </c>
      <c r="F146" s="223" t="s">
        <v>2375</v>
      </c>
      <c r="G146" s="224" t="s">
        <v>155</v>
      </c>
      <c r="H146" s="225">
        <v>7.4400000000000004</v>
      </c>
      <c r="I146" s="226"/>
      <c r="J146" s="227">
        <f>ROUND(I146*H146,2)</f>
        <v>0</v>
      </c>
      <c r="K146" s="223" t="s">
        <v>156</v>
      </c>
      <c r="L146" s="72"/>
      <c r="M146" s="228" t="s">
        <v>21</v>
      </c>
      <c r="N146" s="229" t="s">
        <v>43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157</v>
      </c>
      <c r="AT146" s="24" t="s">
        <v>152</v>
      </c>
      <c r="AU146" s="24" t="s">
        <v>82</v>
      </c>
      <c r="AY146" s="24" t="s">
        <v>150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80</v>
      </c>
      <c r="BK146" s="232">
        <f>ROUND(I146*H146,2)</f>
        <v>0</v>
      </c>
      <c r="BL146" s="24" t="s">
        <v>157</v>
      </c>
      <c r="BM146" s="24" t="s">
        <v>2376</v>
      </c>
    </row>
    <row r="147" s="12" customFormat="1">
      <c r="B147" s="244"/>
      <c r="C147" s="245"/>
      <c r="D147" s="235" t="s">
        <v>159</v>
      </c>
      <c r="E147" s="246" t="s">
        <v>21</v>
      </c>
      <c r="F147" s="247" t="s">
        <v>2377</v>
      </c>
      <c r="G147" s="245"/>
      <c r="H147" s="248">
        <v>7.4400000000000004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159</v>
      </c>
      <c r="AU147" s="254" t="s">
        <v>82</v>
      </c>
      <c r="AV147" s="12" t="s">
        <v>82</v>
      </c>
      <c r="AW147" s="12" t="s">
        <v>35</v>
      </c>
      <c r="AX147" s="12" t="s">
        <v>72</v>
      </c>
      <c r="AY147" s="254" t="s">
        <v>150</v>
      </c>
    </row>
    <row r="148" s="13" customFormat="1">
      <c r="B148" s="255"/>
      <c r="C148" s="256"/>
      <c r="D148" s="235" t="s">
        <v>159</v>
      </c>
      <c r="E148" s="257" t="s">
        <v>21</v>
      </c>
      <c r="F148" s="258" t="s">
        <v>162</v>
      </c>
      <c r="G148" s="256"/>
      <c r="H148" s="259">
        <v>7.4400000000000004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AT148" s="265" t="s">
        <v>159</v>
      </c>
      <c r="AU148" s="265" t="s">
        <v>82</v>
      </c>
      <c r="AV148" s="13" t="s">
        <v>157</v>
      </c>
      <c r="AW148" s="13" t="s">
        <v>35</v>
      </c>
      <c r="AX148" s="13" t="s">
        <v>80</v>
      </c>
      <c r="AY148" s="265" t="s">
        <v>150</v>
      </c>
    </row>
    <row r="149" s="10" customFormat="1" ht="29.88" customHeight="1">
      <c r="B149" s="205"/>
      <c r="C149" s="206"/>
      <c r="D149" s="207" t="s">
        <v>71</v>
      </c>
      <c r="E149" s="219" t="s">
        <v>677</v>
      </c>
      <c r="F149" s="219" t="s">
        <v>678</v>
      </c>
      <c r="G149" s="206"/>
      <c r="H149" s="206"/>
      <c r="I149" s="209"/>
      <c r="J149" s="220">
        <f>BK149</f>
        <v>0</v>
      </c>
      <c r="K149" s="206"/>
      <c r="L149" s="211"/>
      <c r="M149" s="212"/>
      <c r="N149" s="213"/>
      <c r="O149" s="213"/>
      <c r="P149" s="214">
        <f>P150</f>
        <v>0</v>
      </c>
      <c r="Q149" s="213"/>
      <c r="R149" s="214">
        <f>R150</f>
        <v>0</v>
      </c>
      <c r="S149" s="213"/>
      <c r="T149" s="215">
        <f>T150</f>
        <v>0</v>
      </c>
      <c r="AR149" s="216" t="s">
        <v>80</v>
      </c>
      <c r="AT149" s="217" t="s">
        <v>71</v>
      </c>
      <c r="AU149" s="217" t="s">
        <v>80</v>
      </c>
      <c r="AY149" s="216" t="s">
        <v>150</v>
      </c>
      <c r="BK149" s="218">
        <f>BK150</f>
        <v>0</v>
      </c>
    </row>
    <row r="150" s="1" customFormat="1" ht="25.5" customHeight="1">
      <c r="B150" s="46"/>
      <c r="C150" s="221" t="s">
        <v>389</v>
      </c>
      <c r="D150" s="221" t="s">
        <v>152</v>
      </c>
      <c r="E150" s="222" t="s">
        <v>2378</v>
      </c>
      <c r="F150" s="223" t="s">
        <v>2379</v>
      </c>
      <c r="G150" s="224" t="s">
        <v>186</v>
      </c>
      <c r="H150" s="225">
        <v>1.768</v>
      </c>
      <c r="I150" s="226"/>
      <c r="J150" s="227">
        <f>ROUND(I150*H150,2)</f>
        <v>0</v>
      </c>
      <c r="K150" s="223" t="s">
        <v>156</v>
      </c>
      <c r="L150" s="72"/>
      <c r="M150" s="228" t="s">
        <v>21</v>
      </c>
      <c r="N150" s="287" t="s">
        <v>43</v>
      </c>
      <c r="O150" s="288"/>
      <c r="P150" s="289">
        <f>O150*H150</f>
        <v>0</v>
      </c>
      <c r="Q150" s="289">
        <v>0</v>
      </c>
      <c r="R150" s="289">
        <f>Q150*H150</f>
        <v>0</v>
      </c>
      <c r="S150" s="289">
        <v>0</v>
      </c>
      <c r="T150" s="290">
        <f>S150*H150</f>
        <v>0</v>
      </c>
      <c r="AR150" s="24" t="s">
        <v>157</v>
      </c>
      <c r="AT150" s="24" t="s">
        <v>152</v>
      </c>
      <c r="AU150" s="24" t="s">
        <v>82</v>
      </c>
      <c r="AY150" s="24" t="s">
        <v>150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80</v>
      </c>
      <c r="BK150" s="232">
        <f>ROUND(I150*H150,2)</f>
        <v>0</v>
      </c>
      <c r="BL150" s="24" t="s">
        <v>157</v>
      </c>
      <c r="BM150" s="24" t="s">
        <v>2380</v>
      </c>
    </row>
    <row r="151" s="1" customFormat="1" ht="6.96" customHeight="1">
      <c r="B151" s="67"/>
      <c r="C151" s="68"/>
      <c r="D151" s="68"/>
      <c r="E151" s="68"/>
      <c r="F151" s="68"/>
      <c r="G151" s="68"/>
      <c r="H151" s="68"/>
      <c r="I151" s="166"/>
      <c r="J151" s="68"/>
      <c r="K151" s="68"/>
      <c r="L151" s="72"/>
    </row>
  </sheetData>
  <sheetProtection sheet="1" autoFilter="0" formatColumns="0" formatRows="0" objects="1" scenarios="1" spinCount="100000" saltValue="A5pBaa1JrQmtAoJkaFUv0xNjj4eKO5vBoLMtGw36X3iRtCm16kuNofKPSOZmmxVZjuBH3l8H+uopfX9YaxXw/A==" hashValue="x9Q6dHZCR6hkRSZGlNvlWP5eaBLOGn0ranDHq6yw9gz4mTEhYK6ezC+OiMPMBi8vAXOmxFbahKa8otqwvosRZA==" algorithmName="SHA-512" password="CC35"/>
  <autoFilter ref="C78:K150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92</v>
      </c>
      <c r="G1" s="139" t="s">
        <v>93</v>
      </c>
      <c r="H1" s="139"/>
      <c r="I1" s="140"/>
      <c r="J1" s="139" t="s">
        <v>94</v>
      </c>
      <c r="K1" s="138" t="s">
        <v>95</v>
      </c>
      <c r="L1" s="139" t="s">
        <v>96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97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ZŠ Za Chlumem, Bílina - Odborná učebna a bezbariérové řešení školy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2381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6. 11. 2017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ROUND(SUM(BE79:BE88), 2)</f>
        <v>0</v>
      </c>
      <c r="G30" s="47"/>
      <c r="H30" s="47"/>
      <c r="I30" s="158">
        <v>0.20999999999999999</v>
      </c>
      <c r="J30" s="157">
        <f>ROUND(ROUND((SUM(BE79:BE88)),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ROUND(SUM(BF79:BF88), 2)</f>
        <v>0</v>
      </c>
      <c r="G31" s="47"/>
      <c r="H31" s="47"/>
      <c r="I31" s="158">
        <v>0.14999999999999999</v>
      </c>
      <c r="J31" s="157">
        <f>ROUND(ROUND((SUM(BF79:BF88)),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ROUND(SUM(BG79:BG88),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ROUND(SUM(BH79:BH88),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ROUND(SUM(BI79:BI88),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ZŠ Za Chlumem, Bílina - Odborná učebna a bezbariérové řešení školy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HEL010-04 - Vedlejší rozpočtové náklady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ZŠ Za Chlumem, Bílina</v>
      </c>
      <c r="G49" s="47"/>
      <c r="H49" s="47"/>
      <c r="I49" s="146" t="s">
        <v>25</v>
      </c>
      <c r="J49" s="147" t="str">
        <f>IF(J12="","",J12)</f>
        <v>6. 11. 2017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Bílina, Břežánská 50/4, 418 31 Bílina</v>
      </c>
      <c r="G51" s="47"/>
      <c r="H51" s="47"/>
      <c r="I51" s="146" t="s">
        <v>33</v>
      </c>
      <c r="J51" s="44" t="str">
        <f>E21</f>
        <v>Ing.arch.Jan Heller, Zelená 400/6, Hradec Králové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101</v>
      </c>
      <c r="D54" s="159"/>
      <c r="E54" s="159"/>
      <c r="F54" s="159"/>
      <c r="G54" s="159"/>
      <c r="H54" s="159"/>
      <c r="I54" s="173"/>
      <c r="J54" s="174" t="s">
        <v>102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103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104</v>
      </c>
    </row>
    <row r="57" s="7" customFormat="1" ht="24.96" customHeight="1">
      <c r="B57" s="177"/>
      <c r="C57" s="178"/>
      <c r="D57" s="179" t="s">
        <v>2382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8" customFormat="1" ht="19.92" customHeight="1">
      <c r="B58" s="184"/>
      <c r="C58" s="185"/>
      <c r="D58" s="186" t="s">
        <v>2383</v>
      </c>
      <c r="E58" s="187"/>
      <c r="F58" s="187"/>
      <c r="G58" s="187"/>
      <c r="H58" s="187"/>
      <c r="I58" s="188"/>
      <c r="J58" s="189">
        <f>J81</f>
        <v>0</v>
      </c>
      <c r="K58" s="190"/>
    </row>
    <row r="59" s="8" customFormat="1" ht="19.92" customHeight="1">
      <c r="B59" s="184"/>
      <c r="C59" s="185"/>
      <c r="D59" s="186" t="s">
        <v>2384</v>
      </c>
      <c r="E59" s="187"/>
      <c r="F59" s="187"/>
      <c r="G59" s="187"/>
      <c r="H59" s="187"/>
      <c r="I59" s="188"/>
      <c r="J59" s="189">
        <f>J85</f>
        <v>0</v>
      </c>
      <c r="K59" s="190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134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ZŠ Za Chlumem, Bílina - Odborná učebna a bezbariérové řešení školy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98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HEL010-04 - Vedlejší rozpočtové náklady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23</v>
      </c>
      <c r="D73" s="74"/>
      <c r="E73" s="74"/>
      <c r="F73" s="193" t="str">
        <f>F12</f>
        <v>ZŠ Za Chlumem, Bílina</v>
      </c>
      <c r="G73" s="74"/>
      <c r="H73" s="74"/>
      <c r="I73" s="194" t="s">
        <v>25</v>
      </c>
      <c r="J73" s="85" t="str">
        <f>IF(J12="","",J12)</f>
        <v>6. 11. 2017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27</v>
      </c>
      <c r="D75" s="74"/>
      <c r="E75" s="74"/>
      <c r="F75" s="193" t="str">
        <f>E15</f>
        <v>Město Bílina, Břežánská 50/4, 418 31 Bílina</v>
      </c>
      <c r="G75" s="74"/>
      <c r="H75" s="74"/>
      <c r="I75" s="194" t="s">
        <v>33</v>
      </c>
      <c r="J75" s="193" t="str">
        <f>E21</f>
        <v>Ing.arch.Jan Heller, Zelená 400/6, Hradec Králové</v>
      </c>
      <c r="K75" s="74"/>
      <c r="L75" s="72"/>
    </row>
    <row r="76" s="1" customFormat="1" ht="14.4" customHeight="1">
      <c r="B76" s="46"/>
      <c r="C76" s="76" t="s">
        <v>31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135</v>
      </c>
      <c r="D78" s="197" t="s">
        <v>57</v>
      </c>
      <c r="E78" s="197" t="s">
        <v>53</v>
      </c>
      <c r="F78" s="197" t="s">
        <v>136</v>
      </c>
      <c r="G78" s="197" t="s">
        <v>137</v>
      </c>
      <c r="H78" s="197" t="s">
        <v>138</v>
      </c>
      <c r="I78" s="198" t="s">
        <v>139</v>
      </c>
      <c r="J78" s="197" t="s">
        <v>102</v>
      </c>
      <c r="K78" s="199" t="s">
        <v>140</v>
      </c>
      <c r="L78" s="200"/>
      <c r="M78" s="102" t="s">
        <v>141</v>
      </c>
      <c r="N78" s="103" t="s">
        <v>42</v>
      </c>
      <c r="O78" s="103" t="s">
        <v>142</v>
      </c>
      <c r="P78" s="103" t="s">
        <v>143</v>
      </c>
      <c r="Q78" s="103" t="s">
        <v>144</v>
      </c>
      <c r="R78" s="103" t="s">
        <v>145</v>
      </c>
      <c r="S78" s="103" t="s">
        <v>146</v>
      </c>
      <c r="T78" s="104" t="s">
        <v>147</v>
      </c>
    </row>
    <row r="79" s="1" customFormat="1" ht="29.28" customHeight="1">
      <c r="B79" s="46"/>
      <c r="C79" s="108" t="s">
        <v>103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</f>
        <v>0</v>
      </c>
      <c r="Q79" s="106"/>
      <c r="R79" s="202">
        <f>R80</f>
        <v>0</v>
      </c>
      <c r="S79" s="106"/>
      <c r="T79" s="203">
        <f>T80</f>
        <v>0</v>
      </c>
      <c r="AT79" s="24" t="s">
        <v>71</v>
      </c>
      <c r="AU79" s="24" t="s">
        <v>104</v>
      </c>
      <c r="BK79" s="204">
        <f>BK80</f>
        <v>0</v>
      </c>
    </row>
    <row r="80" s="10" customFormat="1" ht="37.44" customHeight="1">
      <c r="B80" s="205"/>
      <c r="C80" s="206"/>
      <c r="D80" s="207" t="s">
        <v>71</v>
      </c>
      <c r="E80" s="208" t="s">
        <v>2385</v>
      </c>
      <c r="F80" s="208" t="s">
        <v>90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P81+P85</f>
        <v>0</v>
      </c>
      <c r="Q80" s="213"/>
      <c r="R80" s="214">
        <f>R81+R85</f>
        <v>0</v>
      </c>
      <c r="S80" s="213"/>
      <c r="T80" s="215">
        <f>T81+T85</f>
        <v>0</v>
      </c>
      <c r="AR80" s="216" t="s">
        <v>174</v>
      </c>
      <c r="AT80" s="217" t="s">
        <v>71</v>
      </c>
      <c r="AU80" s="217" t="s">
        <v>72</v>
      </c>
      <c r="AY80" s="216" t="s">
        <v>150</v>
      </c>
      <c r="BK80" s="218">
        <f>BK81+BK85</f>
        <v>0</v>
      </c>
    </row>
    <row r="81" s="10" customFormat="1" ht="19.92" customHeight="1">
      <c r="B81" s="205"/>
      <c r="C81" s="206"/>
      <c r="D81" s="207" t="s">
        <v>71</v>
      </c>
      <c r="E81" s="219" t="s">
        <v>2386</v>
      </c>
      <c r="F81" s="219" t="s">
        <v>2387</v>
      </c>
      <c r="G81" s="206"/>
      <c r="H81" s="206"/>
      <c r="I81" s="209"/>
      <c r="J81" s="220">
        <f>BK81</f>
        <v>0</v>
      </c>
      <c r="K81" s="206"/>
      <c r="L81" s="211"/>
      <c r="M81" s="212"/>
      <c r="N81" s="213"/>
      <c r="O81" s="213"/>
      <c r="P81" s="214">
        <f>SUM(P82:P84)</f>
        <v>0</v>
      </c>
      <c r="Q81" s="213"/>
      <c r="R81" s="214">
        <f>SUM(R82:R84)</f>
        <v>0</v>
      </c>
      <c r="S81" s="213"/>
      <c r="T81" s="215">
        <f>SUM(T82:T84)</f>
        <v>0</v>
      </c>
      <c r="AR81" s="216" t="s">
        <v>174</v>
      </c>
      <c r="AT81" s="217" t="s">
        <v>71</v>
      </c>
      <c r="AU81" s="217" t="s">
        <v>80</v>
      </c>
      <c r="AY81" s="216" t="s">
        <v>150</v>
      </c>
      <c r="BK81" s="218">
        <f>SUM(BK82:BK84)</f>
        <v>0</v>
      </c>
    </row>
    <row r="82" s="1" customFormat="1" ht="16.5" customHeight="1">
      <c r="B82" s="46"/>
      <c r="C82" s="221" t="s">
        <v>80</v>
      </c>
      <c r="D82" s="221" t="s">
        <v>152</v>
      </c>
      <c r="E82" s="222" t="s">
        <v>2388</v>
      </c>
      <c r="F82" s="223" t="s">
        <v>2389</v>
      </c>
      <c r="G82" s="224" t="s">
        <v>2390</v>
      </c>
      <c r="H82" s="225">
        <v>1</v>
      </c>
      <c r="I82" s="226"/>
      <c r="J82" s="227">
        <f>ROUND(I82*H82,2)</f>
        <v>0</v>
      </c>
      <c r="K82" s="223" t="s">
        <v>21</v>
      </c>
      <c r="L82" s="72"/>
      <c r="M82" s="228" t="s">
        <v>21</v>
      </c>
      <c r="N82" s="229" t="s">
        <v>43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2391</v>
      </c>
      <c r="AT82" s="24" t="s">
        <v>152</v>
      </c>
      <c r="AU82" s="24" t="s">
        <v>82</v>
      </c>
      <c r="AY82" s="24" t="s">
        <v>150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80</v>
      </c>
      <c r="BK82" s="232">
        <f>ROUND(I82*H82,2)</f>
        <v>0</v>
      </c>
      <c r="BL82" s="24" t="s">
        <v>2391</v>
      </c>
      <c r="BM82" s="24" t="s">
        <v>2392</v>
      </c>
    </row>
    <row r="83" s="1" customFormat="1" ht="25.5" customHeight="1">
      <c r="B83" s="46"/>
      <c r="C83" s="221" t="s">
        <v>82</v>
      </c>
      <c r="D83" s="221" t="s">
        <v>152</v>
      </c>
      <c r="E83" s="222" t="s">
        <v>2393</v>
      </c>
      <c r="F83" s="223" t="s">
        <v>2394</v>
      </c>
      <c r="G83" s="224" t="s">
        <v>2390</v>
      </c>
      <c r="H83" s="225">
        <v>1</v>
      </c>
      <c r="I83" s="226"/>
      <c r="J83" s="227">
        <f>ROUND(I83*H83,2)</f>
        <v>0</v>
      </c>
      <c r="K83" s="223" t="s">
        <v>156</v>
      </c>
      <c r="L83" s="72"/>
      <c r="M83" s="228" t="s">
        <v>21</v>
      </c>
      <c r="N83" s="229" t="s">
        <v>43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2391</v>
      </c>
      <c r="AT83" s="24" t="s">
        <v>152</v>
      </c>
      <c r="AU83" s="24" t="s">
        <v>82</v>
      </c>
      <c r="AY83" s="24" t="s">
        <v>150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80</v>
      </c>
      <c r="BK83" s="232">
        <f>ROUND(I83*H83,2)</f>
        <v>0</v>
      </c>
      <c r="BL83" s="24" t="s">
        <v>2391</v>
      </c>
      <c r="BM83" s="24" t="s">
        <v>2395</v>
      </c>
    </row>
    <row r="84" s="1" customFormat="1" ht="25.5" customHeight="1">
      <c r="B84" s="46"/>
      <c r="C84" s="221" t="s">
        <v>166</v>
      </c>
      <c r="D84" s="221" t="s">
        <v>152</v>
      </c>
      <c r="E84" s="222" t="s">
        <v>2396</v>
      </c>
      <c r="F84" s="223" t="s">
        <v>2397</v>
      </c>
      <c r="G84" s="224" t="s">
        <v>2390</v>
      </c>
      <c r="H84" s="225">
        <v>1</v>
      </c>
      <c r="I84" s="226"/>
      <c r="J84" s="227">
        <f>ROUND(I84*H84,2)</f>
        <v>0</v>
      </c>
      <c r="K84" s="223" t="s">
        <v>156</v>
      </c>
      <c r="L84" s="72"/>
      <c r="M84" s="228" t="s">
        <v>21</v>
      </c>
      <c r="N84" s="229" t="s">
        <v>43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2391</v>
      </c>
      <c r="AT84" s="24" t="s">
        <v>152</v>
      </c>
      <c r="AU84" s="24" t="s">
        <v>82</v>
      </c>
      <c r="AY84" s="24" t="s">
        <v>150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80</v>
      </c>
      <c r="BK84" s="232">
        <f>ROUND(I84*H84,2)</f>
        <v>0</v>
      </c>
      <c r="BL84" s="24" t="s">
        <v>2391</v>
      </c>
      <c r="BM84" s="24" t="s">
        <v>2398</v>
      </c>
    </row>
    <row r="85" s="10" customFormat="1" ht="29.88" customHeight="1">
      <c r="B85" s="205"/>
      <c r="C85" s="206"/>
      <c r="D85" s="207" t="s">
        <v>71</v>
      </c>
      <c r="E85" s="219" t="s">
        <v>2399</v>
      </c>
      <c r="F85" s="219" t="s">
        <v>2400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SUM(P86:P88)</f>
        <v>0</v>
      </c>
      <c r="Q85" s="213"/>
      <c r="R85" s="214">
        <f>SUM(R86:R88)</f>
        <v>0</v>
      </c>
      <c r="S85" s="213"/>
      <c r="T85" s="215">
        <f>SUM(T86:T88)</f>
        <v>0</v>
      </c>
      <c r="AR85" s="216" t="s">
        <v>174</v>
      </c>
      <c r="AT85" s="217" t="s">
        <v>71</v>
      </c>
      <c r="AU85" s="217" t="s">
        <v>80</v>
      </c>
      <c r="AY85" s="216" t="s">
        <v>150</v>
      </c>
      <c r="BK85" s="218">
        <f>SUM(BK86:BK88)</f>
        <v>0</v>
      </c>
    </row>
    <row r="86" s="1" customFormat="1" ht="16.5" customHeight="1">
      <c r="B86" s="46"/>
      <c r="C86" s="221" t="s">
        <v>157</v>
      </c>
      <c r="D86" s="221" t="s">
        <v>152</v>
      </c>
      <c r="E86" s="222" t="s">
        <v>2401</v>
      </c>
      <c r="F86" s="223" t="s">
        <v>2402</v>
      </c>
      <c r="G86" s="224" t="s">
        <v>2390</v>
      </c>
      <c r="H86" s="225">
        <v>1</v>
      </c>
      <c r="I86" s="226"/>
      <c r="J86" s="227">
        <f>ROUND(I86*H86,2)</f>
        <v>0</v>
      </c>
      <c r="K86" s="223" t="s">
        <v>21</v>
      </c>
      <c r="L86" s="72"/>
      <c r="M86" s="228" t="s">
        <v>21</v>
      </c>
      <c r="N86" s="229" t="s">
        <v>43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2391</v>
      </c>
      <c r="AT86" s="24" t="s">
        <v>152</v>
      </c>
      <c r="AU86" s="24" t="s">
        <v>82</v>
      </c>
      <c r="AY86" s="24" t="s">
        <v>150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80</v>
      </c>
      <c r="BK86" s="232">
        <f>ROUND(I86*H86,2)</f>
        <v>0</v>
      </c>
      <c r="BL86" s="24" t="s">
        <v>2391</v>
      </c>
      <c r="BM86" s="24" t="s">
        <v>2403</v>
      </c>
    </row>
    <row r="87" s="1" customFormat="1" ht="38.25" customHeight="1">
      <c r="B87" s="46"/>
      <c r="C87" s="221" t="s">
        <v>174</v>
      </c>
      <c r="D87" s="221" t="s">
        <v>152</v>
      </c>
      <c r="E87" s="222" t="s">
        <v>2404</v>
      </c>
      <c r="F87" s="223" t="s">
        <v>2405</v>
      </c>
      <c r="G87" s="224" t="s">
        <v>228</v>
      </c>
      <c r="H87" s="225">
        <v>1</v>
      </c>
      <c r="I87" s="226"/>
      <c r="J87" s="227">
        <f>ROUND(I87*H87,2)</f>
        <v>0</v>
      </c>
      <c r="K87" s="223" t="s">
        <v>21</v>
      </c>
      <c r="L87" s="72"/>
      <c r="M87" s="228" t="s">
        <v>21</v>
      </c>
      <c r="N87" s="229" t="s">
        <v>43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2391</v>
      </c>
      <c r="AT87" s="24" t="s">
        <v>152</v>
      </c>
      <c r="AU87" s="24" t="s">
        <v>82</v>
      </c>
      <c r="AY87" s="24" t="s">
        <v>150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80</v>
      </c>
      <c r="BK87" s="232">
        <f>ROUND(I87*H87,2)</f>
        <v>0</v>
      </c>
      <c r="BL87" s="24" t="s">
        <v>2391</v>
      </c>
      <c r="BM87" s="24" t="s">
        <v>2406</v>
      </c>
    </row>
    <row r="88" s="1" customFormat="1" ht="16.5" customHeight="1">
      <c r="B88" s="46"/>
      <c r="C88" s="221" t="s">
        <v>179</v>
      </c>
      <c r="D88" s="221" t="s">
        <v>152</v>
      </c>
      <c r="E88" s="222" t="s">
        <v>2407</v>
      </c>
      <c r="F88" s="223" t="s">
        <v>2408</v>
      </c>
      <c r="G88" s="224" t="s">
        <v>2390</v>
      </c>
      <c r="H88" s="225">
        <v>1</v>
      </c>
      <c r="I88" s="226"/>
      <c r="J88" s="227">
        <f>ROUND(I88*H88,2)</f>
        <v>0</v>
      </c>
      <c r="K88" s="223" t="s">
        <v>21</v>
      </c>
      <c r="L88" s="72"/>
      <c r="M88" s="228" t="s">
        <v>21</v>
      </c>
      <c r="N88" s="287" t="s">
        <v>43</v>
      </c>
      <c r="O88" s="288"/>
      <c r="P88" s="289">
        <f>O88*H88</f>
        <v>0</v>
      </c>
      <c r="Q88" s="289">
        <v>0</v>
      </c>
      <c r="R88" s="289">
        <f>Q88*H88</f>
        <v>0</v>
      </c>
      <c r="S88" s="289">
        <v>0</v>
      </c>
      <c r="T88" s="290">
        <f>S88*H88</f>
        <v>0</v>
      </c>
      <c r="AR88" s="24" t="s">
        <v>2391</v>
      </c>
      <c r="AT88" s="24" t="s">
        <v>152</v>
      </c>
      <c r="AU88" s="24" t="s">
        <v>82</v>
      </c>
      <c r="AY88" s="24" t="s">
        <v>150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80</v>
      </c>
      <c r="BK88" s="232">
        <f>ROUND(I88*H88,2)</f>
        <v>0</v>
      </c>
      <c r="BL88" s="24" t="s">
        <v>2391</v>
      </c>
      <c r="BM88" s="24" t="s">
        <v>2409</v>
      </c>
    </row>
    <row r="89" s="1" customFormat="1" ht="6.96" customHeight="1">
      <c r="B89" s="67"/>
      <c r="C89" s="68"/>
      <c r="D89" s="68"/>
      <c r="E89" s="68"/>
      <c r="F89" s="68"/>
      <c r="G89" s="68"/>
      <c r="H89" s="68"/>
      <c r="I89" s="166"/>
      <c r="J89" s="68"/>
      <c r="K89" s="68"/>
      <c r="L89" s="72"/>
    </row>
  </sheetData>
  <sheetProtection sheet="1" autoFilter="0" formatColumns="0" formatRows="0" objects="1" scenarios="1" spinCount="100000" saltValue="xM/hdwqjVLnj+jC3ZenTxy11+BhmUQXvQ0rAuhJ2MCeUGT7Diz7hVMHXZfJecF02zujk4RUfs2AdyeAwgU8rmg==" hashValue="pht8lZHuZieZZ6aJmVAr1ThRwnkrxdHNb0gLAfkmV5gMDz85yu2z/OCzVWsuEd6uhjQudfgtLqt91IvLM43yIA==" algorithmName="SHA-512" password="CC35"/>
  <autoFilter ref="C78:K88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1" customWidth="1"/>
    <col min="2" max="2" width="1.664063" style="291" customWidth="1"/>
    <col min="3" max="4" width="5" style="291" customWidth="1"/>
    <col min="5" max="5" width="11.67" style="291" customWidth="1"/>
    <col min="6" max="6" width="9.17" style="291" customWidth="1"/>
    <col min="7" max="7" width="5" style="291" customWidth="1"/>
    <col min="8" max="8" width="77.83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2410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2411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2412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2413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2414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2415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2416</v>
      </c>
      <c r="E11" s="302"/>
      <c r="F11" s="302"/>
      <c r="G11" s="302"/>
      <c r="H11" s="302"/>
      <c r="I11" s="302"/>
      <c r="J11" s="302"/>
      <c r="K11" s="300"/>
    </row>
    <row r="12" ht="12.75" customHeight="1">
      <c r="B12" s="303"/>
      <c r="C12" s="304"/>
      <c r="D12" s="304"/>
      <c r="E12" s="304"/>
      <c r="F12" s="304"/>
      <c r="G12" s="304"/>
      <c r="H12" s="304"/>
      <c r="I12" s="304"/>
      <c r="J12" s="304"/>
      <c r="K12" s="300"/>
    </row>
    <row r="13" ht="15" customHeight="1">
      <c r="B13" s="303"/>
      <c r="C13" s="304"/>
      <c r="D13" s="302" t="s">
        <v>2417</v>
      </c>
      <c r="E13" s="302"/>
      <c r="F13" s="302"/>
      <c r="G13" s="302"/>
      <c r="H13" s="302"/>
      <c r="I13" s="302"/>
      <c r="J13" s="302"/>
      <c r="K13" s="300"/>
    </row>
    <row r="14" ht="15" customHeight="1">
      <c r="B14" s="303"/>
      <c r="C14" s="304"/>
      <c r="D14" s="302" t="s">
        <v>2418</v>
      </c>
      <c r="E14" s="302"/>
      <c r="F14" s="302"/>
      <c r="G14" s="302"/>
      <c r="H14" s="302"/>
      <c r="I14" s="302"/>
      <c r="J14" s="302"/>
      <c r="K14" s="300"/>
    </row>
    <row r="15" ht="15" customHeight="1">
      <c r="B15" s="303"/>
      <c r="C15" s="304"/>
      <c r="D15" s="302" t="s">
        <v>2419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4"/>
      <c r="E16" s="305" t="s">
        <v>79</v>
      </c>
      <c r="F16" s="302" t="s">
        <v>2420</v>
      </c>
      <c r="G16" s="302"/>
      <c r="H16" s="302"/>
      <c r="I16" s="302"/>
      <c r="J16" s="302"/>
      <c r="K16" s="300"/>
    </row>
    <row r="17" ht="15" customHeight="1">
      <c r="B17" s="303"/>
      <c r="C17" s="304"/>
      <c r="D17" s="304"/>
      <c r="E17" s="305" t="s">
        <v>2421</v>
      </c>
      <c r="F17" s="302" t="s">
        <v>2422</v>
      </c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5" t="s">
        <v>2423</v>
      </c>
      <c r="F18" s="302" t="s">
        <v>2424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5" t="s">
        <v>2425</v>
      </c>
      <c r="F19" s="302" t="s">
        <v>2426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5" t="s">
        <v>2427</v>
      </c>
      <c r="F20" s="302" t="s">
        <v>2428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5" t="s">
        <v>2429</v>
      </c>
      <c r="F21" s="302" t="s">
        <v>2430</v>
      </c>
      <c r="G21" s="302"/>
      <c r="H21" s="302"/>
      <c r="I21" s="302"/>
      <c r="J21" s="302"/>
      <c r="K21" s="300"/>
    </row>
    <row r="22" ht="12.75" customHeight="1">
      <c r="B22" s="303"/>
      <c r="C22" s="304"/>
      <c r="D22" s="304"/>
      <c r="E22" s="304"/>
      <c r="F22" s="304"/>
      <c r="G22" s="304"/>
      <c r="H22" s="304"/>
      <c r="I22" s="304"/>
      <c r="J22" s="304"/>
      <c r="K22" s="300"/>
    </row>
    <row r="23" ht="15" customHeight="1">
      <c r="B23" s="303"/>
      <c r="C23" s="302" t="s">
        <v>2431</v>
      </c>
      <c r="D23" s="302"/>
      <c r="E23" s="302"/>
      <c r="F23" s="302"/>
      <c r="G23" s="302"/>
      <c r="H23" s="302"/>
      <c r="I23" s="302"/>
      <c r="J23" s="302"/>
      <c r="K23" s="300"/>
    </row>
    <row r="24" ht="15" customHeight="1">
      <c r="B24" s="303"/>
      <c r="C24" s="302" t="s">
        <v>2432</v>
      </c>
      <c r="D24" s="302"/>
      <c r="E24" s="302"/>
      <c r="F24" s="302"/>
      <c r="G24" s="302"/>
      <c r="H24" s="302"/>
      <c r="I24" s="302"/>
      <c r="J24" s="302"/>
      <c r="K24" s="300"/>
    </row>
    <row r="25" ht="15" customHeight="1">
      <c r="B25" s="303"/>
      <c r="C25" s="302"/>
      <c r="D25" s="302" t="s">
        <v>2433</v>
      </c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4"/>
      <c r="D26" s="302" t="s">
        <v>2434</v>
      </c>
      <c r="E26" s="302"/>
      <c r="F26" s="302"/>
      <c r="G26" s="302"/>
      <c r="H26" s="302"/>
      <c r="I26" s="302"/>
      <c r="J26" s="302"/>
      <c r="K26" s="300"/>
    </row>
    <row r="27" ht="12.75" customHeight="1">
      <c r="B27" s="303"/>
      <c r="C27" s="304"/>
      <c r="D27" s="304"/>
      <c r="E27" s="304"/>
      <c r="F27" s="304"/>
      <c r="G27" s="304"/>
      <c r="H27" s="304"/>
      <c r="I27" s="304"/>
      <c r="J27" s="304"/>
      <c r="K27" s="300"/>
    </row>
    <row r="28" ht="15" customHeight="1">
      <c r="B28" s="303"/>
      <c r="C28" s="304"/>
      <c r="D28" s="302" t="s">
        <v>2435</v>
      </c>
      <c r="E28" s="302"/>
      <c r="F28" s="302"/>
      <c r="G28" s="302"/>
      <c r="H28" s="302"/>
      <c r="I28" s="302"/>
      <c r="J28" s="302"/>
      <c r="K28" s="300"/>
    </row>
    <row r="29" ht="15" customHeight="1">
      <c r="B29" s="303"/>
      <c r="C29" s="304"/>
      <c r="D29" s="302" t="s">
        <v>2436</v>
      </c>
      <c r="E29" s="302"/>
      <c r="F29" s="302"/>
      <c r="G29" s="302"/>
      <c r="H29" s="302"/>
      <c r="I29" s="302"/>
      <c r="J29" s="302"/>
      <c r="K29" s="300"/>
    </row>
    <row r="30" ht="12.75" customHeight="1">
      <c r="B30" s="303"/>
      <c r="C30" s="304"/>
      <c r="D30" s="304"/>
      <c r="E30" s="304"/>
      <c r="F30" s="304"/>
      <c r="G30" s="304"/>
      <c r="H30" s="304"/>
      <c r="I30" s="304"/>
      <c r="J30" s="304"/>
      <c r="K30" s="300"/>
    </row>
    <row r="31" ht="15" customHeight="1">
      <c r="B31" s="303"/>
      <c r="C31" s="304"/>
      <c r="D31" s="302" t="s">
        <v>2437</v>
      </c>
      <c r="E31" s="302"/>
      <c r="F31" s="302"/>
      <c r="G31" s="302"/>
      <c r="H31" s="302"/>
      <c r="I31" s="302"/>
      <c r="J31" s="302"/>
      <c r="K31" s="300"/>
    </row>
    <row r="32" ht="15" customHeight="1">
      <c r="B32" s="303"/>
      <c r="C32" s="304"/>
      <c r="D32" s="302" t="s">
        <v>2438</v>
      </c>
      <c r="E32" s="302"/>
      <c r="F32" s="302"/>
      <c r="G32" s="302"/>
      <c r="H32" s="302"/>
      <c r="I32" s="302"/>
      <c r="J32" s="302"/>
      <c r="K32" s="300"/>
    </row>
    <row r="33" ht="15" customHeight="1">
      <c r="B33" s="303"/>
      <c r="C33" s="304"/>
      <c r="D33" s="302" t="s">
        <v>2439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/>
      <c r="E34" s="306" t="s">
        <v>135</v>
      </c>
      <c r="F34" s="302"/>
      <c r="G34" s="302" t="s">
        <v>2440</v>
      </c>
      <c r="H34" s="302"/>
      <c r="I34" s="302"/>
      <c r="J34" s="302"/>
      <c r="K34" s="300"/>
    </row>
    <row r="35" ht="30.75" customHeight="1">
      <c r="B35" s="303"/>
      <c r="C35" s="304"/>
      <c r="D35" s="302"/>
      <c r="E35" s="306" t="s">
        <v>2441</v>
      </c>
      <c r="F35" s="302"/>
      <c r="G35" s="302" t="s">
        <v>2442</v>
      </c>
      <c r="H35" s="302"/>
      <c r="I35" s="302"/>
      <c r="J35" s="302"/>
      <c r="K35" s="300"/>
    </row>
    <row r="36" ht="15" customHeight="1">
      <c r="B36" s="303"/>
      <c r="C36" s="304"/>
      <c r="D36" s="302"/>
      <c r="E36" s="306" t="s">
        <v>53</v>
      </c>
      <c r="F36" s="302"/>
      <c r="G36" s="302" t="s">
        <v>2443</v>
      </c>
      <c r="H36" s="302"/>
      <c r="I36" s="302"/>
      <c r="J36" s="302"/>
      <c r="K36" s="300"/>
    </row>
    <row r="37" ht="15" customHeight="1">
      <c r="B37" s="303"/>
      <c r="C37" s="304"/>
      <c r="D37" s="302"/>
      <c r="E37" s="306" t="s">
        <v>136</v>
      </c>
      <c r="F37" s="302"/>
      <c r="G37" s="302" t="s">
        <v>2444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6" t="s">
        <v>137</v>
      </c>
      <c r="F38" s="302"/>
      <c r="G38" s="302" t="s">
        <v>2445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6" t="s">
        <v>138</v>
      </c>
      <c r="F39" s="302"/>
      <c r="G39" s="302" t="s">
        <v>2446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6" t="s">
        <v>2447</v>
      </c>
      <c r="F40" s="302"/>
      <c r="G40" s="302" t="s">
        <v>2448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6"/>
      <c r="F41" s="302"/>
      <c r="G41" s="302" t="s">
        <v>2449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6" t="s">
        <v>2450</v>
      </c>
      <c r="F42" s="302"/>
      <c r="G42" s="302" t="s">
        <v>2451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6" t="s">
        <v>140</v>
      </c>
      <c r="F43" s="302"/>
      <c r="G43" s="302" t="s">
        <v>2452</v>
      </c>
      <c r="H43" s="302"/>
      <c r="I43" s="302"/>
      <c r="J43" s="302"/>
      <c r="K43" s="300"/>
    </row>
    <row r="44" ht="12.75" customHeight="1">
      <c r="B44" s="303"/>
      <c r="C44" s="304"/>
      <c r="D44" s="302"/>
      <c r="E44" s="302"/>
      <c r="F44" s="302"/>
      <c r="G44" s="302"/>
      <c r="H44" s="302"/>
      <c r="I44" s="302"/>
      <c r="J44" s="302"/>
      <c r="K44" s="300"/>
    </row>
    <row r="45" ht="15" customHeight="1">
      <c r="B45" s="303"/>
      <c r="C45" s="304"/>
      <c r="D45" s="302" t="s">
        <v>2453</v>
      </c>
      <c r="E45" s="302"/>
      <c r="F45" s="302"/>
      <c r="G45" s="302"/>
      <c r="H45" s="302"/>
      <c r="I45" s="302"/>
      <c r="J45" s="302"/>
      <c r="K45" s="300"/>
    </row>
    <row r="46" ht="15" customHeight="1">
      <c r="B46" s="303"/>
      <c r="C46" s="304"/>
      <c r="D46" s="304"/>
      <c r="E46" s="302" t="s">
        <v>2454</v>
      </c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4"/>
      <c r="E47" s="302" t="s">
        <v>2455</v>
      </c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2456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2" t="s">
        <v>2457</v>
      </c>
      <c r="E49" s="302"/>
      <c r="F49" s="302"/>
      <c r="G49" s="302"/>
      <c r="H49" s="302"/>
      <c r="I49" s="302"/>
      <c r="J49" s="302"/>
      <c r="K49" s="300"/>
    </row>
    <row r="50" ht="25.5" customHeight="1">
      <c r="B50" s="298"/>
      <c r="C50" s="299" t="s">
        <v>2458</v>
      </c>
      <c r="D50" s="299"/>
      <c r="E50" s="299"/>
      <c r="F50" s="299"/>
      <c r="G50" s="299"/>
      <c r="H50" s="299"/>
      <c r="I50" s="299"/>
      <c r="J50" s="299"/>
      <c r="K50" s="300"/>
    </row>
    <row r="51" ht="5.25" customHeight="1">
      <c r="B51" s="298"/>
      <c r="C51" s="301"/>
      <c r="D51" s="301"/>
      <c r="E51" s="301"/>
      <c r="F51" s="301"/>
      <c r="G51" s="301"/>
      <c r="H51" s="301"/>
      <c r="I51" s="301"/>
      <c r="J51" s="301"/>
      <c r="K51" s="300"/>
    </row>
    <row r="52" ht="15" customHeight="1">
      <c r="B52" s="298"/>
      <c r="C52" s="302" t="s">
        <v>2459</v>
      </c>
      <c r="D52" s="302"/>
      <c r="E52" s="302"/>
      <c r="F52" s="302"/>
      <c r="G52" s="302"/>
      <c r="H52" s="302"/>
      <c r="I52" s="302"/>
      <c r="J52" s="302"/>
      <c r="K52" s="300"/>
    </row>
    <row r="53" ht="15" customHeight="1">
      <c r="B53" s="298"/>
      <c r="C53" s="302" t="s">
        <v>2460</v>
      </c>
      <c r="D53" s="302"/>
      <c r="E53" s="302"/>
      <c r="F53" s="302"/>
      <c r="G53" s="302"/>
      <c r="H53" s="302"/>
      <c r="I53" s="302"/>
      <c r="J53" s="302"/>
      <c r="K53" s="300"/>
    </row>
    <row r="54" ht="12.75" customHeight="1">
      <c r="B54" s="298"/>
      <c r="C54" s="302"/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2461</v>
      </c>
      <c r="D55" s="302"/>
      <c r="E55" s="302"/>
      <c r="F55" s="302"/>
      <c r="G55" s="302"/>
      <c r="H55" s="302"/>
      <c r="I55" s="302"/>
      <c r="J55" s="302"/>
      <c r="K55" s="300"/>
    </row>
    <row r="56" ht="15" customHeight="1">
      <c r="B56" s="298"/>
      <c r="C56" s="304"/>
      <c r="D56" s="302" t="s">
        <v>2462</v>
      </c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4"/>
      <c r="D57" s="302" t="s">
        <v>2463</v>
      </c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2464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2465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7" t="s">
        <v>2466</v>
      </c>
      <c r="E60" s="307"/>
      <c r="F60" s="307"/>
      <c r="G60" s="307"/>
      <c r="H60" s="307"/>
      <c r="I60" s="307"/>
      <c r="J60" s="307"/>
      <c r="K60" s="300"/>
    </row>
    <row r="61" ht="15" customHeight="1">
      <c r="B61" s="298"/>
      <c r="C61" s="304"/>
      <c r="D61" s="302" t="s">
        <v>2467</v>
      </c>
      <c r="E61" s="302"/>
      <c r="F61" s="302"/>
      <c r="G61" s="302"/>
      <c r="H61" s="302"/>
      <c r="I61" s="302"/>
      <c r="J61" s="302"/>
      <c r="K61" s="300"/>
    </row>
    <row r="62" ht="12.75" customHeight="1">
      <c r="B62" s="298"/>
      <c r="C62" s="304"/>
      <c r="D62" s="304"/>
      <c r="E62" s="308"/>
      <c r="F62" s="304"/>
      <c r="G62" s="304"/>
      <c r="H62" s="304"/>
      <c r="I62" s="304"/>
      <c r="J62" s="304"/>
      <c r="K62" s="300"/>
    </row>
    <row r="63" ht="15" customHeight="1">
      <c r="B63" s="298"/>
      <c r="C63" s="304"/>
      <c r="D63" s="302" t="s">
        <v>2468</v>
      </c>
      <c r="E63" s="302"/>
      <c r="F63" s="302"/>
      <c r="G63" s="302"/>
      <c r="H63" s="302"/>
      <c r="I63" s="302"/>
      <c r="J63" s="302"/>
      <c r="K63" s="300"/>
    </row>
    <row r="64" ht="15" customHeight="1">
      <c r="B64" s="298"/>
      <c r="C64" s="304"/>
      <c r="D64" s="307" t="s">
        <v>2469</v>
      </c>
      <c r="E64" s="307"/>
      <c r="F64" s="307"/>
      <c r="G64" s="307"/>
      <c r="H64" s="307"/>
      <c r="I64" s="307"/>
      <c r="J64" s="307"/>
      <c r="K64" s="300"/>
    </row>
    <row r="65" ht="15" customHeight="1">
      <c r="B65" s="298"/>
      <c r="C65" s="304"/>
      <c r="D65" s="302" t="s">
        <v>2470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2" t="s">
        <v>2471</v>
      </c>
      <c r="E66" s="302"/>
      <c r="F66" s="302"/>
      <c r="G66" s="302"/>
      <c r="H66" s="302"/>
      <c r="I66" s="302"/>
      <c r="J66" s="302"/>
      <c r="K66" s="300"/>
    </row>
    <row r="67" ht="15" customHeight="1">
      <c r="B67" s="298"/>
      <c r="C67" s="304"/>
      <c r="D67" s="302" t="s">
        <v>2472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2473</v>
      </c>
      <c r="E68" s="302"/>
      <c r="F68" s="302"/>
      <c r="G68" s="302"/>
      <c r="H68" s="302"/>
      <c r="I68" s="302"/>
      <c r="J68" s="302"/>
      <c r="K68" s="300"/>
    </row>
    <row r="69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ht="45" customHeight="1">
      <c r="B73" s="317"/>
      <c r="C73" s="318" t="s">
        <v>96</v>
      </c>
      <c r="D73" s="318"/>
      <c r="E73" s="318"/>
      <c r="F73" s="318"/>
      <c r="G73" s="318"/>
      <c r="H73" s="318"/>
      <c r="I73" s="318"/>
      <c r="J73" s="318"/>
      <c r="K73" s="319"/>
    </row>
    <row r="74" ht="17.25" customHeight="1">
      <c r="B74" s="317"/>
      <c r="C74" s="320" t="s">
        <v>2474</v>
      </c>
      <c r="D74" s="320"/>
      <c r="E74" s="320"/>
      <c r="F74" s="320" t="s">
        <v>2475</v>
      </c>
      <c r="G74" s="321"/>
      <c r="H74" s="320" t="s">
        <v>136</v>
      </c>
      <c r="I74" s="320" t="s">
        <v>57</v>
      </c>
      <c r="J74" s="320" t="s">
        <v>2476</v>
      </c>
      <c r="K74" s="319"/>
    </row>
    <row r="75" ht="17.25" customHeight="1">
      <c r="B75" s="317"/>
      <c r="C75" s="322" t="s">
        <v>2477</v>
      </c>
      <c r="D75" s="322"/>
      <c r="E75" s="322"/>
      <c r="F75" s="323" t="s">
        <v>2478</v>
      </c>
      <c r="G75" s="324"/>
      <c r="H75" s="322"/>
      <c r="I75" s="322"/>
      <c r="J75" s="322" t="s">
        <v>2479</v>
      </c>
      <c r="K75" s="319"/>
    </row>
    <row r="76" ht="5.25" customHeight="1">
      <c r="B76" s="317"/>
      <c r="C76" s="325"/>
      <c r="D76" s="325"/>
      <c r="E76" s="325"/>
      <c r="F76" s="325"/>
      <c r="G76" s="326"/>
      <c r="H76" s="325"/>
      <c r="I76" s="325"/>
      <c r="J76" s="325"/>
      <c r="K76" s="319"/>
    </row>
    <row r="77" ht="15" customHeight="1">
      <c r="B77" s="317"/>
      <c r="C77" s="306" t="s">
        <v>53</v>
      </c>
      <c r="D77" s="325"/>
      <c r="E77" s="325"/>
      <c r="F77" s="327" t="s">
        <v>2480</v>
      </c>
      <c r="G77" s="326"/>
      <c r="H77" s="306" t="s">
        <v>2481</v>
      </c>
      <c r="I77" s="306" t="s">
        <v>2482</v>
      </c>
      <c r="J77" s="306">
        <v>20</v>
      </c>
      <c r="K77" s="319"/>
    </row>
    <row r="78" ht="15" customHeight="1">
      <c r="B78" s="317"/>
      <c r="C78" s="306" t="s">
        <v>2483</v>
      </c>
      <c r="D78" s="306"/>
      <c r="E78" s="306"/>
      <c r="F78" s="327" t="s">
        <v>2480</v>
      </c>
      <c r="G78" s="326"/>
      <c r="H78" s="306" t="s">
        <v>2484</v>
      </c>
      <c r="I78" s="306" t="s">
        <v>2482</v>
      </c>
      <c r="J78" s="306">
        <v>120</v>
      </c>
      <c r="K78" s="319"/>
    </row>
    <row r="79" ht="15" customHeight="1">
      <c r="B79" s="328"/>
      <c r="C79" s="306" t="s">
        <v>2485</v>
      </c>
      <c r="D79" s="306"/>
      <c r="E79" s="306"/>
      <c r="F79" s="327" t="s">
        <v>2486</v>
      </c>
      <c r="G79" s="326"/>
      <c r="H79" s="306" t="s">
        <v>2487</v>
      </c>
      <c r="I79" s="306" t="s">
        <v>2482</v>
      </c>
      <c r="J79" s="306">
        <v>50</v>
      </c>
      <c r="K79" s="319"/>
    </row>
    <row r="80" ht="15" customHeight="1">
      <c r="B80" s="328"/>
      <c r="C80" s="306" t="s">
        <v>2488</v>
      </c>
      <c r="D80" s="306"/>
      <c r="E80" s="306"/>
      <c r="F80" s="327" t="s">
        <v>2480</v>
      </c>
      <c r="G80" s="326"/>
      <c r="H80" s="306" t="s">
        <v>2489</v>
      </c>
      <c r="I80" s="306" t="s">
        <v>2490</v>
      </c>
      <c r="J80" s="306"/>
      <c r="K80" s="319"/>
    </row>
    <row r="81" ht="15" customHeight="1">
      <c r="B81" s="328"/>
      <c r="C81" s="329" t="s">
        <v>2491</v>
      </c>
      <c r="D81" s="329"/>
      <c r="E81" s="329"/>
      <c r="F81" s="330" t="s">
        <v>2486</v>
      </c>
      <c r="G81" s="329"/>
      <c r="H81" s="329" t="s">
        <v>2492</v>
      </c>
      <c r="I81" s="329" t="s">
        <v>2482</v>
      </c>
      <c r="J81" s="329">
        <v>15</v>
      </c>
      <c r="K81" s="319"/>
    </row>
    <row r="82" ht="15" customHeight="1">
      <c r="B82" s="328"/>
      <c r="C82" s="329" t="s">
        <v>2493</v>
      </c>
      <c r="D82" s="329"/>
      <c r="E82" s="329"/>
      <c r="F82" s="330" t="s">
        <v>2486</v>
      </c>
      <c r="G82" s="329"/>
      <c r="H82" s="329" t="s">
        <v>2494</v>
      </c>
      <c r="I82" s="329" t="s">
        <v>2482</v>
      </c>
      <c r="J82" s="329">
        <v>15</v>
      </c>
      <c r="K82" s="319"/>
    </row>
    <row r="83" ht="15" customHeight="1">
      <c r="B83" s="328"/>
      <c r="C83" s="329" t="s">
        <v>2495</v>
      </c>
      <c r="D83" s="329"/>
      <c r="E83" s="329"/>
      <c r="F83" s="330" t="s">
        <v>2486</v>
      </c>
      <c r="G83" s="329"/>
      <c r="H83" s="329" t="s">
        <v>2496</v>
      </c>
      <c r="I83" s="329" t="s">
        <v>2482</v>
      </c>
      <c r="J83" s="329">
        <v>20</v>
      </c>
      <c r="K83" s="319"/>
    </row>
    <row r="84" ht="15" customHeight="1">
      <c r="B84" s="328"/>
      <c r="C84" s="329" t="s">
        <v>2497</v>
      </c>
      <c r="D84" s="329"/>
      <c r="E84" s="329"/>
      <c r="F84" s="330" t="s">
        <v>2486</v>
      </c>
      <c r="G84" s="329"/>
      <c r="H84" s="329" t="s">
        <v>2498</v>
      </c>
      <c r="I84" s="329" t="s">
        <v>2482</v>
      </c>
      <c r="J84" s="329">
        <v>20</v>
      </c>
      <c r="K84" s="319"/>
    </row>
    <row r="85" ht="15" customHeight="1">
      <c r="B85" s="328"/>
      <c r="C85" s="306" t="s">
        <v>2499</v>
      </c>
      <c r="D85" s="306"/>
      <c r="E85" s="306"/>
      <c r="F85" s="327" t="s">
        <v>2486</v>
      </c>
      <c r="G85" s="326"/>
      <c r="H85" s="306" t="s">
        <v>2500</v>
      </c>
      <c r="I85" s="306" t="s">
        <v>2482</v>
      </c>
      <c r="J85" s="306">
        <v>50</v>
      </c>
      <c r="K85" s="319"/>
    </row>
    <row r="86" ht="15" customHeight="1">
      <c r="B86" s="328"/>
      <c r="C86" s="306" t="s">
        <v>2501</v>
      </c>
      <c r="D86" s="306"/>
      <c r="E86" s="306"/>
      <c r="F86" s="327" t="s">
        <v>2486</v>
      </c>
      <c r="G86" s="326"/>
      <c r="H86" s="306" t="s">
        <v>2502</v>
      </c>
      <c r="I86" s="306" t="s">
        <v>2482</v>
      </c>
      <c r="J86" s="306">
        <v>20</v>
      </c>
      <c r="K86" s="319"/>
    </row>
    <row r="87" ht="15" customHeight="1">
      <c r="B87" s="328"/>
      <c r="C87" s="306" t="s">
        <v>2503</v>
      </c>
      <c r="D87" s="306"/>
      <c r="E87" s="306"/>
      <c r="F87" s="327" t="s">
        <v>2486</v>
      </c>
      <c r="G87" s="326"/>
      <c r="H87" s="306" t="s">
        <v>2504</v>
      </c>
      <c r="I87" s="306" t="s">
        <v>2482</v>
      </c>
      <c r="J87" s="306">
        <v>20</v>
      </c>
      <c r="K87" s="319"/>
    </row>
    <row r="88" ht="15" customHeight="1">
      <c r="B88" s="328"/>
      <c r="C88" s="306" t="s">
        <v>2505</v>
      </c>
      <c r="D88" s="306"/>
      <c r="E88" s="306"/>
      <c r="F88" s="327" t="s">
        <v>2486</v>
      </c>
      <c r="G88" s="326"/>
      <c r="H88" s="306" t="s">
        <v>2506</v>
      </c>
      <c r="I88" s="306" t="s">
        <v>2482</v>
      </c>
      <c r="J88" s="306">
        <v>50</v>
      </c>
      <c r="K88" s="319"/>
    </row>
    <row r="89" ht="15" customHeight="1">
      <c r="B89" s="328"/>
      <c r="C89" s="306" t="s">
        <v>2507</v>
      </c>
      <c r="D89" s="306"/>
      <c r="E89" s="306"/>
      <c r="F89" s="327" t="s">
        <v>2486</v>
      </c>
      <c r="G89" s="326"/>
      <c r="H89" s="306" t="s">
        <v>2507</v>
      </c>
      <c r="I89" s="306" t="s">
        <v>2482</v>
      </c>
      <c r="J89" s="306">
        <v>50</v>
      </c>
      <c r="K89" s="319"/>
    </row>
    <row r="90" ht="15" customHeight="1">
      <c r="B90" s="328"/>
      <c r="C90" s="306" t="s">
        <v>141</v>
      </c>
      <c r="D90" s="306"/>
      <c r="E90" s="306"/>
      <c r="F90" s="327" t="s">
        <v>2486</v>
      </c>
      <c r="G90" s="326"/>
      <c r="H90" s="306" t="s">
        <v>2508</v>
      </c>
      <c r="I90" s="306" t="s">
        <v>2482</v>
      </c>
      <c r="J90" s="306">
        <v>255</v>
      </c>
      <c r="K90" s="319"/>
    </row>
    <row r="91" ht="15" customHeight="1">
      <c r="B91" s="328"/>
      <c r="C91" s="306" t="s">
        <v>2509</v>
      </c>
      <c r="D91" s="306"/>
      <c r="E91" s="306"/>
      <c r="F91" s="327" t="s">
        <v>2480</v>
      </c>
      <c r="G91" s="326"/>
      <c r="H91" s="306" t="s">
        <v>2510</v>
      </c>
      <c r="I91" s="306" t="s">
        <v>2511</v>
      </c>
      <c r="J91" s="306"/>
      <c r="K91" s="319"/>
    </row>
    <row r="92" ht="15" customHeight="1">
      <c r="B92" s="328"/>
      <c r="C92" s="306" t="s">
        <v>2512</v>
      </c>
      <c r="D92" s="306"/>
      <c r="E92" s="306"/>
      <c r="F92" s="327" t="s">
        <v>2480</v>
      </c>
      <c r="G92" s="326"/>
      <c r="H92" s="306" t="s">
        <v>2513</v>
      </c>
      <c r="I92" s="306" t="s">
        <v>2514</v>
      </c>
      <c r="J92" s="306"/>
      <c r="K92" s="319"/>
    </row>
    <row r="93" ht="15" customHeight="1">
      <c r="B93" s="328"/>
      <c r="C93" s="306" t="s">
        <v>2515</v>
      </c>
      <c r="D93" s="306"/>
      <c r="E93" s="306"/>
      <c r="F93" s="327" t="s">
        <v>2480</v>
      </c>
      <c r="G93" s="326"/>
      <c r="H93" s="306" t="s">
        <v>2515</v>
      </c>
      <c r="I93" s="306" t="s">
        <v>2514</v>
      </c>
      <c r="J93" s="306"/>
      <c r="K93" s="319"/>
    </row>
    <row r="94" ht="15" customHeight="1">
      <c r="B94" s="328"/>
      <c r="C94" s="306" t="s">
        <v>38</v>
      </c>
      <c r="D94" s="306"/>
      <c r="E94" s="306"/>
      <c r="F94" s="327" t="s">
        <v>2480</v>
      </c>
      <c r="G94" s="326"/>
      <c r="H94" s="306" t="s">
        <v>2516</v>
      </c>
      <c r="I94" s="306" t="s">
        <v>2514</v>
      </c>
      <c r="J94" s="306"/>
      <c r="K94" s="319"/>
    </row>
    <row r="95" ht="15" customHeight="1">
      <c r="B95" s="328"/>
      <c r="C95" s="306" t="s">
        <v>48</v>
      </c>
      <c r="D95" s="306"/>
      <c r="E95" s="306"/>
      <c r="F95" s="327" t="s">
        <v>2480</v>
      </c>
      <c r="G95" s="326"/>
      <c r="H95" s="306" t="s">
        <v>2517</v>
      </c>
      <c r="I95" s="306" t="s">
        <v>2514</v>
      </c>
      <c r="J95" s="306"/>
      <c r="K95" s="319"/>
    </row>
    <row r="96" ht="15" customHeight="1">
      <c r="B96" s="331"/>
      <c r="C96" s="332"/>
      <c r="D96" s="332"/>
      <c r="E96" s="332"/>
      <c r="F96" s="332"/>
      <c r="G96" s="332"/>
      <c r="H96" s="332"/>
      <c r="I96" s="332"/>
      <c r="J96" s="332"/>
      <c r="K96" s="333"/>
    </row>
    <row r="97" ht="18.75" customHeight="1">
      <c r="B97" s="334"/>
      <c r="C97" s="335"/>
      <c r="D97" s="335"/>
      <c r="E97" s="335"/>
      <c r="F97" s="335"/>
      <c r="G97" s="335"/>
      <c r="H97" s="335"/>
      <c r="I97" s="335"/>
      <c r="J97" s="335"/>
      <c r="K97" s="334"/>
    </row>
    <row r="98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ht="45" customHeight="1">
      <c r="B100" s="317"/>
      <c r="C100" s="318" t="s">
        <v>2518</v>
      </c>
      <c r="D100" s="318"/>
      <c r="E100" s="318"/>
      <c r="F100" s="318"/>
      <c r="G100" s="318"/>
      <c r="H100" s="318"/>
      <c r="I100" s="318"/>
      <c r="J100" s="318"/>
      <c r="K100" s="319"/>
    </row>
    <row r="101" ht="17.25" customHeight="1">
      <c r="B101" s="317"/>
      <c r="C101" s="320" t="s">
        <v>2474</v>
      </c>
      <c r="D101" s="320"/>
      <c r="E101" s="320"/>
      <c r="F101" s="320" t="s">
        <v>2475</v>
      </c>
      <c r="G101" s="321"/>
      <c r="H101" s="320" t="s">
        <v>136</v>
      </c>
      <c r="I101" s="320" t="s">
        <v>57</v>
      </c>
      <c r="J101" s="320" t="s">
        <v>2476</v>
      </c>
      <c r="K101" s="319"/>
    </row>
    <row r="102" ht="17.25" customHeight="1">
      <c r="B102" s="317"/>
      <c r="C102" s="322" t="s">
        <v>2477</v>
      </c>
      <c r="D102" s="322"/>
      <c r="E102" s="322"/>
      <c r="F102" s="323" t="s">
        <v>2478</v>
      </c>
      <c r="G102" s="324"/>
      <c r="H102" s="322"/>
      <c r="I102" s="322"/>
      <c r="J102" s="322" t="s">
        <v>2479</v>
      </c>
      <c r="K102" s="319"/>
    </row>
    <row r="103" ht="5.25" customHeight="1">
      <c r="B103" s="317"/>
      <c r="C103" s="320"/>
      <c r="D103" s="320"/>
      <c r="E103" s="320"/>
      <c r="F103" s="320"/>
      <c r="G103" s="336"/>
      <c r="H103" s="320"/>
      <c r="I103" s="320"/>
      <c r="J103" s="320"/>
      <c r="K103" s="319"/>
    </row>
    <row r="104" ht="15" customHeight="1">
      <c r="B104" s="317"/>
      <c r="C104" s="306" t="s">
        <v>53</v>
      </c>
      <c r="D104" s="325"/>
      <c r="E104" s="325"/>
      <c r="F104" s="327" t="s">
        <v>2480</v>
      </c>
      <c r="G104" s="336"/>
      <c r="H104" s="306" t="s">
        <v>2519</v>
      </c>
      <c r="I104" s="306" t="s">
        <v>2482</v>
      </c>
      <c r="J104" s="306">
        <v>20</v>
      </c>
      <c r="K104" s="319"/>
    </row>
    <row r="105" ht="15" customHeight="1">
      <c r="B105" s="317"/>
      <c r="C105" s="306" t="s">
        <v>2483</v>
      </c>
      <c r="D105" s="306"/>
      <c r="E105" s="306"/>
      <c r="F105" s="327" t="s">
        <v>2480</v>
      </c>
      <c r="G105" s="306"/>
      <c r="H105" s="306" t="s">
        <v>2519</v>
      </c>
      <c r="I105" s="306" t="s">
        <v>2482</v>
      </c>
      <c r="J105" s="306">
        <v>120</v>
      </c>
      <c r="K105" s="319"/>
    </row>
    <row r="106" ht="15" customHeight="1">
      <c r="B106" s="328"/>
      <c r="C106" s="306" t="s">
        <v>2485</v>
      </c>
      <c r="D106" s="306"/>
      <c r="E106" s="306"/>
      <c r="F106" s="327" t="s">
        <v>2486</v>
      </c>
      <c r="G106" s="306"/>
      <c r="H106" s="306" t="s">
        <v>2519</v>
      </c>
      <c r="I106" s="306" t="s">
        <v>2482</v>
      </c>
      <c r="J106" s="306">
        <v>50</v>
      </c>
      <c r="K106" s="319"/>
    </row>
    <row r="107" ht="15" customHeight="1">
      <c r="B107" s="328"/>
      <c r="C107" s="306" t="s">
        <v>2488</v>
      </c>
      <c r="D107" s="306"/>
      <c r="E107" s="306"/>
      <c r="F107" s="327" t="s">
        <v>2480</v>
      </c>
      <c r="G107" s="306"/>
      <c r="H107" s="306" t="s">
        <v>2519</v>
      </c>
      <c r="I107" s="306" t="s">
        <v>2490</v>
      </c>
      <c r="J107" s="306"/>
      <c r="K107" s="319"/>
    </row>
    <row r="108" ht="15" customHeight="1">
      <c r="B108" s="328"/>
      <c r="C108" s="306" t="s">
        <v>2499</v>
      </c>
      <c r="D108" s="306"/>
      <c r="E108" s="306"/>
      <c r="F108" s="327" t="s">
        <v>2486</v>
      </c>
      <c r="G108" s="306"/>
      <c r="H108" s="306" t="s">
        <v>2519</v>
      </c>
      <c r="I108" s="306" t="s">
        <v>2482</v>
      </c>
      <c r="J108" s="306">
        <v>50</v>
      </c>
      <c r="K108" s="319"/>
    </row>
    <row r="109" ht="15" customHeight="1">
      <c r="B109" s="328"/>
      <c r="C109" s="306" t="s">
        <v>2507</v>
      </c>
      <c r="D109" s="306"/>
      <c r="E109" s="306"/>
      <c r="F109" s="327" t="s">
        <v>2486</v>
      </c>
      <c r="G109" s="306"/>
      <c r="H109" s="306" t="s">
        <v>2519</v>
      </c>
      <c r="I109" s="306" t="s">
        <v>2482</v>
      </c>
      <c r="J109" s="306">
        <v>50</v>
      </c>
      <c r="K109" s="319"/>
    </row>
    <row r="110" ht="15" customHeight="1">
      <c r="B110" s="328"/>
      <c r="C110" s="306" t="s">
        <v>2505</v>
      </c>
      <c r="D110" s="306"/>
      <c r="E110" s="306"/>
      <c r="F110" s="327" t="s">
        <v>2486</v>
      </c>
      <c r="G110" s="306"/>
      <c r="H110" s="306" t="s">
        <v>2519</v>
      </c>
      <c r="I110" s="306" t="s">
        <v>2482</v>
      </c>
      <c r="J110" s="306">
        <v>50</v>
      </c>
      <c r="K110" s="319"/>
    </row>
    <row r="111" ht="15" customHeight="1">
      <c r="B111" s="328"/>
      <c r="C111" s="306" t="s">
        <v>53</v>
      </c>
      <c r="D111" s="306"/>
      <c r="E111" s="306"/>
      <c r="F111" s="327" t="s">
        <v>2480</v>
      </c>
      <c r="G111" s="306"/>
      <c r="H111" s="306" t="s">
        <v>2520</v>
      </c>
      <c r="I111" s="306" t="s">
        <v>2482</v>
      </c>
      <c r="J111" s="306">
        <v>20</v>
      </c>
      <c r="K111" s="319"/>
    </row>
    <row r="112" ht="15" customHeight="1">
      <c r="B112" s="328"/>
      <c r="C112" s="306" t="s">
        <v>2521</v>
      </c>
      <c r="D112" s="306"/>
      <c r="E112" s="306"/>
      <c r="F112" s="327" t="s">
        <v>2480</v>
      </c>
      <c r="G112" s="306"/>
      <c r="H112" s="306" t="s">
        <v>2522</v>
      </c>
      <c r="I112" s="306" t="s">
        <v>2482</v>
      </c>
      <c r="J112" s="306">
        <v>120</v>
      </c>
      <c r="K112" s="319"/>
    </row>
    <row r="113" ht="15" customHeight="1">
      <c r="B113" s="328"/>
      <c r="C113" s="306" t="s">
        <v>38</v>
      </c>
      <c r="D113" s="306"/>
      <c r="E113" s="306"/>
      <c r="F113" s="327" t="s">
        <v>2480</v>
      </c>
      <c r="G113" s="306"/>
      <c r="H113" s="306" t="s">
        <v>2523</v>
      </c>
      <c r="I113" s="306" t="s">
        <v>2514</v>
      </c>
      <c r="J113" s="306"/>
      <c r="K113" s="319"/>
    </row>
    <row r="114" ht="15" customHeight="1">
      <c r="B114" s="328"/>
      <c r="C114" s="306" t="s">
        <v>48</v>
      </c>
      <c r="D114" s="306"/>
      <c r="E114" s="306"/>
      <c r="F114" s="327" t="s">
        <v>2480</v>
      </c>
      <c r="G114" s="306"/>
      <c r="H114" s="306" t="s">
        <v>2524</v>
      </c>
      <c r="I114" s="306" t="s">
        <v>2514</v>
      </c>
      <c r="J114" s="306"/>
      <c r="K114" s="319"/>
    </row>
    <row r="115" ht="15" customHeight="1">
      <c r="B115" s="328"/>
      <c r="C115" s="306" t="s">
        <v>57</v>
      </c>
      <c r="D115" s="306"/>
      <c r="E115" s="306"/>
      <c r="F115" s="327" t="s">
        <v>2480</v>
      </c>
      <c r="G115" s="306"/>
      <c r="H115" s="306" t="s">
        <v>2525</v>
      </c>
      <c r="I115" s="306" t="s">
        <v>2526</v>
      </c>
      <c r="J115" s="306"/>
      <c r="K115" s="319"/>
    </row>
    <row r="116" ht="15" customHeight="1">
      <c r="B116" s="331"/>
      <c r="C116" s="337"/>
      <c r="D116" s="337"/>
      <c r="E116" s="337"/>
      <c r="F116" s="337"/>
      <c r="G116" s="337"/>
      <c r="H116" s="337"/>
      <c r="I116" s="337"/>
      <c r="J116" s="337"/>
      <c r="K116" s="333"/>
    </row>
    <row r="117" ht="18.75" customHeight="1">
      <c r="B117" s="338"/>
      <c r="C117" s="302"/>
      <c r="D117" s="302"/>
      <c r="E117" s="302"/>
      <c r="F117" s="339"/>
      <c r="G117" s="302"/>
      <c r="H117" s="302"/>
      <c r="I117" s="302"/>
      <c r="J117" s="302"/>
      <c r="K117" s="338"/>
    </row>
    <row r="118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ht="7.5" customHeight="1">
      <c r="B119" s="340"/>
      <c r="C119" s="341"/>
      <c r="D119" s="341"/>
      <c r="E119" s="341"/>
      <c r="F119" s="341"/>
      <c r="G119" s="341"/>
      <c r="H119" s="341"/>
      <c r="I119" s="341"/>
      <c r="J119" s="341"/>
      <c r="K119" s="342"/>
    </row>
    <row r="120" ht="45" customHeight="1">
      <c r="B120" s="343"/>
      <c r="C120" s="296" t="s">
        <v>2527</v>
      </c>
      <c r="D120" s="296"/>
      <c r="E120" s="296"/>
      <c r="F120" s="296"/>
      <c r="G120" s="296"/>
      <c r="H120" s="296"/>
      <c r="I120" s="296"/>
      <c r="J120" s="296"/>
      <c r="K120" s="344"/>
    </row>
    <row r="121" ht="17.25" customHeight="1">
      <c r="B121" s="345"/>
      <c r="C121" s="320" t="s">
        <v>2474</v>
      </c>
      <c r="D121" s="320"/>
      <c r="E121" s="320"/>
      <c r="F121" s="320" t="s">
        <v>2475</v>
      </c>
      <c r="G121" s="321"/>
      <c r="H121" s="320" t="s">
        <v>136</v>
      </c>
      <c r="I121" s="320" t="s">
        <v>57</v>
      </c>
      <c r="J121" s="320" t="s">
        <v>2476</v>
      </c>
      <c r="K121" s="346"/>
    </row>
    <row r="122" ht="17.25" customHeight="1">
      <c r="B122" s="345"/>
      <c r="C122" s="322" t="s">
        <v>2477</v>
      </c>
      <c r="D122" s="322"/>
      <c r="E122" s="322"/>
      <c r="F122" s="323" t="s">
        <v>2478</v>
      </c>
      <c r="G122" s="324"/>
      <c r="H122" s="322"/>
      <c r="I122" s="322"/>
      <c r="J122" s="322" t="s">
        <v>2479</v>
      </c>
      <c r="K122" s="346"/>
    </row>
    <row r="123" ht="5.25" customHeight="1">
      <c r="B123" s="347"/>
      <c r="C123" s="325"/>
      <c r="D123" s="325"/>
      <c r="E123" s="325"/>
      <c r="F123" s="325"/>
      <c r="G123" s="306"/>
      <c r="H123" s="325"/>
      <c r="I123" s="325"/>
      <c r="J123" s="325"/>
      <c r="K123" s="348"/>
    </row>
    <row r="124" ht="15" customHeight="1">
      <c r="B124" s="347"/>
      <c r="C124" s="306" t="s">
        <v>2483</v>
      </c>
      <c r="D124" s="325"/>
      <c r="E124" s="325"/>
      <c r="F124" s="327" t="s">
        <v>2480</v>
      </c>
      <c r="G124" s="306"/>
      <c r="H124" s="306" t="s">
        <v>2519</v>
      </c>
      <c r="I124" s="306" t="s">
        <v>2482</v>
      </c>
      <c r="J124" s="306">
        <v>120</v>
      </c>
      <c r="K124" s="349"/>
    </row>
    <row r="125" ht="15" customHeight="1">
      <c r="B125" s="347"/>
      <c r="C125" s="306" t="s">
        <v>2528</v>
      </c>
      <c r="D125" s="306"/>
      <c r="E125" s="306"/>
      <c r="F125" s="327" t="s">
        <v>2480</v>
      </c>
      <c r="G125" s="306"/>
      <c r="H125" s="306" t="s">
        <v>2529</v>
      </c>
      <c r="I125" s="306" t="s">
        <v>2482</v>
      </c>
      <c r="J125" s="306" t="s">
        <v>2530</v>
      </c>
      <c r="K125" s="349"/>
    </row>
    <row r="126" ht="15" customHeight="1">
      <c r="B126" s="347"/>
      <c r="C126" s="306" t="s">
        <v>2429</v>
      </c>
      <c r="D126" s="306"/>
      <c r="E126" s="306"/>
      <c r="F126" s="327" t="s">
        <v>2480</v>
      </c>
      <c r="G126" s="306"/>
      <c r="H126" s="306" t="s">
        <v>2531</v>
      </c>
      <c r="I126" s="306" t="s">
        <v>2482</v>
      </c>
      <c r="J126" s="306" t="s">
        <v>2530</v>
      </c>
      <c r="K126" s="349"/>
    </row>
    <row r="127" ht="15" customHeight="1">
      <c r="B127" s="347"/>
      <c r="C127" s="306" t="s">
        <v>2491</v>
      </c>
      <c r="D127" s="306"/>
      <c r="E127" s="306"/>
      <c r="F127" s="327" t="s">
        <v>2486</v>
      </c>
      <c r="G127" s="306"/>
      <c r="H127" s="306" t="s">
        <v>2492</v>
      </c>
      <c r="I127" s="306" t="s">
        <v>2482</v>
      </c>
      <c r="J127" s="306">
        <v>15</v>
      </c>
      <c r="K127" s="349"/>
    </row>
    <row r="128" ht="15" customHeight="1">
      <c r="B128" s="347"/>
      <c r="C128" s="329" t="s">
        <v>2493</v>
      </c>
      <c r="D128" s="329"/>
      <c r="E128" s="329"/>
      <c r="F128" s="330" t="s">
        <v>2486</v>
      </c>
      <c r="G128" s="329"/>
      <c r="H128" s="329" t="s">
        <v>2494</v>
      </c>
      <c r="I128" s="329" t="s">
        <v>2482</v>
      </c>
      <c r="J128" s="329">
        <v>15</v>
      </c>
      <c r="K128" s="349"/>
    </row>
    <row r="129" ht="15" customHeight="1">
      <c r="B129" s="347"/>
      <c r="C129" s="329" t="s">
        <v>2495</v>
      </c>
      <c r="D129" s="329"/>
      <c r="E129" s="329"/>
      <c r="F129" s="330" t="s">
        <v>2486</v>
      </c>
      <c r="G129" s="329"/>
      <c r="H129" s="329" t="s">
        <v>2496</v>
      </c>
      <c r="I129" s="329" t="s">
        <v>2482</v>
      </c>
      <c r="J129" s="329">
        <v>20</v>
      </c>
      <c r="K129" s="349"/>
    </row>
    <row r="130" ht="15" customHeight="1">
      <c r="B130" s="347"/>
      <c r="C130" s="329" t="s">
        <v>2497</v>
      </c>
      <c r="D130" s="329"/>
      <c r="E130" s="329"/>
      <c r="F130" s="330" t="s">
        <v>2486</v>
      </c>
      <c r="G130" s="329"/>
      <c r="H130" s="329" t="s">
        <v>2498</v>
      </c>
      <c r="I130" s="329" t="s">
        <v>2482</v>
      </c>
      <c r="J130" s="329">
        <v>20</v>
      </c>
      <c r="K130" s="349"/>
    </row>
    <row r="131" ht="15" customHeight="1">
      <c r="B131" s="347"/>
      <c r="C131" s="306" t="s">
        <v>2485</v>
      </c>
      <c r="D131" s="306"/>
      <c r="E131" s="306"/>
      <c r="F131" s="327" t="s">
        <v>2486</v>
      </c>
      <c r="G131" s="306"/>
      <c r="H131" s="306" t="s">
        <v>2519</v>
      </c>
      <c r="I131" s="306" t="s">
        <v>2482</v>
      </c>
      <c r="J131" s="306">
        <v>50</v>
      </c>
      <c r="K131" s="349"/>
    </row>
    <row r="132" ht="15" customHeight="1">
      <c r="B132" s="347"/>
      <c r="C132" s="306" t="s">
        <v>2499</v>
      </c>
      <c r="D132" s="306"/>
      <c r="E132" s="306"/>
      <c r="F132" s="327" t="s">
        <v>2486</v>
      </c>
      <c r="G132" s="306"/>
      <c r="H132" s="306" t="s">
        <v>2519</v>
      </c>
      <c r="I132" s="306" t="s">
        <v>2482</v>
      </c>
      <c r="J132" s="306">
        <v>50</v>
      </c>
      <c r="K132" s="349"/>
    </row>
    <row r="133" ht="15" customHeight="1">
      <c r="B133" s="347"/>
      <c r="C133" s="306" t="s">
        <v>2505</v>
      </c>
      <c r="D133" s="306"/>
      <c r="E133" s="306"/>
      <c r="F133" s="327" t="s">
        <v>2486</v>
      </c>
      <c r="G133" s="306"/>
      <c r="H133" s="306" t="s">
        <v>2519</v>
      </c>
      <c r="I133" s="306" t="s">
        <v>2482</v>
      </c>
      <c r="J133" s="306">
        <v>50</v>
      </c>
      <c r="K133" s="349"/>
    </row>
    <row r="134" ht="15" customHeight="1">
      <c r="B134" s="347"/>
      <c r="C134" s="306" t="s">
        <v>2507</v>
      </c>
      <c r="D134" s="306"/>
      <c r="E134" s="306"/>
      <c r="F134" s="327" t="s">
        <v>2486</v>
      </c>
      <c r="G134" s="306"/>
      <c r="H134" s="306" t="s">
        <v>2519</v>
      </c>
      <c r="I134" s="306" t="s">
        <v>2482</v>
      </c>
      <c r="J134" s="306">
        <v>50</v>
      </c>
      <c r="K134" s="349"/>
    </row>
    <row r="135" ht="15" customHeight="1">
      <c r="B135" s="347"/>
      <c r="C135" s="306" t="s">
        <v>141</v>
      </c>
      <c r="D135" s="306"/>
      <c r="E135" s="306"/>
      <c r="F135" s="327" t="s">
        <v>2486</v>
      </c>
      <c r="G135" s="306"/>
      <c r="H135" s="306" t="s">
        <v>2532</v>
      </c>
      <c r="I135" s="306" t="s">
        <v>2482</v>
      </c>
      <c r="J135" s="306">
        <v>255</v>
      </c>
      <c r="K135" s="349"/>
    </row>
    <row r="136" ht="15" customHeight="1">
      <c r="B136" s="347"/>
      <c r="C136" s="306" t="s">
        <v>2509</v>
      </c>
      <c r="D136" s="306"/>
      <c r="E136" s="306"/>
      <c r="F136" s="327" t="s">
        <v>2480</v>
      </c>
      <c r="G136" s="306"/>
      <c r="H136" s="306" t="s">
        <v>2533</v>
      </c>
      <c r="I136" s="306" t="s">
        <v>2511</v>
      </c>
      <c r="J136" s="306"/>
      <c r="K136" s="349"/>
    </row>
    <row r="137" ht="15" customHeight="1">
      <c r="B137" s="347"/>
      <c r="C137" s="306" t="s">
        <v>2512</v>
      </c>
      <c r="D137" s="306"/>
      <c r="E137" s="306"/>
      <c r="F137" s="327" t="s">
        <v>2480</v>
      </c>
      <c r="G137" s="306"/>
      <c r="H137" s="306" t="s">
        <v>2534</v>
      </c>
      <c r="I137" s="306" t="s">
        <v>2514</v>
      </c>
      <c r="J137" s="306"/>
      <c r="K137" s="349"/>
    </row>
    <row r="138" ht="15" customHeight="1">
      <c r="B138" s="347"/>
      <c r="C138" s="306" t="s">
        <v>2515</v>
      </c>
      <c r="D138" s="306"/>
      <c r="E138" s="306"/>
      <c r="F138" s="327" t="s">
        <v>2480</v>
      </c>
      <c r="G138" s="306"/>
      <c r="H138" s="306" t="s">
        <v>2515</v>
      </c>
      <c r="I138" s="306" t="s">
        <v>2514</v>
      </c>
      <c r="J138" s="306"/>
      <c r="K138" s="349"/>
    </row>
    <row r="139" ht="15" customHeight="1">
      <c r="B139" s="347"/>
      <c r="C139" s="306" t="s">
        <v>38</v>
      </c>
      <c r="D139" s="306"/>
      <c r="E139" s="306"/>
      <c r="F139" s="327" t="s">
        <v>2480</v>
      </c>
      <c r="G139" s="306"/>
      <c r="H139" s="306" t="s">
        <v>2535</v>
      </c>
      <c r="I139" s="306" t="s">
        <v>2514</v>
      </c>
      <c r="J139" s="306"/>
      <c r="K139" s="349"/>
    </row>
    <row r="140" ht="15" customHeight="1">
      <c r="B140" s="347"/>
      <c r="C140" s="306" t="s">
        <v>2536</v>
      </c>
      <c r="D140" s="306"/>
      <c r="E140" s="306"/>
      <c r="F140" s="327" t="s">
        <v>2480</v>
      </c>
      <c r="G140" s="306"/>
      <c r="H140" s="306" t="s">
        <v>2537</v>
      </c>
      <c r="I140" s="306" t="s">
        <v>2514</v>
      </c>
      <c r="J140" s="306"/>
      <c r="K140" s="349"/>
    </row>
    <row r="141" ht="15" customHeight="1">
      <c r="B141" s="350"/>
      <c r="C141" s="351"/>
      <c r="D141" s="351"/>
      <c r="E141" s="351"/>
      <c r="F141" s="351"/>
      <c r="G141" s="351"/>
      <c r="H141" s="351"/>
      <c r="I141" s="351"/>
      <c r="J141" s="351"/>
      <c r="K141" s="352"/>
    </row>
    <row r="142" ht="18.75" customHeight="1">
      <c r="B142" s="302"/>
      <c r="C142" s="302"/>
      <c r="D142" s="302"/>
      <c r="E142" s="302"/>
      <c r="F142" s="339"/>
      <c r="G142" s="302"/>
      <c r="H142" s="302"/>
      <c r="I142" s="302"/>
      <c r="J142" s="302"/>
      <c r="K142" s="302"/>
    </row>
    <row r="143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ht="45" customHeight="1">
      <c r="B145" s="317"/>
      <c r="C145" s="318" t="s">
        <v>2538</v>
      </c>
      <c r="D145" s="318"/>
      <c r="E145" s="318"/>
      <c r="F145" s="318"/>
      <c r="G145" s="318"/>
      <c r="H145" s="318"/>
      <c r="I145" s="318"/>
      <c r="J145" s="318"/>
      <c r="K145" s="319"/>
    </row>
    <row r="146" ht="17.25" customHeight="1">
      <c r="B146" s="317"/>
      <c r="C146" s="320" t="s">
        <v>2474</v>
      </c>
      <c r="D146" s="320"/>
      <c r="E146" s="320"/>
      <c r="F146" s="320" t="s">
        <v>2475</v>
      </c>
      <c r="G146" s="321"/>
      <c r="H146" s="320" t="s">
        <v>136</v>
      </c>
      <c r="I146" s="320" t="s">
        <v>57</v>
      </c>
      <c r="J146" s="320" t="s">
        <v>2476</v>
      </c>
      <c r="K146" s="319"/>
    </row>
    <row r="147" ht="17.25" customHeight="1">
      <c r="B147" s="317"/>
      <c r="C147" s="322" t="s">
        <v>2477</v>
      </c>
      <c r="D147" s="322"/>
      <c r="E147" s="322"/>
      <c r="F147" s="323" t="s">
        <v>2478</v>
      </c>
      <c r="G147" s="324"/>
      <c r="H147" s="322"/>
      <c r="I147" s="322"/>
      <c r="J147" s="322" t="s">
        <v>2479</v>
      </c>
      <c r="K147" s="319"/>
    </row>
    <row r="148" ht="5.25" customHeight="1">
      <c r="B148" s="328"/>
      <c r="C148" s="325"/>
      <c r="D148" s="325"/>
      <c r="E148" s="325"/>
      <c r="F148" s="325"/>
      <c r="G148" s="326"/>
      <c r="H148" s="325"/>
      <c r="I148" s="325"/>
      <c r="J148" s="325"/>
      <c r="K148" s="349"/>
    </row>
    <row r="149" ht="15" customHeight="1">
      <c r="B149" s="328"/>
      <c r="C149" s="353" t="s">
        <v>2483</v>
      </c>
      <c r="D149" s="306"/>
      <c r="E149" s="306"/>
      <c r="F149" s="354" t="s">
        <v>2480</v>
      </c>
      <c r="G149" s="306"/>
      <c r="H149" s="353" t="s">
        <v>2519</v>
      </c>
      <c r="I149" s="353" t="s">
        <v>2482</v>
      </c>
      <c r="J149" s="353">
        <v>120</v>
      </c>
      <c r="K149" s="349"/>
    </row>
    <row r="150" ht="15" customHeight="1">
      <c r="B150" s="328"/>
      <c r="C150" s="353" t="s">
        <v>2528</v>
      </c>
      <c r="D150" s="306"/>
      <c r="E150" s="306"/>
      <c r="F150" s="354" t="s">
        <v>2480</v>
      </c>
      <c r="G150" s="306"/>
      <c r="H150" s="353" t="s">
        <v>2539</v>
      </c>
      <c r="I150" s="353" t="s">
        <v>2482</v>
      </c>
      <c r="J150" s="353" t="s">
        <v>2530</v>
      </c>
      <c r="K150" s="349"/>
    </row>
    <row r="151" ht="15" customHeight="1">
      <c r="B151" s="328"/>
      <c r="C151" s="353" t="s">
        <v>2429</v>
      </c>
      <c r="D151" s="306"/>
      <c r="E151" s="306"/>
      <c r="F151" s="354" t="s">
        <v>2480</v>
      </c>
      <c r="G151" s="306"/>
      <c r="H151" s="353" t="s">
        <v>2540</v>
      </c>
      <c r="I151" s="353" t="s">
        <v>2482</v>
      </c>
      <c r="J151" s="353" t="s">
        <v>2530</v>
      </c>
      <c r="K151" s="349"/>
    </row>
    <row r="152" ht="15" customHeight="1">
      <c r="B152" s="328"/>
      <c r="C152" s="353" t="s">
        <v>2485</v>
      </c>
      <c r="D152" s="306"/>
      <c r="E152" s="306"/>
      <c r="F152" s="354" t="s">
        <v>2486</v>
      </c>
      <c r="G152" s="306"/>
      <c r="H152" s="353" t="s">
        <v>2519</v>
      </c>
      <c r="I152" s="353" t="s">
        <v>2482</v>
      </c>
      <c r="J152" s="353">
        <v>50</v>
      </c>
      <c r="K152" s="349"/>
    </row>
    <row r="153" ht="15" customHeight="1">
      <c r="B153" s="328"/>
      <c r="C153" s="353" t="s">
        <v>2488</v>
      </c>
      <c r="D153" s="306"/>
      <c r="E153" s="306"/>
      <c r="F153" s="354" t="s">
        <v>2480</v>
      </c>
      <c r="G153" s="306"/>
      <c r="H153" s="353" t="s">
        <v>2519</v>
      </c>
      <c r="I153" s="353" t="s">
        <v>2490</v>
      </c>
      <c r="J153" s="353"/>
      <c r="K153" s="349"/>
    </row>
    <row r="154" ht="15" customHeight="1">
      <c r="B154" s="328"/>
      <c r="C154" s="353" t="s">
        <v>2499</v>
      </c>
      <c r="D154" s="306"/>
      <c r="E154" s="306"/>
      <c r="F154" s="354" t="s">
        <v>2486</v>
      </c>
      <c r="G154" s="306"/>
      <c r="H154" s="353" t="s">
        <v>2519</v>
      </c>
      <c r="I154" s="353" t="s">
        <v>2482</v>
      </c>
      <c r="J154" s="353">
        <v>50</v>
      </c>
      <c r="K154" s="349"/>
    </row>
    <row r="155" ht="15" customHeight="1">
      <c r="B155" s="328"/>
      <c r="C155" s="353" t="s">
        <v>2507</v>
      </c>
      <c r="D155" s="306"/>
      <c r="E155" s="306"/>
      <c r="F155" s="354" t="s">
        <v>2486</v>
      </c>
      <c r="G155" s="306"/>
      <c r="H155" s="353" t="s">
        <v>2519</v>
      </c>
      <c r="I155" s="353" t="s">
        <v>2482</v>
      </c>
      <c r="J155" s="353">
        <v>50</v>
      </c>
      <c r="K155" s="349"/>
    </row>
    <row r="156" ht="15" customHeight="1">
      <c r="B156" s="328"/>
      <c r="C156" s="353" t="s">
        <v>2505</v>
      </c>
      <c r="D156" s="306"/>
      <c r="E156" s="306"/>
      <c r="F156" s="354" t="s">
        <v>2486</v>
      </c>
      <c r="G156" s="306"/>
      <c r="H156" s="353" t="s">
        <v>2519</v>
      </c>
      <c r="I156" s="353" t="s">
        <v>2482</v>
      </c>
      <c r="J156" s="353">
        <v>50</v>
      </c>
      <c r="K156" s="349"/>
    </row>
    <row r="157" ht="15" customHeight="1">
      <c r="B157" s="328"/>
      <c r="C157" s="353" t="s">
        <v>101</v>
      </c>
      <c r="D157" s="306"/>
      <c r="E157" s="306"/>
      <c r="F157" s="354" t="s">
        <v>2480</v>
      </c>
      <c r="G157" s="306"/>
      <c r="H157" s="353" t="s">
        <v>2541</v>
      </c>
      <c r="I157" s="353" t="s">
        <v>2482</v>
      </c>
      <c r="J157" s="353" t="s">
        <v>2542</v>
      </c>
      <c r="K157" s="349"/>
    </row>
    <row r="158" ht="15" customHeight="1">
      <c r="B158" s="328"/>
      <c r="C158" s="353" t="s">
        <v>2543</v>
      </c>
      <c r="D158" s="306"/>
      <c r="E158" s="306"/>
      <c r="F158" s="354" t="s">
        <v>2480</v>
      </c>
      <c r="G158" s="306"/>
      <c r="H158" s="353" t="s">
        <v>2544</v>
      </c>
      <c r="I158" s="353" t="s">
        <v>2514</v>
      </c>
      <c r="J158" s="353"/>
      <c r="K158" s="349"/>
    </row>
    <row r="159" ht="15" customHeight="1">
      <c r="B159" s="355"/>
      <c r="C159" s="337"/>
      <c r="D159" s="337"/>
      <c r="E159" s="337"/>
      <c r="F159" s="337"/>
      <c r="G159" s="337"/>
      <c r="H159" s="337"/>
      <c r="I159" s="337"/>
      <c r="J159" s="337"/>
      <c r="K159" s="356"/>
    </row>
    <row r="160" ht="18.75" customHeight="1">
      <c r="B160" s="302"/>
      <c r="C160" s="306"/>
      <c r="D160" s="306"/>
      <c r="E160" s="306"/>
      <c r="F160" s="327"/>
      <c r="G160" s="306"/>
      <c r="H160" s="306"/>
      <c r="I160" s="306"/>
      <c r="J160" s="306"/>
      <c r="K160" s="302"/>
    </row>
    <row r="16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ht="45" customHeight="1">
      <c r="B163" s="295"/>
      <c r="C163" s="296" t="s">
        <v>2545</v>
      </c>
      <c r="D163" s="296"/>
      <c r="E163" s="296"/>
      <c r="F163" s="296"/>
      <c r="G163" s="296"/>
      <c r="H163" s="296"/>
      <c r="I163" s="296"/>
      <c r="J163" s="296"/>
      <c r="K163" s="297"/>
    </row>
    <row r="164" ht="17.25" customHeight="1">
      <c r="B164" s="295"/>
      <c r="C164" s="320" t="s">
        <v>2474</v>
      </c>
      <c r="D164" s="320"/>
      <c r="E164" s="320"/>
      <c r="F164" s="320" t="s">
        <v>2475</v>
      </c>
      <c r="G164" s="357"/>
      <c r="H164" s="358" t="s">
        <v>136</v>
      </c>
      <c r="I164" s="358" t="s">
        <v>57</v>
      </c>
      <c r="J164" s="320" t="s">
        <v>2476</v>
      </c>
      <c r="K164" s="297"/>
    </row>
    <row r="165" ht="17.25" customHeight="1">
      <c r="B165" s="298"/>
      <c r="C165" s="322" t="s">
        <v>2477</v>
      </c>
      <c r="D165" s="322"/>
      <c r="E165" s="322"/>
      <c r="F165" s="323" t="s">
        <v>2478</v>
      </c>
      <c r="G165" s="359"/>
      <c r="H165" s="360"/>
      <c r="I165" s="360"/>
      <c r="J165" s="322" t="s">
        <v>2479</v>
      </c>
      <c r="K165" s="300"/>
    </row>
    <row r="166" ht="5.25" customHeight="1">
      <c r="B166" s="328"/>
      <c r="C166" s="325"/>
      <c r="D166" s="325"/>
      <c r="E166" s="325"/>
      <c r="F166" s="325"/>
      <c r="G166" s="326"/>
      <c r="H166" s="325"/>
      <c r="I166" s="325"/>
      <c r="J166" s="325"/>
      <c r="K166" s="349"/>
    </row>
    <row r="167" ht="15" customHeight="1">
      <c r="B167" s="328"/>
      <c r="C167" s="306" t="s">
        <v>2483</v>
      </c>
      <c r="D167" s="306"/>
      <c r="E167" s="306"/>
      <c r="F167" s="327" t="s">
        <v>2480</v>
      </c>
      <c r="G167" s="306"/>
      <c r="H167" s="306" t="s">
        <v>2519</v>
      </c>
      <c r="I167" s="306" t="s">
        <v>2482</v>
      </c>
      <c r="J167" s="306">
        <v>120</v>
      </c>
      <c r="K167" s="349"/>
    </row>
    <row r="168" ht="15" customHeight="1">
      <c r="B168" s="328"/>
      <c r="C168" s="306" t="s">
        <v>2528</v>
      </c>
      <c r="D168" s="306"/>
      <c r="E168" s="306"/>
      <c r="F168" s="327" t="s">
        <v>2480</v>
      </c>
      <c r="G168" s="306"/>
      <c r="H168" s="306" t="s">
        <v>2529</v>
      </c>
      <c r="I168" s="306" t="s">
        <v>2482</v>
      </c>
      <c r="J168" s="306" t="s">
        <v>2530</v>
      </c>
      <c r="K168" s="349"/>
    </row>
    <row r="169" ht="15" customHeight="1">
      <c r="B169" s="328"/>
      <c r="C169" s="306" t="s">
        <v>2429</v>
      </c>
      <c r="D169" s="306"/>
      <c r="E169" s="306"/>
      <c r="F169" s="327" t="s">
        <v>2480</v>
      </c>
      <c r="G169" s="306"/>
      <c r="H169" s="306" t="s">
        <v>2546</v>
      </c>
      <c r="I169" s="306" t="s">
        <v>2482</v>
      </c>
      <c r="J169" s="306" t="s">
        <v>2530</v>
      </c>
      <c r="K169" s="349"/>
    </row>
    <row r="170" ht="15" customHeight="1">
      <c r="B170" s="328"/>
      <c r="C170" s="306" t="s">
        <v>2485</v>
      </c>
      <c r="D170" s="306"/>
      <c r="E170" s="306"/>
      <c r="F170" s="327" t="s">
        <v>2486</v>
      </c>
      <c r="G170" s="306"/>
      <c r="H170" s="306" t="s">
        <v>2546</v>
      </c>
      <c r="I170" s="306" t="s">
        <v>2482</v>
      </c>
      <c r="J170" s="306">
        <v>50</v>
      </c>
      <c r="K170" s="349"/>
    </row>
    <row r="171" ht="15" customHeight="1">
      <c r="B171" s="328"/>
      <c r="C171" s="306" t="s">
        <v>2488</v>
      </c>
      <c r="D171" s="306"/>
      <c r="E171" s="306"/>
      <c r="F171" s="327" t="s">
        <v>2480</v>
      </c>
      <c r="G171" s="306"/>
      <c r="H171" s="306" t="s">
        <v>2546</v>
      </c>
      <c r="I171" s="306" t="s">
        <v>2490</v>
      </c>
      <c r="J171" s="306"/>
      <c r="K171" s="349"/>
    </row>
    <row r="172" ht="15" customHeight="1">
      <c r="B172" s="328"/>
      <c r="C172" s="306" t="s">
        <v>2499</v>
      </c>
      <c r="D172" s="306"/>
      <c r="E172" s="306"/>
      <c r="F172" s="327" t="s">
        <v>2486</v>
      </c>
      <c r="G172" s="306"/>
      <c r="H172" s="306" t="s">
        <v>2546</v>
      </c>
      <c r="I172" s="306" t="s">
        <v>2482</v>
      </c>
      <c r="J172" s="306">
        <v>50</v>
      </c>
      <c r="K172" s="349"/>
    </row>
    <row r="173" ht="15" customHeight="1">
      <c r="B173" s="328"/>
      <c r="C173" s="306" t="s">
        <v>2507</v>
      </c>
      <c r="D173" s="306"/>
      <c r="E173" s="306"/>
      <c r="F173" s="327" t="s">
        <v>2486</v>
      </c>
      <c r="G173" s="306"/>
      <c r="H173" s="306" t="s">
        <v>2546</v>
      </c>
      <c r="I173" s="306" t="s">
        <v>2482</v>
      </c>
      <c r="J173" s="306">
        <v>50</v>
      </c>
      <c r="K173" s="349"/>
    </row>
    <row r="174" ht="15" customHeight="1">
      <c r="B174" s="328"/>
      <c r="C174" s="306" t="s">
        <v>2505</v>
      </c>
      <c r="D174" s="306"/>
      <c r="E174" s="306"/>
      <c r="F174" s="327" t="s">
        <v>2486</v>
      </c>
      <c r="G174" s="306"/>
      <c r="H174" s="306" t="s">
        <v>2546</v>
      </c>
      <c r="I174" s="306" t="s">
        <v>2482</v>
      </c>
      <c r="J174" s="306">
        <v>50</v>
      </c>
      <c r="K174" s="349"/>
    </row>
    <row r="175" ht="15" customHeight="1">
      <c r="B175" s="328"/>
      <c r="C175" s="306" t="s">
        <v>135</v>
      </c>
      <c r="D175" s="306"/>
      <c r="E175" s="306"/>
      <c r="F175" s="327" t="s">
        <v>2480</v>
      </c>
      <c r="G175" s="306"/>
      <c r="H175" s="306" t="s">
        <v>2547</v>
      </c>
      <c r="I175" s="306" t="s">
        <v>2548</v>
      </c>
      <c r="J175" s="306"/>
      <c r="K175" s="349"/>
    </row>
    <row r="176" ht="15" customHeight="1">
      <c r="B176" s="328"/>
      <c r="C176" s="306" t="s">
        <v>57</v>
      </c>
      <c r="D176" s="306"/>
      <c r="E176" s="306"/>
      <c r="F176" s="327" t="s">
        <v>2480</v>
      </c>
      <c r="G176" s="306"/>
      <c r="H176" s="306" t="s">
        <v>2549</v>
      </c>
      <c r="I176" s="306" t="s">
        <v>2550</v>
      </c>
      <c r="J176" s="306">
        <v>1</v>
      </c>
      <c r="K176" s="349"/>
    </row>
    <row r="177" ht="15" customHeight="1">
      <c r="B177" s="328"/>
      <c r="C177" s="306" t="s">
        <v>53</v>
      </c>
      <c r="D177" s="306"/>
      <c r="E177" s="306"/>
      <c r="F177" s="327" t="s">
        <v>2480</v>
      </c>
      <c r="G177" s="306"/>
      <c r="H177" s="306" t="s">
        <v>2551</v>
      </c>
      <c r="I177" s="306" t="s">
        <v>2482</v>
      </c>
      <c r="J177" s="306">
        <v>20</v>
      </c>
      <c r="K177" s="349"/>
    </row>
    <row r="178" ht="15" customHeight="1">
      <c r="B178" s="328"/>
      <c r="C178" s="306" t="s">
        <v>136</v>
      </c>
      <c r="D178" s="306"/>
      <c r="E178" s="306"/>
      <c r="F178" s="327" t="s">
        <v>2480</v>
      </c>
      <c r="G178" s="306"/>
      <c r="H178" s="306" t="s">
        <v>2552</v>
      </c>
      <c r="I178" s="306" t="s">
        <v>2482</v>
      </c>
      <c r="J178" s="306">
        <v>255</v>
      </c>
      <c r="K178" s="349"/>
    </row>
    <row r="179" ht="15" customHeight="1">
      <c r="B179" s="328"/>
      <c r="C179" s="306" t="s">
        <v>137</v>
      </c>
      <c r="D179" s="306"/>
      <c r="E179" s="306"/>
      <c r="F179" s="327" t="s">
        <v>2480</v>
      </c>
      <c r="G179" s="306"/>
      <c r="H179" s="306" t="s">
        <v>2445</v>
      </c>
      <c r="I179" s="306" t="s">
        <v>2482</v>
      </c>
      <c r="J179" s="306">
        <v>10</v>
      </c>
      <c r="K179" s="349"/>
    </row>
    <row r="180" ht="15" customHeight="1">
      <c r="B180" s="328"/>
      <c r="C180" s="306" t="s">
        <v>138</v>
      </c>
      <c r="D180" s="306"/>
      <c r="E180" s="306"/>
      <c r="F180" s="327" t="s">
        <v>2480</v>
      </c>
      <c r="G180" s="306"/>
      <c r="H180" s="306" t="s">
        <v>2553</v>
      </c>
      <c r="I180" s="306" t="s">
        <v>2514</v>
      </c>
      <c r="J180" s="306"/>
      <c r="K180" s="349"/>
    </row>
    <row r="181" ht="15" customHeight="1">
      <c r="B181" s="328"/>
      <c r="C181" s="306" t="s">
        <v>2554</v>
      </c>
      <c r="D181" s="306"/>
      <c r="E181" s="306"/>
      <c r="F181" s="327" t="s">
        <v>2480</v>
      </c>
      <c r="G181" s="306"/>
      <c r="H181" s="306" t="s">
        <v>2555</v>
      </c>
      <c r="I181" s="306" t="s">
        <v>2514</v>
      </c>
      <c r="J181" s="306"/>
      <c r="K181" s="349"/>
    </row>
    <row r="182" ht="15" customHeight="1">
      <c r="B182" s="328"/>
      <c r="C182" s="306" t="s">
        <v>2543</v>
      </c>
      <c r="D182" s="306"/>
      <c r="E182" s="306"/>
      <c r="F182" s="327" t="s">
        <v>2480</v>
      </c>
      <c r="G182" s="306"/>
      <c r="H182" s="306" t="s">
        <v>2556</v>
      </c>
      <c r="I182" s="306" t="s">
        <v>2514</v>
      </c>
      <c r="J182" s="306"/>
      <c r="K182" s="349"/>
    </row>
    <row r="183" ht="15" customHeight="1">
      <c r="B183" s="328"/>
      <c r="C183" s="306" t="s">
        <v>140</v>
      </c>
      <c r="D183" s="306"/>
      <c r="E183" s="306"/>
      <c r="F183" s="327" t="s">
        <v>2486</v>
      </c>
      <c r="G183" s="306"/>
      <c r="H183" s="306" t="s">
        <v>2557</v>
      </c>
      <c r="I183" s="306" t="s">
        <v>2482</v>
      </c>
      <c r="J183" s="306">
        <v>50</v>
      </c>
      <c r="K183" s="349"/>
    </row>
    <row r="184" ht="15" customHeight="1">
      <c r="B184" s="328"/>
      <c r="C184" s="306" t="s">
        <v>2558</v>
      </c>
      <c r="D184" s="306"/>
      <c r="E184" s="306"/>
      <c r="F184" s="327" t="s">
        <v>2486</v>
      </c>
      <c r="G184" s="306"/>
      <c r="H184" s="306" t="s">
        <v>2559</v>
      </c>
      <c r="I184" s="306" t="s">
        <v>2560</v>
      </c>
      <c r="J184" s="306"/>
      <c r="K184" s="349"/>
    </row>
    <row r="185" ht="15" customHeight="1">
      <c r="B185" s="328"/>
      <c r="C185" s="306" t="s">
        <v>2561</v>
      </c>
      <c r="D185" s="306"/>
      <c r="E185" s="306"/>
      <c r="F185" s="327" t="s">
        <v>2486</v>
      </c>
      <c r="G185" s="306"/>
      <c r="H185" s="306" t="s">
        <v>2562</v>
      </c>
      <c r="I185" s="306" t="s">
        <v>2560</v>
      </c>
      <c r="J185" s="306"/>
      <c r="K185" s="349"/>
    </row>
    <row r="186" ht="15" customHeight="1">
      <c r="B186" s="328"/>
      <c r="C186" s="306" t="s">
        <v>2563</v>
      </c>
      <c r="D186" s="306"/>
      <c r="E186" s="306"/>
      <c r="F186" s="327" t="s">
        <v>2486</v>
      </c>
      <c r="G186" s="306"/>
      <c r="H186" s="306" t="s">
        <v>2564</v>
      </c>
      <c r="I186" s="306" t="s">
        <v>2560</v>
      </c>
      <c r="J186" s="306"/>
      <c r="K186" s="349"/>
    </row>
    <row r="187" ht="15" customHeight="1">
      <c r="B187" s="328"/>
      <c r="C187" s="361" t="s">
        <v>2565</v>
      </c>
      <c r="D187" s="306"/>
      <c r="E187" s="306"/>
      <c r="F187" s="327" t="s">
        <v>2486</v>
      </c>
      <c r="G187" s="306"/>
      <c r="H187" s="306" t="s">
        <v>2566</v>
      </c>
      <c r="I187" s="306" t="s">
        <v>2567</v>
      </c>
      <c r="J187" s="362" t="s">
        <v>2568</v>
      </c>
      <c r="K187" s="349"/>
    </row>
    <row r="188" ht="15" customHeight="1">
      <c r="B188" s="328"/>
      <c r="C188" s="312" t="s">
        <v>42</v>
      </c>
      <c r="D188" s="306"/>
      <c r="E188" s="306"/>
      <c r="F188" s="327" t="s">
        <v>2480</v>
      </c>
      <c r="G188" s="306"/>
      <c r="H188" s="302" t="s">
        <v>2569</v>
      </c>
      <c r="I188" s="306" t="s">
        <v>2570</v>
      </c>
      <c r="J188" s="306"/>
      <c r="K188" s="349"/>
    </row>
    <row r="189" ht="15" customHeight="1">
      <c r="B189" s="328"/>
      <c r="C189" s="312" t="s">
        <v>2571</v>
      </c>
      <c r="D189" s="306"/>
      <c r="E189" s="306"/>
      <c r="F189" s="327" t="s">
        <v>2480</v>
      </c>
      <c r="G189" s="306"/>
      <c r="H189" s="306" t="s">
        <v>2572</v>
      </c>
      <c r="I189" s="306" t="s">
        <v>2514</v>
      </c>
      <c r="J189" s="306"/>
      <c r="K189" s="349"/>
    </row>
    <row r="190" ht="15" customHeight="1">
      <c r="B190" s="328"/>
      <c r="C190" s="312" t="s">
        <v>2573</v>
      </c>
      <c r="D190" s="306"/>
      <c r="E190" s="306"/>
      <c r="F190" s="327" t="s">
        <v>2480</v>
      </c>
      <c r="G190" s="306"/>
      <c r="H190" s="306" t="s">
        <v>2574</v>
      </c>
      <c r="I190" s="306" t="s">
        <v>2514</v>
      </c>
      <c r="J190" s="306"/>
      <c r="K190" s="349"/>
    </row>
    <row r="191" ht="15" customHeight="1">
      <c r="B191" s="328"/>
      <c r="C191" s="312" t="s">
        <v>2575</v>
      </c>
      <c r="D191" s="306"/>
      <c r="E191" s="306"/>
      <c r="F191" s="327" t="s">
        <v>2486</v>
      </c>
      <c r="G191" s="306"/>
      <c r="H191" s="306" t="s">
        <v>2576</v>
      </c>
      <c r="I191" s="306" t="s">
        <v>2514</v>
      </c>
      <c r="J191" s="306"/>
      <c r="K191" s="349"/>
    </row>
    <row r="192" ht="15" customHeight="1">
      <c r="B192" s="355"/>
      <c r="C192" s="363"/>
      <c r="D192" s="337"/>
      <c r="E192" s="337"/>
      <c r="F192" s="337"/>
      <c r="G192" s="337"/>
      <c r="H192" s="337"/>
      <c r="I192" s="337"/>
      <c r="J192" s="337"/>
      <c r="K192" s="356"/>
    </row>
    <row r="193" ht="18.75" customHeight="1">
      <c r="B193" s="302"/>
      <c r="C193" s="306"/>
      <c r="D193" s="306"/>
      <c r="E193" s="306"/>
      <c r="F193" s="327"/>
      <c r="G193" s="306"/>
      <c r="H193" s="306"/>
      <c r="I193" s="306"/>
      <c r="J193" s="306"/>
      <c r="K193" s="302"/>
    </row>
    <row r="194" ht="18.75" customHeight="1">
      <c r="B194" s="302"/>
      <c r="C194" s="306"/>
      <c r="D194" s="306"/>
      <c r="E194" s="306"/>
      <c r="F194" s="327"/>
      <c r="G194" s="306"/>
      <c r="H194" s="306"/>
      <c r="I194" s="306"/>
      <c r="J194" s="306"/>
      <c r="K194" s="302"/>
    </row>
    <row r="195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ht="13.5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ht="21">
      <c r="B197" s="295"/>
      <c r="C197" s="296" t="s">
        <v>2577</v>
      </c>
      <c r="D197" s="296"/>
      <c r="E197" s="296"/>
      <c r="F197" s="296"/>
      <c r="G197" s="296"/>
      <c r="H197" s="296"/>
      <c r="I197" s="296"/>
      <c r="J197" s="296"/>
      <c r="K197" s="297"/>
    </row>
    <row r="198" ht="25.5" customHeight="1">
      <c r="B198" s="295"/>
      <c r="C198" s="364" t="s">
        <v>2578</v>
      </c>
      <c r="D198" s="364"/>
      <c r="E198" s="364"/>
      <c r="F198" s="364" t="s">
        <v>2579</v>
      </c>
      <c r="G198" s="365"/>
      <c r="H198" s="364" t="s">
        <v>2580</v>
      </c>
      <c r="I198" s="364"/>
      <c r="J198" s="364"/>
      <c r="K198" s="297"/>
    </row>
    <row r="199" ht="5.25" customHeight="1">
      <c r="B199" s="328"/>
      <c r="C199" s="325"/>
      <c r="D199" s="325"/>
      <c r="E199" s="325"/>
      <c r="F199" s="325"/>
      <c r="G199" s="306"/>
      <c r="H199" s="325"/>
      <c r="I199" s="325"/>
      <c r="J199" s="325"/>
      <c r="K199" s="349"/>
    </row>
    <row r="200" ht="15" customHeight="1">
      <c r="B200" s="328"/>
      <c r="C200" s="306" t="s">
        <v>2570</v>
      </c>
      <c r="D200" s="306"/>
      <c r="E200" s="306"/>
      <c r="F200" s="327" t="s">
        <v>43</v>
      </c>
      <c r="G200" s="306"/>
      <c r="H200" s="306" t="s">
        <v>2581</v>
      </c>
      <c r="I200" s="306"/>
      <c r="J200" s="306"/>
      <c r="K200" s="349"/>
    </row>
    <row r="201" ht="15" customHeight="1">
      <c r="B201" s="328"/>
      <c r="C201" s="334"/>
      <c r="D201" s="306"/>
      <c r="E201" s="306"/>
      <c r="F201" s="327" t="s">
        <v>44</v>
      </c>
      <c r="G201" s="306"/>
      <c r="H201" s="306" t="s">
        <v>2582</v>
      </c>
      <c r="I201" s="306"/>
      <c r="J201" s="306"/>
      <c r="K201" s="349"/>
    </row>
    <row r="202" ht="15" customHeight="1">
      <c r="B202" s="328"/>
      <c r="C202" s="334"/>
      <c r="D202" s="306"/>
      <c r="E202" s="306"/>
      <c r="F202" s="327" t="s">
        <v>47</v>
      </c>
      <c r="G202" s="306"/>
      <c r="H202" s="306" t="s">
        <v>2583</v>
      </c>
      <c r="I202" s="306"/>
      <c r="J202" s="306"/>
      <c r="K202" s="349"/>
    </row>
    <row r="203" ht="15" customHeight="1">
      <c r="B203" s="328"/>
      <c r="C203" s="306"/>
      <c r="D203" s="306"/>
      <c r="E203" s="306"/>
      <c r="F203" s="327" t="s">
        <v>45</v>
      </c>
      <c r="G203" s="306"/>
      <c r="H203" s="306" t="s">
        <v>2584</v>
      </c>
      <c r="I203" s="306"/>
      <c r="J203" s="306"/>
      <c r="K203" s="349"/>
    </row>
    <row r="204" ht="15" customHeight="1">
      <c r="B204" s="328"/>
      <c r="C204" s="306"/>
      <c r="D204" s="306"/>
      <c r="E204" s="306"/>
      <c r="F204" s="327" t="s">
        <v>46</v>
      </c>
      <c r="G204" s="306"/>
      <c r="H204" s="306" t="s">
        <v>2585</v>
      </c>
      <c r="I204" s="306"/>
      <c r="J204" s="306"/>
      <c r="K204" s="349"/>
    </row>
    <row r="205" ht="15" customHeight="1">
      <c r="B205" s="328"/>
      <c r="C205" s="306"/>
      <c r="D205" s="306"/>
      <c r="E205" s="306"/>
      <c r="F205" s="327"/>
      <c r="G205" s="306"/>
      <c r="H205" s="306"/>
      <c r="I205" s="306"/>
      <c r="J205" s="306"/>
      <c r="K205" s="349"/>
    </row>
    <row r="206" ht="15" customHeight="1">
      <c r="B206" s="328"/>
      <c r="C206" s="306" t="s">
        <v>2526</v>
      </c>
      <c r="D206" s="306"/>
      <c r="E206" s="306"/>
      <c r="F206" s="327" t="s">
        <v>79</v>
      </c>
      <c r="G206" s="306"/>
      <c r="H206" s="306" t="s">
        <v>2586</v>
      </c>
      <c r="I206" s="306"/>
      <c r="J206" s="306"/>
      <c r="K206" s="349"/>
    </row>
    <row r="207" ht="15" customHeight="1">
      <c r="B207" s="328"/>
      <c r="C207" s="334"/>
      <c r="D207" s="306"/>
      <c r="E207" s="306"/>
      <c r="F207" s="327" t="s">
        <v>2423</v>
      </c>
      <c r="G207" s="306"/>
      <c r="H207" s="306" t="s">
        <v>2424</v>
      </c>
      <c r="I207" s="306"/>
      <c r="J207" s="306"/>
      <c r="K207" s="349"/>
    </row>
    <row r="208" ht="15" customHeight="1">
      <c r="B208" s="328"/>
      <c r="C208" s="306"/>
      <c r="D208" s="306"/>
      <c r="E208" s="306"/>
      <c r="F208" s="327" t="s">
        <v>2421</v>
      </c>
      <c r="G208" s="306"/>
      <c r="H208" s="306" t="s">
        <v>2587</v>
      </c>
      <c r="I208" s="306"/>
      <c r="J208" s="306"/>
      <c r="K208" s="349"/>
    </row>
    <row r="209" ht="15" customHeight="1">
      <c r="B209" s="366"/>
      <c r="C209" s="334"/>
      <c r="D209" s="334"/>
      <c r="E209" s="334"/>
      <c r="F209" s="327" t="s">
        <v>2425</v>
      </c>
      <c r="G209" s="312"/>
      <c r="H209" s="353" t="s">
        <v>2426</v>
      </c>
      <c r="I209" s="353"/>
      <c r="J209" s="353"/>
      <c r="K209" s="367"/>
    </row>
    <row r="210" ht="15" customHeight="1">
      <c r="B210" s="366"/>
      <c r="C210" s="334"/>
      <c r="D210" s="334"/>
      <c r="E210" s="334"/>
      <c r="F210" s="327" t="s">
        <v>2427</v>
      </c>
      <c r="G210" s="312"/>
      <c r="H210" s="353" t="s">
        <v>2588</v>
      </c>
      <c r="I210" s="353"/>
      <c r="J210" s="353"/>
      <c r="K210" s="367"/>
    </row>
    <row r="211" ht="15" customHeight="1">
      <c r="B211" s="366"/>
      <c r="C211" s="334"/>
      <c r="D211" s="334"/>
      <c r="E211" s="334"/>
      <c r="F211" s="368"/>
      <c r="G211" s="312"/>
      <c r="H211" s="369"/>
      <c r="I211" s="369"/>
      <c r="J211" s="369"/>
      <c r="K211" s="367"/>
    </row>
    <row r="212" ht="15" customHeight="1">
      <c r="B212" s="366"/>
      <c r="C212" s="306" t="s">
        <v>2550</v>
      </c>
      <c r="D212" s="334"/>
      <c r="E212" s="334"/>
      <c r="F212" s="327">
        <v>1</v>
      </c>
      <c r="G212" s="312"/>
      <c r="H212" s="353" t="s">
        <v>2589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27">
        <v>2</v>
      </c>
      <c r="G213" s="312"/>
      <c r="H213" s="353" t="s">
        <v>2590</v>
      </c>
      <c r="I213" s="353"/>
      <c r="J213" s="353"/>
      <c r="K213" s="367"/>
    </row>
    <row r="214" ht="15" customHeight="1">
      <c r="B214" s="366"/>
      <c r="C214" s="334"/>
      <c r="D214" s="334"/>
      <c r="E214" s="334"/>
      <c r="F214" s="327">
        <v>3</v>
      </c>
      <c r="G214" s="312"/>
      <c r="H214" s="353" t="s">
        <v>2591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4</v>
      </c>
      <c r="G215" s="312"/>
      <c r="H215" s="353" t="s">
        <v>2592</v>
      </c>
      <c r="I215" s="353"/>
      <c r="J215" s="353"/>
      <c r="K215" s="367"/>
    </row>
    <row r="216" ht="12.75" customHeight="1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karel-PC\karel</dc:creator>
  <cp:lastModifiedBy>karel-PC\karel</cp:lastModifiedBy>
  <dcterms:created xsi:type="dcterms:W3CDTF">2018-06-20T12:38:37Z</dcterms:created>
  <dcterms:modified xsi:type="dcterms:W3CDTF">2018-06-20T12:38:45Z</dcterms:modified>
</cp:coreProperties>
</file>