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stavby" sheetId="1" r:id="rId1"/>
    <sheet name="02-03-2020 - Schody Stud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'02-03-2020 - Schody Stude...'!$C$122:$K$171</definedName>
    <definedName name="_xlnm.Print_Area" localSheetId="1">'02-03-2020 - Schody Stude...'!$C$4:$J$37,'02-03-2020 - Schody Stude...'!$C$50:$J$76,'02-03-2020 - Schody Stude...'!$C$82:$J$106,'02-03-2020 - Schody Stude...'!$C$112:$K$171</definedName>
    <definedName name="_xlnm.Print_Titles" localSheetId="1">'02-03-2020 - Schody Stude...'!$122:$122</definedName>
  </definedNames>
  <calcPr/>
</workbook>
</file>

<file path=xl/calcChain.xml><?xml version="1.0" encoding="utf-8"?>
<calcChain xmlns="http://schemas.openxmlformats.org/spreadsheetml/2006/main">
  <c i="2" l="1" r="J166"/>
  <c r="P158"/>
  <c r="J35"/>
  <c r="J34"/>
  <c i="1" r="AY95"/>
  <c i="2" r="J33"/>
  <c i="1" r="AX95"/>
  <c i="2" r="BI171"/>
  <c r="BH171"/>
  <c r="BG171"/>
  <c r="BF171"/>
  <c r="T171"/>
  <c r="T170"/>
  <c r="R171"/>
  <c r="R170"/>
  <c r="P171"/>
  <c r="P170"/>
  <c r="BI169"/>
  <c r="BH169"/>
  <c r="BG169"/>
  <c r="BF169"/>
  <c r="T169"/>
  <c r="T168"/>
  <c r="T167"/>
  <c r="R169"/>
  <c r="R168"/>
  <c r="R167"/>
  <c r="P169"/>
  <c r="P168"/>
  <c r="P167"/>
  <c r="J102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9"/>
  <c r="F117"/>
  <c r="E115"/>
  <c r="F89"/>
  <c r="F87"/>
  <c r="E85"/>
  <c r="J22"/>
  <c r="E22"/>
  <c r="J120"/>
  <c r="J21"/>
  <c r="J19"/>
  <c r="E19"/>
  <c r="J89"/>
  <c r="J18"/>
  <c r="J16"/>
  <c r="E16"/>
  <c r="F120"/>
  <c r="J15"/>
  <c r="J10"/>
  <c r="J117"/>
  <c i="1" r="L90"/>
  <c r="AM90"/>
  <c r="AM89"/>
  <c r="L89"/>
  <c r="AM87"/>
  <c r="L87"/>
  <c r="L85"/>
  <c r="L84"/>
  <c i="2" r="J163"/>
  <c r="J160"/>
  <c r="BK159"/>
  <c r="J157"/>
  <c r="BK156"/>
  <c r="J155"/>
  <c r="BK154"/>
  <c r="J153"/>
  <c r="J151"/>
  <c r="J148"/>
  <c r="BK146"/>
  <c r="BK145"/>
  <c r="BK143"/>
  <c r="J142"/>
  <c r="BK140"/>
  <c r="BK139"/>
  <c r="BK138"/>
  <c r="BK134"/>
  <c r="BK133"/>
  <c r="BK131"/>
  <c r="BK129"/>
  <c r="J128"/>
  <c r="J127"/>
  <c i="1" r="AS94"/>
  <c i="2" r="J171"/>
  <c r="BK169"/>
  <c r="J165"/>
  <c r="BK163"/>
  <c r="J162"/>
  <c r="BK161"/>
  <c r="BK160"/>
  <c r="BK157"/>
  <c r="BK155"/>
  <c r="J154"/>
  <c r="BK153"/>
  <c r="J152"/>
  <c r="BK151"/>
  <c r="J150"/>
  <c r="BK149"/>
  <c r="J146"/>
  <c r="J145"/>
  <c r="J144"/>
  <c r="BK142"/>
  <c r="BK141"/>
  <c r="J140"/>
  <c r="BK136"/>
  <c r="BK135"/>
  <c r="J133"/>
  <c r="J130"/>
  <c r="J129"/>
  <c r="BK127"/>
  <c r="J126"/>
  <c r="BK171"/>
  <c r="J169"/>
  <c r="BK165"/>
  <c r="BK162"/>
  <c r="J161"/>
  <c r="J159"/>
  <c r="J156"/>
  <c r="BK152"/>
  <c r="BK150"/>
  <c r="J149"/>
  <c r="BK148"/>
  <c r="BK144"/>
  <c r="J143"/>
  <c r="J141"/>
  <c r="J139"/>
  <c r="J138"/>
  <c r="J136"/>
  <c r="J135"/>
  <c r="J134"/>
  <c r="J131"/>
  <c r="BK130"/>
  <c r="BK128"/>
  <c r="BK126"/>
  <c l="1" r="R147"/>
  <c r="P125"/>
  <c r="T125"/>
  <c r="P132"/>
  <c r="T132"/>
  <c r="BK137"/>
  <c r="J137"/>
  <c r="J98"/>
  <c r="BK147"/>
  <c r="J147"/>
  <c r="J99"/>
  <c r="P147"/>
  <c r="BK158"/>
  <c r="J158"/>
  <c r="J100"/>
  <c r="R158"/>
  <c r="BK125"/>
  <c r="J125"/>
  <c r="J96"/>
  <c r="R125"/>
  <c r="BK132"/>
  <c r="J132"/>
  <c r="J97"/>
  <c r="R132"/>
  <c r="P137"/>
  <c r="R137"/>
  <c r="T137"/>
  <c r="T147"/>
  <c r="T158"/>
  <c r="J90"/>
  <c r="J119"/>
  <c r="BE127"/>
  <c r="BE133"/>
  <c r="BE134"/>
  <c r="BE136"/>
  <c r="BE142"/>
  <c r="BE146"/>
  <c r="BE149"/>
  <c r="BE151"/>
  <c r="BE155"/>
  <c r="BE157"/>
  <c r="BE161"/>
  <c r="BE163"/>
  <c r="BE171"/>
  <c r="BE129"/>
  <c r="BE135"/>
  <c r="BE139"/>
  <c r="BE140"/>
  <c r="BE141"/>
  <c r="BE143"/>
  <c r="BE145"/>
  <c r="BE148"/>
  <c r="BE150"/>
  <c r="BE152"/>
  <c r="BE154"/>
  <c r="BE156"/>
  <c r="BE159"/>
  <c r="BE162"/>
  <c r="BK164"/>
  <c r="J164"/>
  <c r="J101"/>
  <c r="BK168"/>
  <c r="J168"/>
  <c r="J104"/>
  <c r="J87"/>
  <c r="F90"/>
  <c r="BE126"/>
  <c r="BE128"/>
  <c r="BE130"/>
  <c r="BE131"/>
  <c r="BE138"/>
  <c r="BE144"/>
  <c r="BE153"/>
  <c r="BE160"/>
  <c r="BE165"/>
  <c r="BE169"/>
  <c r="BK170"/>
  <c r="J170"/>
  <c r="J105"/>
  <c r="F33"/>
  <c i="1" r="BB95"/>
  <c r="BB94"/>
  <c r="AX94"/>
  <c i="2" r="J32"/>
  <c i="1" r="AW95"/>
  <c i="2" r="F34"/>
  <c i="1" r="BC95"/>
  <c r="BC94"/>
  <c r="W32"/>
  <c i="2" r="F32"/>
  <c i="1" r="BA95"/>
  <c r="BA94"/>
  <c r="W30"/>
  <c i="2" r="F35"/>
  <c i="1" r="BD95"/>
  <c r="BD94"/>
  <c r="W33"/>
  <c i="2" l="1" r="R124"/>
  <c r="R123"/>
  <c r="T124"/>
  <c r="T123"/>
  <c r="P124"/>
  <c r="P123"/>
  <c i="1" r="AU95"/>
  <c i="2" r="BK124"/>
  <c r="J124"/>
  <c r="J95"/>
  <c r="BK167"/>
  <c r="J167"/>
  <c r="J103"/>
  <c i="1" r="W31"/>
  <c r="AY94"/>
  <c i="2" r="F31"/>
  <c i="1" r="AZ95"/>
  <c r="AZ94"/>
  <c r="AV94"/>
  <c r="AK29"/>
  <c r="AW94"/>
  <c r="AK30"/>
  <c r="AU94"/>
  <c i="2" r="J31"/>
  <c i="1" r="AV95"/>
  <c r="AT95"/>
  <c i="2" l="1" r="BK123"/>
  <c r="J123"/>
  <c r="J94"/>
  <c i="1" r="AT94"/>
  <c r="W29"/>
  <c i="2" l="1" r="J28"/>
  <c i="1" r="AG95"/>
  <c r="AN95"/>
  <c i="2" l="1" r="J37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<sst xmlns="http://schemas.openxmlformats.org/spreadsheetml/2006/main">
  <si>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</si>
  <si>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</si>
  <si>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</si>
  <si>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</si>
  <si>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</si>
  <si>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{c7c76707-827e-4ccd-b992-2674faf86568}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</si>
  <si>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</si>
  <si>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</si>
  <si>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</si>
  <si>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</si>
  <si>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</si>
  <si>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</si>
  <si>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</si>
  <si>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</si>
  <si>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02-03-2020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</si>
  <si>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</si>
  <si>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</si>
  <si>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Schody Studentská/Teplická ul.</t>
  </si>
  <si>
    <t>KSO:</t>
  </si>
  <si>
    <t>CC-CZ:</t>
  </si>
  <si>
    <t>Místo:</t>
  </si>
  <si>
    <t xml:space="preserve"> </t>
  </si>
  <si>
    <t>Datum:</t>
  </si>
  <si>
    <t>26. 3. 2020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</si>
  <si>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</si>
  <si>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</si>
  <si>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</si>
  <si>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</si>
  <si>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</si>
  <si>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</si>
  <si>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</si>
  <si>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</si>
  <si>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</si>
  <si>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</si>
  <si>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</si>
  <si>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</si>
  <si>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</si>
  <si>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</si>
  <si>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</si>
  <si>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</si>
  <si>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</si>
  <si>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</si>
  <si>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</si>
  <si>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</si>
  <si>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</si>
  <si>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</si>
  <si>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</si>
  <si>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</si>
  <si>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</si>
  <si>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</si>
  <si>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</si>
  <si>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</si>
  <si>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</si>
  <si>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</si>
  <si>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</si>
  <si>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</si>
  <si>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</si>
  <si>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</si>
  <si>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</si>
  <si>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</si>
  <si>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</si>
  <si>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</si>
  <si>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</si>
  <si>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</si>
  <si>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</si>
  <si>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</si>
  <si>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</si>
  <si>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</si>
  <si>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</si>
  <si>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</si>
  <si>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</si>
  <si>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</si>
  <si>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</si>
  <si>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</si>
  <si>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</si>
  <si>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</si>
  <si>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</si>
  <si>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</si>
  <si>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</si>
  <si>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</si>
  <si>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</si>
  <si>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</si>
  <si>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</si>
  <si>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</si>
  <si>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</si>
  <si>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</si>
  <si>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</si>
  <si>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</si>
  <si>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</si>
  <si>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</si>
  <si>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</si>
  <si>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</si>
  <si>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</si>
  <si>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</si>
  <si>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</si>
  <si>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</si>
  <si>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</si>
  <si>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</si>
  <si>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</si>
  <si>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</si>
  <si>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</si>
  <si>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</si>
  <si>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</si>
  <si>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</si>
  <si>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</si>
  <si>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</si>
  <si>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</si>
  <si>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</si>
  <si>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</si>
  <si>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</si>
  <si>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</si>
  <si>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</si>
  <si>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</si>
  <si>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</si>
  <si>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</si>
  <si>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</si>
  <si>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</si>
  <si>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</si>
  <si>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</si>
  <si>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</si>
  <si>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</si>
  <si>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</si>
  <si>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</si>
  <si>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-1820662085</t>
  </si>
  <si>
    <t>113107122</t>
  </si>
  <si>
    <t>Odstranění podkladu z kameniva drceného tl 200 mm ručně</t>
  </si>
  <si>
    <t>-1743477511</t>
  </si>
  <si>
    <t>3</t>
  </si>
  <si>
    <t>113107142</t>
  </si>
  <si>
    <t>Odstranění podkladu živičného tl 100 mm ručně</t>
  </si>
  <si>
    <t>-530321099</t>
  </si>
  <si>
    <t>122211101</t>
  </si>
  <si>
    <t>Odkopávky a prokopávky v hornině třídy těžitelnosti I, skupiny 3 ručně</t>
  </si>
  <si>
    <t>m3</t>
  </si>
  <si>
    <t>-2013992906</t>
  </si>
  <si>
    <t>5</t>
  </si>
  <si>
    <t>175111201</t>
  </si>
  <si>
    <t>Obsypání objektu nad přilehlým původním terénem sypaninou bez prohození, uloženou do 3 m ručně</t>
  </si>
  <si>
    <t>-1530840745</t>
  </si>
  <si>
    <t>6</t>
  </si>
  <si>
    <t>181951112</t>
  </si>
  <si>
    <t>Úprava pláně v hornině třídy těžitelnosti I, skupiny 1 až 3 se zhutněním</t>
  </si>
  <si>
    <t>-1520009976</t>
  </si>
  <si>
    <t>Svislé a kompletní konstrukce</t>
  </si>
  <si>
    <t>7</t>
  </si>
  <si>
    <t>339921133</t>
  </si>
  <si>
    <t>Osazování betonových palisád do betonového základu v řadě výšky prvku přes 1 do 1,5 m</t>
  </si>
  <si>
    <t>m</t>
  </si>
  <si>
    <t>292450369</t>
  </si>
  <si>
    <t>8</t>
  </si>
  <si>
    <t>M</t>
  </si>
  <si>
    <t>59228314</t>
  </si>
  <si>
    <t>palisáda kruhová odlehčená šedá D 20/60 175x200x1150mm</t>
  </si>
  <si>
    <t>kus</t>
  </si>
  <si>
    <t>1619901872</t>
  </si>
  <si>
    <t>9</t>
  </si>
  <si>
    <t>59228312</t>
  </si>
  <si>
    <t>palisáda kruhová odlehčená šedá D 20/60 175x200x800mm</t>
  </si>
  <si>
    <t>1525910262</t>
  </si>
  <si>
    <t>10</t>
  </si>
  <si>
    <t>59228310</t>
  </si>
  <si>
    <t>palisáda kruhová odlehčená šedá D 20/60 175x200x600mm</t>
  </si>
  <si>
    <t>-1157561359</t>
  </si>
  <si>
    <t>Komunikace pozemní</t>
  </si>
  <si>
    <t>11</t>
  </si>
  <si>
    <t>564750011</t>
  </si>
  <si>
    <t>Podklad z kameniva hrubého drceného vel. 8-16 mm tl 150 mm</t>
  </si>
  <si>
    <t>-1792076131</t>
  </si>
  <si>
    <t>12</t>
  </si>
  <si>
    <t>564811112</t>
  </si>
  <si>
    <t>Podklad ze štěrkodrtě ŠD tl 60 mm</t>
  </si>
  <si>
    <t>1778574964</t>
  </si>
  <si>
    <t>13</t>
  </si>
  <si>
    <t>566901132</t>
  </si>
  <si>
    <t>Vyspravení podkladu po překopech ing sítí plochy do 15 m2 štěrkodrtí tl. 150 mm</t>
  </si>
  <si>
    <t>-1771801400</t>
  </si>
  <si>
    <t>14</t>
  </si>
  <si>
    <t>566901161</t>
  </si>
  <si>
    <t>Vyspravení podkladu po překopech ing sítí plochy do 15 m2 obalovaným kamenivem ACP (OK) tl. 100 mm</t>
  </si>
  <si>
    <t>656277271</t>
  </si>
  <si>
    <t>596211110</t>
  </si>
  <si>
    <t>Kladení zámkové dlažby komunikací pro pěší tl 60 mm skupiny A pl do 50 m2</t>
  </si>
  <si>
    <t>1676261904</t>
  </si>
  <si>
    <t>16</t>
  </si>
  <si>
    <t>BET.K06C01</t>
  </si>
  <si>
    <t>dlažba BEST-KLASIKO 20x10x6cm přírodní</t>
  </si>
  <si>
    <t>1954777139</t>
  </si>
  <si>
    <t>17</t>
  </si>
  <si>
    <t>596211114</t>
  </si>
  <si>
    <t>Příplatek za kombinaci dvou barev u kladení betonových dlažeb komunikací pro pěší tl 60 mm skupiny A</t>
  </si>
  <si>
    <t>-178296331</t>
  </si>
  <si>
    <t>18</t>
  </si>
  <si>
    <t>BET.K06C02</t>
  </si>
  <si>
    <t>dlažba BEST-KLASIKO 20x10x6cm barevná</t>
  </si>
  <si>
    <t>1591878775</t>
  </si>
  <si>
    <t>19</t>
  </si>
  <si>
    <t>596991111</t>
  </si>
  <si>
    <t>Řezání betonové, kameninové a kamenné dlažby do oblouku tl do 60 mm</t>
  </si>
  <si>
    <t>-570722596</t>
  </si>
  <si>
    <t>Ostatní konstrukce a práce, bourání</t>
  </si>
  <si>
    <t>20</t>
  </si>
  <si>
    <t>59217021</t>
  </si>
  <si>
    <t>obrubník betonový chodníkový 1000x150x300mm</t>
  </si>
  <si>
    <t>-573644897</t>
  </si>
  <si>
    <t>916131213</t>
  </si>
  <si>
    <t>Osazení silničního obrubníku betonového stojatého s boční opěrou do lože z betonu prostého</t>
  </si>
  <si>
    <t>-1943203825</t>
  </si>
  <si>
    <t>22</t>
  </si>
  <si>
    <t>916331112</t>
  </si>
  <si>
    <t>Osazení zahradního obrubníku betonového do lože z betonu s boční opěrou</t>
  </si>
  <si>
    <t>-910746428</t>
  </si>
  <si>
    <t>23</t>
  </si>
  <si>
    <t>59217007</t>
  </si>
  <si>
    <t>obrubník betonový parkový 500x80x200mm</t>
  </si>
  <si>
    <t>-2084824197</t>
  </si>
  <si>
    <t>24</t>
  </si>
  <si>
    <t>916991121</t>
  </si>
  <si>
    <t>Lože pod obrubníky, krajníky nebo obruby z dlažebních kostek z betonu prostého</t>
  </si>
  <si>
    <t>-1145072673</t>
  </si>
  <si>
    <t>25</t>
  </si>
  <si>
    <t>919731122</t>
  </si>
  <si>
    <t>Zarovnání styčné plochy podkladu nebo krytu živičného tl do 100 mm</t>
  </si>
  <si>
    <t>-1051988758</t>
  </si>
  <si>
    <t>26</t>
  </si>
  <si>
    <t>919735112</t>
  </si>
  <si>
    <t>Řezání stávajícího živičného krytu hl do 100 mm</t>
  </si>
  <si>
    <t>-1296140920</t>
  </si>
  <si>
    <t>27</t>
  </si>
  <si>
    <t>961044111</t>
  </si>
  <si>
    <t>Bourání základů z betonu prostého</t>
  </si>
  <si>
    <t>508479455</t>
  </si>
  <si>
    <t>28</t>
  </si>
  <si>
    <t>962032240</t>
  </si>
  <si>
    <t>Bourání zdiva z cihel pálených nebo vápenopískových na MC do 1m3</t>
  </si>
  <si>
    <t>-1290066981</t>
  </si>
  <si>
    <t>29</t>
  </si>
  <si>
    <t>965042141</t>
  </si>
  <si>
    <t>Bourání podkladů pod dlažby nebo mazanin betonových nebo z litého asfaltu tl do 100 mm pl přes 4 m2</t>
  </si>
  <si>
    <t>-2068984692</t>
  </si>
  <si>
    <t>997</t>
  </si>
  <si>
    <t>Přesun sutě</t>
  </si>
  <si>
    <t>30</t>
  </si>
  <si>
    <t>997221551</t>
  </si>
  <si>
    <t>Vodorovná doprava suti ze sypkých materiálů do 1 km</t>
  </si>
  <si>
    <t>t</t>
  </si>
  <si>
    <t>-1910270328</t>
  </si>
  <si>
    <t>31</t>
  </si>
  <si>
    <t>997221559</t>
  </si>
  <si>
    <t>Příplatek ZKD 1 km u vodorovné dopravy suti ze sypkých materiálů</t>
  </si>
  <si>
    <t>-1629238357</t>
  </si>
  <si>
    <t>32</t>
  </si>
  <si>
    <t>997221611</t>
  </si>
  <si>
    <t>Nakládání suti na dopravní prostředky pro vodorovnou dopravu</t>
  </si>
  <si>
    <t>2030336224</t>
  </si>
  <si>
    <t>33</t>
  </si>
  <si>
    <t>997221615</t>
  </si>
  <si>
    <t>Poplatek za uložení na skládce (skládkovné) stavebního odpadu betonového kód odpadu 17 01 01</t>
  </si>
  <si>
    <t>-105255683</t>
  </si>
  <si>
    <t>34</t>
  </si>
  <si>
    <t>997221645</t>
  </si>
  <si>
    <t>Poplatek za uložení na skládce (skládkovné) odpadu asfaltového bez dehtu kód odpadu 17 03 02</t>
  </si>
  <si>
    <t>401736327</t>
  </si>
  <si>
    <t>998</t>
  </si>
  <si>
    <t>Přesun hmot</t>
  </si>
  <si>
    <t>35</t>
  </si>
  <si>
    <t>998223011</t>
  </si>
  <si>
    <t>Přesun hmot pro pozemní komunikace s krytem dlážděným</t>
  </si>
  <si>
    <t>391423534</t>
  </si>
  <si>
    <t>PSV</t>
  </si>
  <si>
    <t>Práce a dodávky PSV</t>
  </si>
  <si>
    <t>VRN</t>
  </si>
  <si>
    <t>Vedlejší rozpočtové náklady</t>
  </si>
  <si>
    <t>VRN3</t>
  </si>
  <si>
    <t>Zařízení staveniště</t>
  </si>
  <si>
    <t>36</t>
  </si>
  <si>
    <t>030001000</t>
  </si>
  <si>
    <t>Zařízení staveniště-zabezpečení</t>
  </si>
  <si>
    <t>…</t>
  </si>
  <si>
    <t>1024</t>
  </si>
  <si>
    <t>1561163963</t>
  </si>
  <si>
    <t>VRN4</t>
  </si>
  <si>
    <t>Inženýrská činnost</t>
  </si>
  <si>
    <t>37</t>
  </si>
  <si>
    <t>043103000</t>
  </si>
  <si>
    <t>Vytačení ing.sítí</t>
  </si>
  <si>
    <t>156678153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</si>
</sst>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02-03-2020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Schody Studentská/Teplická ul.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26. 3. 2020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24.7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'02-03-2020 - Schody Stude...'!J28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'02-03-2020 - Schody Stude...'!P123</f>
        <v>0</v>
      </c>
      <c r="AV95" s="124">
        <f>'02-03-2020 - Schody Stude...'!J31</f>
        <v>0</v>
      </c>
      <c r="AW95" s="124">
        <f>'02-03-2020 - Schody Stude...'!J32</f>
        <v>0</v>
      </c>
      <c r="AX95" s="124">
        <f>'02-03-2020 - Schody Stude...'!J33</f>
        <v>0</v>
      </c>
      <c r="AY95" s="124">
        <f>'02-03-2020 - Schody Stude...'!J34</f>
        <v>0</v>
      </c>
      <c r="AZ95" s="124">
        <f>'02-03-2020 - Schody Stude...'!F31</f>
        <v>0</v>
      </c>
      <c r="BA95" s="124">
        <f>'02-03-2020 - Schody Stude...'!F32</f>
        <v>0</v>
      </c>
      <c r="BB95" s="124">
        <f>'02-03-2020 - Schody Stude...'!F33</f>
        <v>0</v>
      </c>
      <c r="BC95" s="124">
        <f>'02-03-2020 - Schody Stude...'!F34</f>
        <v>0</v>
      </c>
      <c r="BD95" s="126">
        <f>'02-03-2020 - Schody Stude...'!F35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tZVmrlf7+J9QYfARTUnKmfoievOcJR74zNislUFK5O6oOHAp5R7CIWsHTSre1iGT17FyFXqkyjJT72BdgaLGUQ==" hashValue="ymG4p5icS07c0Ten61TJJMAzL2RL4dbQrHGDSAxg+pIiT0uJn4UFCUPirRHDT8pPsSSQSMYfZLVKo+5fe08kr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2-03-2020 - Schody Stud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83</v>
      </c>
    </row>
    <row r="4" s="1" customFormat="1" ht="24.96" customHeight="1">
      <c r="B4" s="17"/>
      <c r="D4" s="132" t="s">
        <v>84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26. 3. 2020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">
        <v>27</v>
      </c>
      <c r="F13" s="35"/>
      <c r="G13" s="35"/>
      <c r="H13" s="35"/>
      <c r="I13" s="138" t="s">
        <v>28</v>
      </c>
      <c r="J13" s="137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30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32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28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34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28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35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36</v>
      </c>
      <c r="E28" s="35"/>
      <c r="F28" s="35"/>
      <c r="G28" s="35"/>
      <c r="H28" s="35"/>
      <c r="I28" s="135"/>
      <c r="J28" s="148">
        <f>ROUND(J123,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38</v>
      </c>
      <c r="G30" s="35"/>
      <c r="H30" s="35"/>
      <c r="I30" s="150" t="s">
        <v>37</v>
      </c>
      <c r="J30" s="149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40</v>
      </c>
      <c r="E31" s="134" t="s">
        <v>41</v>
      </c>
      <c r="F31" s="152">
        <f>ROUND((SUM(BE123:BE171)),  2)</f>
        <v>0</v>
      </c>
      <c r="G31" s="35"/>
      <c r="H31" s="35"/>
      <c r="I31" s="153">
        <v>0.20999999999999999</v>
      </c>
      <c r="J31" s="152">
        <f>ROUND(((SUM(BE123:BE171))*I31),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42</v>
      </c>
      <c r="F32" s="152">
        <f>ROUND((SUM(BF123:BF171)),  2)</f>
        <v>0</v>
      </c>
      <c r="G32" s="35"/>
      <c r="H32" s="35"/>
      <c r="I32" s="153">
        <v>0.14999999999999999</v>
      </c>
      <c r="J32" s="152">
        <f>ROUND(((SUM(BF123:BF171))*I32),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43</v>
      </c>
      <c r="F33" s="152">
        <f>ROUND((SUM(BG123:BG171)),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44</v>
      </c>
      <c r="F34" s="152">
        <f>ROUND((SUM(BH123:BH171)),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45</v>
      </c>
      <c r="F35" s="152">
        <f>ROUND((SUM(BI123:BI171)),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46</v>
      </c>
      <c r="E37" s="156"/>
      <c r="F37" s="156"/>
      <c r="G37" s="157" t="s">
        <v>47</v>
      </c>
      <c r="H37" s="158" t="s">
        <v>48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49</v>
      </c>
      <c r="E50" s="163"/>
      <c r="F50" s="163"/>
      <c r="G50" s="162" t="s">
        <v>50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51</v>
      </c>
      <c r="E61" s="166"/>
      <c r="F61" s="167" t="s">
        <v>52</v>
      </c>
      <c r="G61" s="165" t="s">
        <v>51</v>
      </c>
      <c r="H61" s="166"/>
      <c r="I61" s="168"/>
      <c r="J61" s="169" t="s">
        <v>52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53</v>
      </c>
      <c r="E65" s="170"/>
      <c r="F65" s="170"/>
      <c r="G65" s="162" t="s">
        <v>54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51</v>
      </c>
      <c r="E76" s="166"/>
      <c r="F76" s="167" t="s">
        <v>52</v>
      </c>
      <c r="G76" s="165" t="s">
        <v>51</v>
      </c>
      <c r="H76" s="166"/>
      <c r="I76" s="168"/>
      <c r="J76" s="169" t="s">
        <v>52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Schody Studentská/Teplická ul.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138" t="s">
        <v>22</v>
      </c>
      <c r="J87" s="76" t="str">
        <f>IF(J10="","",J10)</f>
        <v>26. 3. 2020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138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138" t="s">
        <v>34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86</v>
      </c>
      <c r="D92" s="179"/>
      <c r="E92" s="179"/>
      <c r="F92" s="179"/>
      <c r="G92" s="179"/>
      <c r="H92" s="179"/>
      <c r="I92" s="180"/>
      <c r="J92" s="181" t="s">
        <v>87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88</v>
      </c>
      <c r="D94" s="37"/>
      <c r="E94" s="37"/>
      <c r="F94" s="37"/>
      <c r="G94" s="37"/>
      <c r="H94" s="37"/>
      <c r="I94" s="135"/>
      <c r="J94" s="107">
        <f>J123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83"/>
      <c r="C95" s="184"/>
      <c r="D95" s="185" t="s">
        <v>90</v>
      </c>
      <c r="E95" s="186"/>
      <c r="F95" s="186"/>
      <c r="G95" s="186"/>
      <c r="H95" s="186"/>
      <c r="I95" s="187"/>
      <c r="J95" s="188">
        <f>J124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91</v>
      </c>
      <c r="E96" s="193"/>
      <c r="F96" s="193"/>
      <c r="G96" s="193"/>
      <c r="H96" s="193"/>
      <c r="I96" s="194"/>
      <c r="J96" s="195">
        <f>J125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92</v>
      </c>
      <c r="E97" s="193"/>
      <c r="F97" s="193"/>
      <c r="G97" s="193"/>
      <c r="H97" s="193"/>
      <c r="I97" s="194"/>
      <c r="J97" s="195">
        <f>J132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93</v>
      </c>
      <c r="E98" s="193"/>
      <c r="F98" s="193"/>
      <c r="G98" s="193"/>
      <c r="H98" s="193"/>
      <c r="I98" s="194"/>
      <c r="J98" s="195">
        <f>J137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0"/>
      <c r="C99" s="191"/>
      <c r="D99" s="192" t="s">
        <v>94</v>
      </c>
      <c r="E99" s="193"/>
      <c r="F99" s="193"/>
      <c r="G99" s="193"/>
      <c r="H99" s="193"/>
      <c r="I99" s="194"/>
      <c r="J99" s="195">
        <f>J147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0"/>
      <c r="C100" s="191"/>
      <c r="D100" s="192" t="s">
        <v>95</v>
      </c>
      <c r="E100" s="193"/>
      <c r="F100" s="193"/>
      <c r="G100" s="193"/>
      <c r="H100" s="193"/>
      <c r="I100" s="194"/>
      <c r="J100" s="195">
        <f>J158</f>
        <v>0</v>
      </c>
      <c r="K100" s="19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0"/>
      <c r="C101" s="191"/>
      <c r="D101" s="192" t="s">
        <v>96</v>
      </c>
      <c r="E101" s="193"/>
      <c r="F101" s="193"/>
      <c r="G101" s="193"/>
      <c r="H101" s="193"/>
      <c r="I101" s="194"/>
      <c r="J101" s="195">
        <f>J164</f>
        <v>0</v>
      </c>
      <c r="K101" s="19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3"/>
      <c r="C102" s="184"/>
      <c r="D102" s="185" t="s">
        <v>97</v>
      </c>
      <c r="E102" s="186"/>
      <c r="F102" s="186"/>
      <c r="G102" s="186"/>
      <c r="H102" s="186"/>
      <c r="I102" s="187"/>
      <c r="J102" s="188">
        <f>J166</f>
        <v>0</v>
      </c>
      <c r="K102" s="184"/>
      <c r="L102" s="18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3"/>
      <c r="C103" s="184"/>
      <c r="D103" s="185" t="s">
        <v>98</v>
      </c>
      <c r="E103" s="186"/>
      <c r="F103" s="186"/>
      <c r="G103" s="186"/>
      <c r="H103" s="186"/>
      <c r="I103" s="187"/>
      <c r="J103" s="188">
        <f>J167</f>
        <v>0</v>
      </c>
      <c r="K103" s="184"/>
      <c r="L103" s="18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0"/>
      <c r="C104" s="191"/>
      <c r="D104" s="192" t="s">
        <v>99</v>
      </c>
      <c r="E104" s="193"/>
      <c r="F104" s="193"/>
      <c r="G104" s="193"/>
      <c r="H104" s="193"/>
      <c r="I104" s="194"/>
      <c r="J104" s="195">
        <f>J168</f>
        <v>0</v>
      </c>
      <c r="K104" s="19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0"/>
      <c r="C105" s="191"/>
      <c r="D105" s="192" t="s">
        <v>100</v>
      </c>
      <c r="E105" s="193"/>
      <c r="F105" s="193"/>
      <c r="G105" s="193"/>
      <c r="H105" s="193"/>
      <c r="I105" s="194"/>
      <c r="J105" s="195">
        <f>J170</f>
        <v>0</v>
      </c>
      <c r="K105" s="19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135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17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177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101</v>
      </c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35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135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E7</f>
        <v>Schody Studentská/Teplická ul.</v>
      </c>
      <c r="F115" s="37"/>
      <c r="G115" s="37"/>
      <c r="H115" s="37"/>
      <c r="I115" s="135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35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F10</f>
        <v xml:space="preserve"> </v>
      </c>
      <c r="G117" s="37"/>
      <c r="H117" s="37"/>
      <c r="I117" s="138" t="s">
        <v>22</v>
      </c>
      <c r="J117" s="76" t="str">
        <f>IF(J10="","",J10)</f>
        <v>26. 3. 2020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35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E13</f>
        <v>Město Bílina</v>
      </c>
      <c r="G119" s="37"/>
      <c r="H119" s="37"/>
      <c r="I119" s="138" t="s">
        <v>32</v>
      </c>
      <c r="J119" s="33" t="str">
        <f>E19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30</v>
      </c>
      <c r="D120" s="37"/>
      <c r="E120" s="37"/>
      <c r="F120" s="24" t="str">
        <f>IF(E16="","",E16)</f>
        <v>Vyplň údaj</v>
      </c>
      <c r="G120" s="37"/>
      <c r="H120" s="37"/>
      <c r="I120" s="138" t="s">
        <v>34</v>
      </c>
      <c r="J120" s="33" t="str">
        <f>E22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35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97"/>
      <c r="B122" s="198"/>
      <c r="C122" s="199" t="s">
        <v>102</v>
      </c>
      <c r="D122" s="200" t="s">
        <v>61</v>
      </c>
      <c r="E122" s="200" t="s">
        <v>57</v>
      </c>
      <c r="F122" s="200" t="s">
        <v>58</v>
      </c>
      <c r="G122" s="200" t="s">
        <v>103</v>
      </c>
      <c r="H122" s="200" t="s">
        <v>104</v>
      </c>
      <c r="I122" s="201" t="s">
        <v>105</v>
      </c>
      <c r="J122" s="202" t="s">
        <v>87</v>
      </c>
      <c r="K122" s="203" t="s">
        <v>106</v>
      </c>
      <c r="L122" s="204"/>
      <c r="M122" s="97" t="s">
        <v>1</v>
      </c>
      <c r="N122" s="98" t="s">
        <v>40</v>
      </c>
      <c r="O122" s="98" t="s">
        <v>107</v>
      </c>
      <c r="P122" s="98" t="s">
        <v>108</v>
      </c>
      <c r="Q122" s="98" t="s">
        <v>109</v>
      </c>
      <c r="R122" s="98" t="s">
        <v>110</v>
      </c>
      <c r="S122" s="98" t="s">
        <v>111</v>
      </c>
      <c r="T122" s="99" t="s">
        <v>112</v>
      </c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</row>
    <row r="123" s="2" customFormat="1" ht="22.8" customHeight="1">
      <c r="A123" s="35"/>
      <c r="B123" s="36"/>
      <c r="C123" s="104" t="s">
        <v>113</v>
      </c>
      <c r="D123" s="37"/>
      <c r="E123" s="37"/>
      <c r="F123" s="37"/>
      <c r="G123" s="37"/>
      <c r="H123" s="37"/>
      <c r="I123" s="135"/>
      <c r="J123" s="205">
        <f>BK123</f>
        <v>0</v>
      </c>
      <c r="K123" s="37"/>
      <c r="L123" s="41"/>
      <c r="M123" s="100"/>
      <c r="N123" s="206"/>
      <c r="O123" s="101"/>
      <c r="P123" s="207">
        <f>P124+P166+P167</f>
        <v>0</v>
      </c>
      <c r="Q123" s="101"/>
      <c r="R123" s="207">
        <f>R124+R166+R167</f>
        <v>10.753228800000001</v>
      </c>
      <c r="S123" s="101"/>
      <c r="T123" s="208">
        <f>T124+T166+T167</f>
        <v>11.706799999999999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75</v>
      </c>
      <c r="AU123" s="14" t="s">
        <v>89</v>
      </c>
      <c r="BK123" s="209">
        <f>BK124+BK166+BK167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114</v>
      </c>
      <c r="F124" s="213" t="s">
        <v>115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P125+P132+P137+P147+P158+P164</f>
        <v>0</v>
      </c>
      <c r="Q124" s="218"/>
      <c r="R124" s="219">
        <f>R125+R132+R137+R147+R158+R164</f>
        <v>10.753228800000001</v>
      </c>
      <c r="S124" s="218"/>
      <c r="T124" s="220">
        <f>T125+T132+T137+T147+T158+T164</f>
        <v>11.706799999999999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81</v>
      </c>
      <c r="AT124" s="222" t="s">
        <v>75</v>
      </c>
      <c r="AU124" s="222" t="s">
        <v>76</v>
      </c>
      <c r="AY124" s="221" t="s">
        <v>116</v>
      </c>
      <c r="BK124" s="223">
        <f>BK125+BK132+BK137+BK147+BK158+BK164</f>
        <v>0</v>
      </c>
    </row>
    <row r="125" s="12" customFormat="1" ht="22.8" customHeight="1">
      <c r="A125" s="12"/>
      <c r="B125" s="210"/>
      <c r="C125" s="211"/>
      <c r="D125" s="212" t="s">
        <v>75</v>
      </c>
      <c r="E125" s="224" t="s">
        <v>81</v>
      </c>
      <c r="F125" s="224" t="s">
        <v>117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SUM(P126:P131)</f>
        <v>0</v>
      </c>
      <c r="Q125" s="218"/>
      <c r="R125" s="219">
        <f>SUM(R126:R131)</f>
        <v>0</v>
      </c>
      <c r="S125" s="218"/>
      <c r="T125" s="220">
        <f>SUM(T126:T131)</f>
        <v>4.1299999999999999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81</v>
      </c>
      <c r="AT125" s="222" t="s">
        <v>75</v>
      </c>
      <c r="AU125" s="222" t="s">
        <v>81</v>
      </c>
      <c r="AY125" s="221" t="s">
        <v>116</v>
      </c>
      <c r="BK125" s="223">
        <f>SUM(BK126:BK131)</f>
        <v>0</v>
      </c>
    </row>
    <row r="126" s="2" customFormat="1" ht="16.5" customHeight="1">
      <c r="A126" s="35"/>
      <c r="B126" s="36"/>
      <c r="C126" s="226" t="s">
        <v>81</v>
      </c>
      <c r="D126" s="226" t="s">
        <v>118</v>
      </c>
      <c r="E126" s="227" t="s">
        <v>119</v>
      </c>
      <c r="F126" s="228" t="s">
        <v>120</v>
      </c>
      <c r="G126" s="229" t="s">
        <v>121</v>
      </c>
      <c r="H126" s="230">
        <v>1.8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41</v>
      </c>
      <c r="O126" s="88"/>
      <c r="P126" s="236">
        <f>O126*H126</f>
        <v>0</v>
      </c>
      <c r="Q126" s="236">
        <v>0</v>
      </c>
      <c r="R126" s="236">
        <f>Q126*H126</f>
        <v>0</v>
      </c>
      <c r="S126" s="236">
        <v>0.26000000000000001</v>
      </c>
      <c r="T126" s="237">
        <f>S126*H126</f>
        <v>0.46800000000000003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122</v>
      </c>
      <c r="AT126" s="238" t="s">
        <v>118</v>
      </c>
      <c r="AU126" s="238" t="s">
        <v>83</v>
      </c>
      <c r="AY126" s="14" t="s">
        <v>116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4" t="s">
        <v>81</v>
      </c>
      <c r="BK126" s="239">
        <f>ROUND(I126*H126,2)</f>
        <v>0</v>
      </c>
      <c r="BL126" s="14" t="s">
        <v>122</v>
      </c>
      <c r="BM126" s="238" t="s">
        <v>123</v>
      </c>
    </row>
    <row r="127" s="2" customFormat="1" ht="16.5" customHeight="1">
      <c r="A127" s="35"/>
      <c r="B127" s="36"/>
      <c r="C127" s="226" t="s">
        <v>83</v>
      </c>
      <c r="D127" s="226" t="s">
        <v>118</v>
      </c>
      <c r="E127" s="227" t="s">
        <v>124</v>
      </c>
      <c r="F127" s="228" t="s">
        <v>125</v>
      </c>
      <c r="G127" s="229" t="s">
        <v>121</v>
      </c>
      <c r="H127" s="230">
        <v>10.199999999999999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41</v>
      </c>
      <c r="O127" s="88"/>
      <c r="P127" s="236">
        <f>O127*H127</f>
        <v>0</v>
      </c>
      <c r="Q127" s="236">
        <v>0</v>
      </c>
      <c r="R127" s="236">
        <f>Q127*H127</f>
        <v>0</v>
      </c>
      <c r="S127" s="236">
        <v>0.28999999999999998</v>
      </c>
      <c r="T127" s="237">
        <f>S127*H127</f>
        <v>2.9579999999999997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122</v>
      </c>
      <c r="AT127" s="238" t="s">
        <v>118</v>
      </c>
      <c r="AU127" s="238" t="s">
        <v>83</v>
      </c>
      <c r="AY127" s="14" t="s">
        <v>116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81</v>
      </c>
      <c r="BK127" s="239">
        <f>ROUND(I127*H127,2)</f>
        <v>0</v>
      </c>
      <c r="BL127" s="14" t="s">
        <v>122</v>
      </c>
      <c r="BM127" s="238" t="s">
        <v>126</v>
      </c>
    </row>
    <row r="128" s="2" customFormat="1" ht="16.5" customHeight="1">
      <c r="A128" s="35"/>
      <c r="B128" s="36"/>
      <c r="C128" s="226" t="s">
        <v>127</v>
      </c>
      <c r="D128" s="226" t="s">
        <v>118</v>
      </c>
      <c r="E128" s="227" t="s">
        <v>128</v>
      </c>
      <c r="F128" s="228" t="s">
        <v>129</v>
      </c>
      <c r="G128" s="229" t="s">
        <v>121</v>
      </c>
      <c r="H128" s="230">
        <v>3.2000000000000002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41</v>
      </c>
      <c r="O128" s="88"/>
      <c r="P128" s="236">
        <f>O128*H128</f>
        <v>0</v>
      </c>
      <c r="Q128" s="236">
        <v>0</v>
      </c>
      <c r="R128" s="236">
        <f>Q128*H128</f>
        <v>0</v>
      </c>
      <c r="S128" s="236">
        <v>0.22</v>
      </c>
      <c r="T128" s="237">
        <f>S128*H128</f>
        <v>0.70400000000000007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122</v>
      </c>
      <c r="AT128" s="238" t="s">
        <v>118</v>
      </c>
      <c r="AU128" s="238" t="s">
        <v>83</v>
      </c>
      <c r="AY128" s="14" t="s">
        <v>116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4" t="s">
        <v>81</v>
      </c>
      <c r="BK128" s="239">
        <f>ROUND(I128*H128,2)</f>
        <v>0</v>
      </c>
      <c r="BL128" s="14" t="s">
        <v>122</v>
      </c>
      <c r="BM128" s="238" t="s">
        <v>130</v>
      </c>
    </row>
    <row r="129" s="2" customFormat="1" ht="16.5" customHeight="1">
      <c r="A129" s="35"/>
      <c r="B129" s="36"/>
      <c r="C129" s="226" t="s">
        <v>122</v>
      </c>
      <c r="D129" s="226" t="s">
        <v>118</v>
      </c>
      <c r="E129" s="227" t="s">
        <v>131</v>
      </c>
      <c r="F129" s="228" t="s">
        <v>132</v>
      </c>
      <c r="G129" s="229" t="s">
        <v>133</v>
      </c>
      <c r="H129" s="230">
        <v>2.6880000000000002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41</v>
      </c>
      <c r="O129" s="88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122</v>
      </c>
      <c r="AT129" s="238" t="s">
        <v>118</v>
      </c>
      <c r="AU129" s="238" t="s">
        <v>83</v>
      </c>
      <c r="AY129" s="14" t="s">
        <v>116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81</v>
      </c>
      <c r="BK129" s="239">
        <f>ROUND(I129*H129,2)</f>
        <v>0</v>
      </c>
      <c r="BL129" s="14" t="s">
        <v>122</v>
      </c>
      <c r="BM129" s="238" t="s">
        <v>134</v>
      </c>
    </row>
    <row r="130" s="2" customFormat="1" ht="16.5" customHeight="1">
      <c r="A130" s="35"/>
      <c r="B130" s="36"/>
      <c r="C130" s="226" t="s">
        <v>135</v>
      </c>
      <c r="D130" s="226" t="s">
        <v>118</v>
      </c>
      <c r="E130" s="227" t="s">
        <v>136</v>
      </c>
      <c r="F130" s="228" t="s">
        <v>137</v>
      </c>
      <c r="G130" s="229" t="s">
        <v>133</v>
      </c>
      <c r="H130" s="230">
        <v>2.2400000000000002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41</v>
      </c>
      <c r="O130" s="88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122</v>
      </c>
      <c r="AT130" s="238" t="s">
        <v>118</v>
      </c>
      <c r="AU130" s="238" t="s">
        <v>83</v>
      </c>
      <c r="AY130" s="14" t="s">
        <v>116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4" t="s">
        <v>81</v>
      </c>
      <c r="BK130" s="239">
        <f>ROUND(I130*H130,2)</f>
        <v>0</v>
      </c>
      <c r="BL130" s="14" t="s">
        <v>122</v>
      </c>
      <c r="BM130" s="238" t="s">
        <v>138</v>
      </c>
    </row>
    <row r="131" s="2" customFormat="1" ht="16.5" customHeight="1">
      <c r="A131" s="35"/>
      <c r="B131" s="36"/>
      <c r="C131" s="226" t="s">
        <v>139</v>
      </c>
      <c r="D131" s="226" t="s">
        <v>118</v>
      </c>
      <c r="E131" s="227" t="s">
        <v>140</v>
      </c>
      <c r="F131" s="228" t="s">
        <v>141</v>
      </c>
      <c r="G131" s="229" t="s">
        <v>121</v>
      </c>
      <c r="H131" s="230">
        <v>10.199999999999999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41</v>
      </c>
      <c r="O131" s="88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122</v>
      </c>
      <c r="AT131" s="238" t="s">
        <v>118</v>
      </c>
      <c r="AU131" s="238" t="s">
        <v>83</v>
      </c>
      <c r="AY131" s="14" t="s">
        <v>116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81</v>
      </c>
      <c r="BK131" s="239">
        <f>ROUND(I131*H131,2)</f>
        <v>0</v>
      </c>
      <c r="BL131" s="14" t="s">
        <v>122</v>
      </c>
      <c r="BM131" s="238" t="s">
        <v>142</v>
      </c>
    </row>
    <row r="132" s="12" customFormat="1" ht="22.8" customHeight="1">
      <c r="A132" s="12"/>
      <c r="B132" s="210"/>
      <c r="C132" s="211"/>
      <c r="D132" s="212" t="s">
        <v>75</v>
      </c>
      <c r="E132" s="224" t="s">
        <v>127</v>
      </c>
      <c r="F132" s="224" t="s">
        <v>143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SUM(P133:P136)</f>
        <v>0</v>
      </c>
      <c r="Q132" s="218"/>
      <c r="R132" s="219">
        <f>SUM(R133:R136)</f>
        <v>2.8474449999999996</v>
      </c>
      <c r="S132" s="218"/>
      <c r="T132" s="220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81</v>
      </c>
      <c r="AT132" s="222" t="s">
        <v>75</v>
      </c>
      <c r="AU132" s="222" t="s">
        <v>81</v>
      </c>
      <c r="AY132" s="221" t="s">
        <v>116</v>
      </c>
      <c r="BK132" s="223">
        <f>SUM(BK133:BK136)</f>
        <v>0</v>
      </c>
    </row>
    <row r="133" s="2" customFormat="1" ht="16.5" customHeight="1">
      <c r="A133" s="35"/>
      <c r="B133" s="36"/>
      <c r="C133" s="226" t="s">
        <v>144</v>
      </c>
      <c r="D133" s="226" t="s">
        <v>118</v>
      </c>
      <c r="E133" s="227" t="s">
        <v>145</v>
      </c>
      <c r="F133" s="228" t="s">
        <v>146</v>
      </c>
      <c r="G133" s="229" t="s">
        <v>147</v>
      </c>
      <c r="H133" s="230">
        <v>5.5999999999999996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41</v>
      </c>
      <c r="O133" s="88"/>
      <c r="P133" s="236">
        <f>O133*H133</f>
        <v>0</v>
      </c>
      <c r="Q133" s="236">
        <v>0.29757</v>
      </c>
      <c r="R133" s="236">
        <f>Q133*H133</f>
        <v>1.6663919999999999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122</v>
      </c>
      <c r="AT133" s="238" t="s">
        <v>118</v>
      </c>
      <c r="AU133" s="238" t="s">
        <v>83</v>
      </c>
      <c r="AY133" s="14" t="s">
        <v>116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4" t="s">
        <v>81</v>
      </c>
      <c r="BK133" s="239">
        <f>ROUND(I133*H133,2)</f>
        <v>0</v>
      </c>
      <c r="BL133" s="14" t="s">
        <v>122</v>
      </c>
      <c r="BM133" s="238" t="s">
        <v>148</v>
      </c>
    </row>
    <row r="134" s="2" customFormat="1" ht="16.5" customHeight="1">
      <c r="A134" s="35"/>
      <c r="B134" s="36"/>
      <c r="C134" s="240" t="s">
        <v>149</v>
      </c>
      <c r="D134" s="240" t="s">
        <v>150</v>
      </c>
      <c r="E134" s="241" t="s">
        <v>151</v>
      </c>
      <c r="F134" s="242" t="s">
        <v>152</v>
      </c>
      <c r="G134" s="243" t="s">
        <v>153</v>
      </c>
      <c r="H134" s="244">
        <v>14.000999999999999</v>
      </c>
      <c r="I134" s="245"/>
      <c r="J134" s="246">
        <f>ROUND(I134*H134,2)</f>
        <v>0</v>
      </c>
      <c r="K134" s="247"/>
      <c r="L134" s="248"/>
      <c r="M134" s="249" t="s">
        <v>1</v>
      </c>
      <c r="N134" s="250" t="s">
        <v>41</v>
      </c>
      <c r="O134" s="88"/>
      <c r="P134" s="236">
        <f>O134*H134</f>
        <v>0</v>
      </c>
      <c r="Q134" s="236">
        <v>0.052999999999999998</v>
      </c>
      <c r="R134" s="236">
        <f>Q134*H134</f>
        <v>0.74205299999999996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149</v>
      </c>
      <c r="AT134" s="238" t="s">
        <v>150</v>
      </c>
      <c r="AU134" s="238" t="s">
        <v>83</v>
      </c>
      <c r="AY134" s="14" t="s">
        <v>116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4" t="s">
        <v>81</v>
      </c>
      <c r="BK134" s="239">
        <f>ROUND(I134*H134,2)</f>
        <v>0</v>
      </c>
      <c r="BL134" s="14" t="s">
        <v>122</v>
      </c>
      <c r="BM134" s="238" t="s">
        <v>154</v>
      </c>
    </row>
    <row r="135" s="2" customFormat="1" ht="16.5" customHeight="1">
      <c r="A135" s="35"/>
      <c r="B135" s="36"/>
      <c r="C135" s="240" t="s">
        <v>155</v>
      </c>
      <c r="D135" s="240" t="s">
        <v>150</v>
      </c>
      <c r="E135" s="241" t="s">
        <v>156</v>
      </c>
      <c r="F135" s="242" t="s">
        <v>157</v>
      </c>
      <c r="G135" s="243" t="s">
        <v>153</v>
      </c>
      <c r="H135" s="244">
        <v>8</v>
      </c>
      <c r="I135" s="245"/>
      <c r="J135" s="246">
        <f>ROUND(I135*H135,2)</f>
        <v>0</v>
      </c>
      <c r="K135" s="247"/>
      <c r="L135" s="248"/>
      <c r="M135" s="249" t="s">
        <v>1</v>
      </c>
      <c r="N135" s="250" t="s">
        <v>41</v>
      </c>
      <c r="O135" s="88"/>
      <c r="P135" s="236">
        <f>O135*H135</f>
        <v>0</v>
      </c>
      <c r="Q135" s="236">
        <v>0.035000000000000003</v>
      </c>
      <c r="R135" s="236">
        <f>Q135*H135</f>
        <v>0.28000000000000003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149</v>
      </c>
      <c r="AT135" s="238" t="s">
        <v>150</v>
      </c>
      <c r="AU135" s="238" t="s">
        <v>83</v>
      </c>
      <c r="AY135" s="14" t="s">
        <v>116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81</v>
      </c>
      <c r="BK135" s="239">
        <f>ROUND(I135*H135,2)</f>
        <v>0</v>
      </c>
      <c r="BL135" s="14" t="s">
        <v>122</v>
      </c>
      <c r="BM135" s="238" t="s">
        <v>158</v>
      </c>
    </row>
    <row r="136" s="2" customFormat="1" ht="16.5" customHeight="1">
      <c r="A136" s="35"/>
      <c r="B136" s="36"/>
      <c r="C136" s="240" t="s">
        <v>159</v>
      </c>
      <c r="D136" s="240" t="s">
        <v>150</v>
      </c>
      <c r="E136" s="241" t="s">
        <v>160</v>
      </c>
      <c r="F136" s="242" t="s">
        <v>161</v>
      </c>
      <c r="G136" s="243" t="s">
        <v>153</v>
      </c>
      <c r="H136" s="244">
        <v>6</v>
      </c>
      <c r="I136" s="245"/>
      <c r="J136" s="246">
        <f>ROUND(I136*H136,2)</f>
        <v>0</v>
      </c>
      <c r="K136" s="247"/>
      <c r="L136" s="248"/>
      <c r="M136" s="249" t="s">
        <v>1</v>
      </c>
      <c r="N136" s="250" t="s">
        <v>41</v>
      </c>
      <c r="O136" s="88"/>
      <c r="P136" s="236">
        <f>O136*H136</f>
        <v>0</v>
      </c>
      <c r="Q136" s="236">
        <v>0.026499999999999999</v>
      </c>
      <c r="R136" s="236">
        <f>Q136*H136</f>
        <v>0.159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149</v>
      </c>
      <c r="AT136" s="238" t="s">
        <v>150</v>
      </c>
      <c r="AU136" s="238" t="s">
        <v>83</v>
      </c>
      <c r="AY136" s="14" t="s">
        <v>116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4" t="s">
        <v>81</v>
      </c>
      <c r="BK136" s="239">
        <f>ROUND(I136*H136,2)</f>
        <v>0</v>
      </c>
      <c r="BL136" s="14" t="s">
        <v>122</v>
      </c>
      <c r="BM136" s="238" t="s">
        <v>162</v>
      </c>
    </row>
    <row r="137" s="12" customFormat="1" ht="22.8" customHeight="1">
      <c r="A137" s="12"/>
      <c r="B137" s="210"/>
      <c r="C137" s="211"/>
      <c r="D137" s="212" t="s">
        <v>75</v>
      </c>
      <c r="E137" s="224" t="s">
        <v>135</v>
      </c>
      <c r="F137" s="224" t="s">
        <v>163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SUM(P138:P146)</f>
        <v>0</v>
      </c>
      <c r="Q137" s="218"/>
      <c r="R137" s="219">
        <f>SUM(R138:R146)</f>
        <v>4.3794980000000008</v>
      </c>
      <c r="S137" s="218"/>
      <c r="T137" s="220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81</v>
      </c>
      <c r="AT137" s="222" t="s">
        <v>75</v>
      </c>
      <c r="AU137" s="222" t="s">
        <v>81</v>
      </c>
      <c r="AY137" s="221" t="s">
        <v>116</v>
      </c>
      <c r="BK137" s="223">
        <f>SUM(BK138:BK146)</f>
        <v>0</v>
      </c>
    </row>
    <row r="138" s="2" customFormat="1" ht="16.5" customHeight="1">
      <c r="A138" s="35"/>
      <c r="B138" s="36"/>
      <c r="C138" s="226" t="s">
        <v>164</v>
      </c>
      <c r="D138" s="226" t="s">
        <v>118</v>
      </c>
      <c r="E138" s="227" t="s">
        <v>165</v>
      </c>
      <c r="F138" s="228" t="s">
        <v>166</v>
      </c>
      <c r="G138" s="229" t="s">
        <v>121</v>
      </c>
      <c r="H138" s="230">
        <v>10.199999999999999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41</v>
      </c>
      <c r="O138" s="88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122</v>
      </c>
      <c r="AT138" s="238" t="s">
        <v>118</v>
      </c>
      <c r="AU138" s="238" t="s">
        <v>83</v>
      </c>
      <c r="AY138" s="14" t="s">
        <v>116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4" t="s">
        <v>81</v>
      </c>
      <c r="BK138" s="239">
        <f>ROUND(I138*H138,2)</f>
        <v>0</v>
      </c>
      <c r="BL138" s="14" t="s">
        <v>122</v>
      </c>
      <c r="BM138" s="238" t="s">
        <v>167</v>
      </c>
    </row>
    <row r="139" s="2" customFormat="1" ht="16.5" customHeight="1">
      <c r="A139" s="35"/>
      <c r="B139" s="36"/>
      <c r="C139" s="226" t="s">
        <v>168</v>
      </c>
      <c r="D139" s="226" t="s">
        <v>118</v>
      </c>
      <c r="E139" s="227" t="s">
        <v>169</v>
      </c>
      <c r="F139" s="228" t="s">
        <v>170</v>
      </c>
      <c r="G139" s="229" t="s">
        <v>121</v>
      </c>
      <c r="H139" s="230">
        <v>10.199999999999999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41</v>
      </c>
      <c r="O139" s="88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122</v>
      </c>
      <c r="AT139" s="238" t="s">
        <v>118</v>
      </c>
      <c r="AU139" s="238" t="s">
        <v>83</v>
      </c>
      <c r="AY139" s="14" t="s">
        <v>116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4" t="s">
        <v>81</v>
      </c>
      <c r="BK139" s="239">
        <f>ROUND(I139*H139,2)</f>
        <v>0</v>
      </c>
      <c r="BL139" s="14" t="s">
        <v>122</v>
      </c>
      <c r="BM139" s="238" t="s">
        <v>171</v>
      </c>
    </row>
    <row r="140" s="2" customFormat="1" ht="16.5" customHeight="1">
      <c r="A140" s="35"/>
      <c r="B140" s="36"/>
      <c r="C140" s="226" t="s">
        <v>172</v>
      </c>
      <c r="D140" s="226" t="s">
        <v>118</v>
      </c>
      <c r="E140" s="227" t="s">
        <v>173</v>
      </c>
      <c r="F140" s="228" t="s">
        <v>174</v>
      </c>
      <c r="G140" s="229" t="s">
        <v>121</v>
      </c>
      <c r="H140" s="230">
        <v>3.2000000000000002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41</v>
      </c>
      <c r="O140" s="88"/>
      <c r="P140" s="236">
        <f>O140*H140</f>
        <v>0</v>
      </c>
      <c r="Q140" s="236">
        <v>0.34499999999999997</v>
      </c>
      <c r="R140" s="236">
        <f>Q140*H140</f>
        <v>1.1039999999999999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122</v>
      </c>
      <c r="AT140" s="238" t="s">
        <v>118</v>
      </c>
      <c r="AU140" s="238" t="s">
        <v>83</v>
      </c>
      <c r="AY140" s="14" t="s">
        <v>116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4" t="s">
        <v>81</v>
      </c>
      <c r="BK140" s="239">
        <f>ROUND(I140*H140,2)</f>
        <v>0</v>
      </c>
      <c r="BL140" s="14" t="s">
        <v>122</v>
      </c>
      <c r="BM140" s="238" t="s">
        <v>175</v>
      </c>
    </row>
    <row r="141" s="2" customFormat="1" ht="16.5" customHeight="1">
      <c r="A141" s="35"/>
      <c r="B141" s="36"/>
      <c r="C141" s="226" t="s">
        <v>176</v>
      </c>
      <c r="D141" s="226" t="s">
        <v>118</v>
      </c>
      <c r="E141" s="227" t="s">
        <v>177</v>
      </c>
      <c r="F141" s="228" t="s">
        <v>178</v>
      </c>
      <c r="G141" s="229" t="s">
        <v>121</v>
      </c>
      <c r="H141" s="230">
        <v>3.2000000000000002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41</v>
      </c>
      <c r="O141" s="88"/>
      <c r="P141" s="236">
        <f>O141*H141</f>
        <v>0</v>
      </c>
      <c r="Q141" s="236">
        <v>0.26375999999999999</v>
      </c>
      <c r="R141" s="236">
        <f>Q141*H141</f>
        <v>0.844032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122</v>
      </c>
      <c r="AT141" s="238" t="s">
        <v>118</v>
      </c>
      <c r="AU141" s="238" t="s">
        <v>83</v>
      </c>
      <c r="AY141" s="14" t="s">
        <v>116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4" t="s">
        <v>81</v>
      </c>
      <c r="BK141" s="239">
        <f>ROUND(I141*H141,2)</f>
        <v>0</v>
      </c>
      <c r="BL141" s="14" t="s">
        <v>122</v>
      </c>
      <c r="BM141" s="238" t="s">
        <v>179</v>
      </c>
    </row>
    <row r="142" s="2" customFormat="1" ht="16.5" customHeight="1">
      <c r="A142" s="35"/>
      <c r="B142" s="36"/>
      <c r="C142" s="226" t="s">
        <v>8</v>
      </c>
      <c r="D142" s="226" t="s">
        <v>118</v>
      </c>
      <c r="E142" s="227" t="s">
        <v>180</v>
      </c>
      <c r="F142" s="228" t="s">
        <v>181</v>
      </c>
      <c r="G142" s="229" t="s">
        <v>121</v>
      </c>
      <c r="H142" s="230">
        <v>10.199999999999999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41</v>
      </c>
      <c r="O142" s="88"/>
      <c r="P142" s="236">
        <f>O142*H142</f>
        <v>0</v>
      </c>
      <c r="Q142" s="236">
        <v>0.084250000000000005</v>
      </c>
      <c r="R142" s="236">
        <f>Q142*H142</f>
        <v>0.85934999999999995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122</v>
      </c>
      <c r="AT142" s="238" t="s">
        <v>118</v>
      </c>
      <c r="AU142" s="238" t="s">
        <v>83</v>
      </c>
      <c r="AY142" s="14" t="s">
        <v>116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4" t="s">
        <v>81</v>
      </c>
      <c r="BK142" s="239">
        <f>ROUND(I142*H142,2)</f>
        <v>0</v>
      </c>
      <c r="BL142" s="14" t="s">
        <v>122</v>
      </c>
      <c r="BM142" s="238" t="s">
        <v>182</v>
      </c>
    </row>
    <row r="143" s="2" customFormat="1" ht="16.5" customHeight="1">
      <c r="A143" s="35"/>
      <c r="B143" s="36"/>
      <c r="C143" s="240" t="s">
        <v>183</v>
      </c>
      <c r="D143" s="240" t="s">
        <v>150</v>
      </c>
      <c r="E143" s="241" t="s">
        <v>184</v>
      </c>
      <c r="F143" s="242" t="s">
        <v>185</v>
      </c>
      <c r="G143" s="243" t="s">
        <v>121</v>
      </c>
      <c r="H143" s="244">
        <v>11</v>
      </c>
      <c r="I143" s="245"/>
      <c r="J143" s="246">
        <f>ROUND(I143*H143,2)</f>
        <v>0</v>
      </c>
      <c r="K143" s="247"/>
      <c r="L143" s="248"/>
      <c r="M143" s="249" t="s">
        <v>1</v>
      </c>
      <c r="N143" s="250" t="s">
        <v>41</v>
      </c>
      <c r="O143" s="88"/>
      <c r="P143" s="236">
        <f>O143*H143</f>
        <v>0</v>
      </c>
      <c r="Q143" s="236">
        <v>0.13100000000000001</v>
      </c>
      <c r="R143" s="236">
        <f>Q143*H143</f>
        <v>1.4410000000000001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149</v>
      </c>
      <c r="AT143" s="238" t="s">
        <v>150</v>
      </c>
      <c r="AU143" s="238" t="s">
        <v>83</v>
      </c>
      <c r="AY143" s="14" t="s">
        <v>116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4" t="s">
        <v>81</v>
      </c>
      <c r="BK143" s="239">
        <f>ROUND(I143*H143,2)</f>
        <v>0</v>
      </c>
      <c r="BL143" s="14" t="s">
        <v>122</v>
      </c>
      <c r="BM143" s="238" t="s">
        <v>186</v>
      </c>
    </row>
    <row r="144" s="2" customFormat="1" ht="16.5" customHeight="1">
      <c r="A144" s="35"/>
      <c r="B144" s="36"/>
      <c r="C144" s="226" t="s">
        <v>187</v>
      </c>
      <c r="D144" s="226" t="s">
        <v>118</v>
      </c>
      <c r="E144" s="227" t="s">
        <v>188</v>
      </c>
      <c r="F144" s="228" t="s">
        <v>189</v>
      </c>
      <c r="G144" s="229" t="s">
        <v>121</v>
      </c>
      <c r="H144" s="230">
        <v>1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41</v>
      </c>
      <c r="O144" s="88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122</v>
      </c>
      <c r="AT144" s="238" t="s">
        <v>118</v>
      </c>
      <c r="AU144" s="238" t="s">
        <v>83</v>
      </c>
      <c r="AY144" s="14" t="s">
        <v>116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4" t="s">
        <v>81</v>
      </c>
      <c r="BK144" s="239">
        <f>ROUND(I144*H144,2)</f>
        <v>0</v>
      </c>
      <c r="BL144" s="14" t="s">
        <v>122</v>
      </c>
      <c r="BM144" s="238" t="s">
        <v>190</v>
      </c>
    </row>
    <row r="145" s="2" customFormat="1" ht="16.5" customHeight="1">
      <c r="A145" s="35"/>
      <c r="B145" s="36"/>
      <c r="C145" s="240" t="s">
        <v>191</v>
      </c>
      <c r="D145" s="240" t="s">
        <v>150</v>
      </c>
      <c r="E145" s="241" t="s">
        <v>192</v>
      </c>
      <c r="F145" s="242" t="s">
        <v>193</v>
      </c>
      <c r="G145" s="243" t="s">
        <v>121</v>
      </c>
      <c r="H145" s="244">
        <v>1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41</v>
      </c>
      <c r="O145" s="88"/>
      <c r="P145" s="236">
        <f>O145*H145</f>
        <v>0</v>
      </c>
      <c r="Q145" s="236">
        <v>0.13100000000000001</v>
      </c>
      <c r="R145" s="236">
        <f>Q145*H145</f>
        <v>0.13100000000000001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149</v>
      </c>
      <c r="AT145" s="238" t="s">
        <v>150</v>
      </c>
      <c r="AU145" s="238" t="s">
        <v>83</v>
      </c>
      <c r="AY145" s="14" t="s">
        <v>116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4" t="s">
        <v>81</v>
      </c>
      <c r="BK145" s="239">
        <f>ROUND(I145*H145,2)</f>
        <v>0</v>
      </c>
      <c r="BL145" s="14" t="s">
        <v>122</v>
      </c>
      <c r="BM145" s="238" t="s">
        <v>194</v>
      </c>
    </row>
    <row r="146" s="2" customFormat="1" ht="16.5" customHeight="1">
      <c r="A146" s="35"/>
      <c r="B146" s="36"/>
      <c r="C146" s="226" t="s">
        <v>195</v>
      </c>
      <c r="D146" s="226" t="s">
        <v>118</v>
      </c>
      <c r="E146" s="227" t="s">
        <v>196</v>
      </c>
      <c r="F146" s="228" t="s">
        <v>197</v>
      </c>
      <c r="G146" s="229" t="s">
        <v>147</v>
      </c>
      <c r="H146" s="230">
        <v>11.6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41</v>
      </c>
      <c r="O146" s="88"/>
      <c r="P146" s="236">
        <f>O146*H146</f>
        <v>0</v>
      </c>
      <c r="Q146" s="236">
        <v>1.0000000000000001E-05</v>
      </c>
      <c r="R146" s="236">
        <f>Q146*H146</f>
        <v>0.000116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122</v>
      </c>
      <c r="AT146" s="238" t="s">
        <v>118</v>
      </c>
      <c r="AU146" s="238" t="s">
        <v>83</v>
      </c>
      <c r="AY146" s="14" t="s">
        <v>116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4" t="s">
        <v>81</v>
      </c>
      <c r="BK146" s="239">
        <f>ROUND(I146*H146,2)</f>
        <v>0</v>
      </c>
      <c r="BL146" s="14" t="s">
        <v>122</v>
      </c>
      <c r="BM146" s="238" t="s">
        <v>198</v>
      </c>
    </row>
    <row r="147" s="12" customFormat="1" ht="22.8" customHeight="1">
      <c r="A147" s="12"/>
      <c r="B147" s="210"/>
      <c r="C147" s="211"/>
      <c r="D147" s="212" t="s">
        <v>75</v>
      </c>
      <c r="E147" s="224" t="s">
        <v>155</v>
      </c>
      <c r="F147" s="224" t="s">
        <v>199</v>
      </c>
      <c r="G147" s="211"/>
      <c r="H147" s="211"/>
      <c r="I147" s="214"/>
      <c r="J147" s="225">
        <f>BK147</f>
        <v>0</v>
      </c>
      <c r="K147" s="211"/>
      <c r="L147" s="216"/>
      <c r="M147" s="217"/>
      <c r="N147" s="218"/>
      <c r="O147" s="218"/>
      <c r="P147" s="219">
        <f>SUM(P148:P157)</f>
        <v>0</v>
      </c>
      <c r="Q147" s="218"/>
      <c r="R147" s="219">
        <f>SUM(R148:R157)</f>
        <v>3.5262858000000001</v>
      </c>
      <c r="S147" s="218"/>
      <c r="T147" s="220">
        <f>SUM(T148:T157)</f>
        <v>7.5767999999999995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81</v>
      </c>
      <c r="AT147" s="222" t="s">
        <v>75</v>
      </c>
      <c r="AU147" s="222" t="s">
        <v>81</v>
      </c>
      <c r="AY147" s="221" t="s">
        <v>116</v>
      </c>
      <c r="BK147" s="223">
        <f>SUM(BK148:BK157)</f>
        <v>0</v>
      </c>
    </row>
    <row r="148" s="2" customFormat="1" ht="16.5" customHeight="1">
      <c r="A148" s="35"/>
      <c r="B148" s="36"/>
      <c r="C148" s="240" t="s">
        <v>200</v>
      </c>
      <c r="D148" s="240" t="s">
        <v>150</v>
      </c>
      <c r="E148" s="241" t="s">
        <v>201</v>
      </c>
      <c r="F148" s="242" t="s">
        <v>202</v>
      </c>
      <c r="G148" s="243" t="s">
        <v>147</v>
      </c>
      <c r="H148" s="244">
        <v>7</v>
      </c>
      <c r="I148" s="245"/>
      <c r="J148" s="246">
        <f>ROUND(I148*H148,2)</f>
        <v>0</v>
      </c>
      <c r="K148" s="247"/>
      <c r="L148" s="248"/>
      <c r="M148" s="249" t="s">
        <v>1</v>
      </c>
      <c r="N148" s="250" t="s">
        <v>41</v>
      </c>
      <c r="O148" s="88"/>
      <c r="P148" s="236">
        <f>O148*H148</f>
        <v>0</v>
      </c>
      <c r="Q148" s="236">
        <v>0.108</v>
      </c>
      <c r="R148" s="236">
        <f>Q148*H148</f>
        <v>0.75600000000000001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149</v>
      </c>
      <c r="AT148" s="238" t="s">
        <v>150</v>
      </c>
      <c r="AU148" s="238" t="s">
        <v>83</v>
      </c>
      <c r="AY148" s="14" t="s">
        <v>116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4" t="s">
        <v>81</v>
      </c>
      <c r="BK148" s="239">
        <f>ROUND(I148*H148,2)</f>
        <v>0</v>
      </c>
      <c r="BL148" s="14" t="s">
        <v>122</v>
      </c>
      <c r="BM148" s="238" t="s">
        <v>203</v>
      </c>
    </row>
    <row r="149" s="2" customFormat="1" ht="16.5" customHeight="1">
      <c r="A149" s="35"/>
      <c r="B149" s="36"/>
      <c r="C149" s="226" t="s">
        <v>7</v>
      </c>
      <c r="D149" s="226" t="s">
        <v>118</v>
      </c>
      <c r="E149" s="227" t="s">
        <v>204</v>
      </c>
      <c r="F149" s="228" t="s">
        <v>205</v>
      </c>
      <c r="G149" s="229" t="s">
        <v>147</v>
      </c>
      <c r="H149" s="230">
        <v>7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41</v>
      </c>
      <c r="O149" s="88"/>
      <c r="P149" s="236">
        <f>O149*H149</f>
        <v>0</v>
      </c>
      <c r="Q149" s="236">
        <v>0.15540000000000001</v>
      </c>
      <c r="R149" s="236">
        <f>Q149*H149</f>
        <v>1.0878000000000001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122</v>
      </c>
      <c r="AT149" s="238" t="s">
        <v>118</v>
      </c>
      <c r="AU149" s="238" t="s">
        <v>83</v>
      </c>
      <c r="AY149" s="14" t="s">
        <v>116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4" t="s">
        <v>81</v>
      </c>
      <c r="BK149" s="239">
        <f>ROUND(I149*H149,2)</f>
        <v>0</v>
      </c>
      <c r="BL149" s="14" t="s">
        <v>122</v>
      </c>
      <c r="BM149" s="238" t="s">
        <v>206</v>
      </c>
    </row>
    <row r="150" s="2" customFormat="1" ht="16.5" customHeight="1">
      <c r="A150" s="35"/>
      <c r="B150" s="36"/>
      <c r="C150" s="226" t="s">
        <v>207</v>
      </c>
      <c r="D150" s="226" t="s">
        <v>118</v>
      </c>
      <c r="E150" s="227" t="s">
        <v>208</v>
      </c>
      <c r="F150" s="228" t="s">
        <v>209</v>
      </c>
      <c r="G150" s="229" t="s">
        <v>147</v>
      </c>
      <c r="H150" s="230">
        <v>10.5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41</v>
      </c>
      <c r="O150" s="88"/>
      <c r="P150" s="236">
        <f>O150*H150</f>
        <v>0</v>
      </c>
      <c r="Q150" s="236">
        <v>0.10095</v>
      </c>
      <c r="R150" s="236">
        <f>Q150*H150</f>
        <v>1.0599749999999999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122</v>
      </c>
      <c r="AT150" s="238" t="s">
        <v>118</v>
      </c>
      <c r="AU150" s="238" t="s">
        <v>83</v>
      </c>
      <c r="AY150" s="14" t="s">
        <v>116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4" t="s">
        <v>81</v>
      </c>
      <c r="BK150" s="239">
        <f>ROUND(I150*H150,2)</f>
        <v>0</v>
      </c>
      <c r="BL150" s="14" t="s">
        <v>122</v>
      </c>
      <c r="BM150" s="238" t="s">
        <v>210</v>
      </c>
    </row>
    <row r="151" s="2" customFormat="1" ht="16.5" customHeight="1">
      <c r="A151" s="35"/>
      <c r="B151" s="36"/>
      <c r="C151" s="240" t="s">
        <v>211</v>
      </c>
      <c r="D151" s="240" t="s">
        <v>150</v>
      </c>
      <c r="E151" s="241" t="s">
        <v>212</v>
      </c>
      <c r="F151" s="242" t="s">
        <v>213</v>
      </c>
      <c r="G151" s="243" t="s">
        <v>147</v>
      </c>
      <c r="H151" s="244">
        <v>10.5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41</v>
      </c>
      <c r="O151" s="88"/>
      <c r="P151" s="236">
        <f>O151*H151</f>
        <v>0</v>
      </c>
      <c r="Q151" s="236">
        <v>0.033500000000000002</v>
      </c>
      <c r="R151" s="236">
        <f>Q151*H151</f>
        <v>0.35175000000000001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149</v>
      </c>
      <c r="AT151" s="238" t="s">
        <v>150</v>
      </c>
      <c r="AU151" s="238" t="s">
        <v>83</v>
      </c>
      <c r="AY151" s="14" t="s">
        <v>116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4" t="s">
        <v>81</v>
      </c>
      <c r="BK151" s="239">
        <f>ROUND(I151*H151,2)</f>
        <v>0</v>
      </c>
      <c r="BL151" s="14" t="s">
        <v>122</v>
      </c>
      <c r="BM151" s="238" t="s">
        <v>214</v>
      </c>
    </row>
    <row r="152" s="2" customFormat="1" ht="16.5" customHeight="1">
      <c r="A152" s="35"/>
      <c r="B152" s="36"/>
      <c r="C152" s="226" t="s">
        <v>215</v>
      </c>
      <c r="D152" s="226" t="s">
        <v>118</v>
      </c>
      <c r="E152" s="227" t="s">
        <v>216</v>
      </c>
      <c r="F152" s="228" t="s">
        <v>217</v>
      </c>
      <c r="G152" s="229" t="s">
        <v>133</v>
      </c>
      <c r="H152" s="230">
        <v>0.12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41</v>
      </c>
      <c r="O152" s="88"/>
      <c r="P152" s="236">
        <f>O152*H152</f>
        <v>0</v>
      </c>
      <c r="Q152" s="236">
        <v>2.2563399999999998</v>
      </c>
      <c r="R152" s="236">
        <f>Q152*H152</f>
        <v>0.27076079999999997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122</v>
      </c>
      <c r="AT152" s="238" t="s">
        <v>118</v>
      </c>
      <c r="AU152" s="238" t="s">
        <v>83</v>
      </c>
      <c r="AY152" s="14" t="s">
        <v>116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4" t="s">
        <v>81</v>
      </c>
      <c r="BK152" s="239">
        <f>ROUND(I152*H152,2)</f>
        <v>0</v>
      </c>
      <c r="BL152" s="14" t="s">
        <v>122</v>
      </c>
      <c r="BM152" s="238" t="s">
        <v>218</v>
      </c>
    </row>
    <row r="153" s="2" customFormat="1" ht="16.5" customHeight="1">
      <c r="A153" s="35"/>
      <c r="B153" s="36"/>
      <c r="C153" s="226" t="s">
        <v>219</v>
      </c>
      <c r="D153" s="226" t="s">
        <v>118</v>
      </c>
      <c r="E153" s="227" t="s">
        <v>220</v>
      </c>
      <c r="F153" s="228" t="s">
        <v>221</v>
      </c>
      <c r="G153" s="229" t="s">
        <v>147</v>
      </c>
      <c r="H153" s="230">
        <v>7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41</v>
      </c>
      <c r="O153" s="88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122</v>
      </c>
      <c r="AT153" s="238" t="s">
        <v>118</v>
      </c>
      <c r="AU153" s="238" t="s">
        <v>83</v>
      </c>
      <c r="AY153" s="14" t="s">
        <v>116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4" t="s">
        <v>81</v>
      </c>
      <c r="BK153" s="239">
        <f>ROUND(I153*H153,2)</f>
        <v>0</v>
      </c>
      <c r="BL153" s="14" t="s">
        <v>122</v>
      </c>
      <c r="BM153" s="238" t="s">
        <v>222</v>
      </c>
    </row>
    <row r="154" s="2" customFormat="1" ht="16.5" customHeight="1">
      <c r="A154" s="35"/>
      <c r="B154" s="36"/>
      <c r="C154" s="226" t="s">
        <v>223</v>
      </c>
      <c r="D154" s="226" t="s">
        <v>118</v>
      </c>
      <c r="E154" s="227" t="s">
        <v>224</v>
      </c>
      <c r="F154" s="228" t="s">
        <v>225</v>
      </c>
      <c r="G154" s="229" t="s">
        <v>147</v>
      </c>
      <c r="H154" s="230">
        <v>7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41</v>
      </c>
      <c r="O154" s="88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122</v>
      </c>
      <c r="AT154" s="238" t="s">
        <v>118</v>
      </c>
      <c r="AU154" s="238" t="s">
        <v>83</v>
      </c>
      <c r="AY154" s="14" t="s">
        <v>116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4" t="s">
        <v>81</v>
      </c>
      <c r="BK154" s="239">
        <f>ROUND(I154*H154,2)</f>
        <v>0</v>
      </c>
      <c r="BL154" s="14" t="s">
        <v>122</v>
      </c>
      <c r="BM154" s="238" t="s">
        <v>226</v>
      </c>
    </row>
    <row r="155" s="2" customFormat="1" ht="16.5" customHeight="1">
      <c r="A155" s="35"/>
      <c r="B155" s="36"/>
      <c r="C155" s="226" t="s">
        <v>227</v>
      </c>
      <c r="D155" s="226" t="s">
        <v>118</v>
      </c>
      <c r="E155" s="227" t="s">
        <v>228</v>
      </c>
      <c r="F155" s="228" t="s">
        <v>229</v>
      </c>
      <c r="G155" s="229" t="s">
        <v>133</v>
      </c>
      <c r="H155" s="230">
        <v>1.008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41</v>
      </c>
      <c r="O155" s="88"/>
      <c r="P155" s="236">
        <f>O155*H155</f>
        <v>0</v>
      </c>
      <c r="Q155" s="236">
        <v>0</v>
      </c>
      <c r="R155" s="236">
        <f>Q155*H155</f>
        <v>0</v>
      </c>
      <c r="S155" s="236">
        <v>2</v>
      </c>
      <c r="T155" s="237">
        <f>S155*H155</f>
        <v>2.016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122</v>
      </c>
      <c r="AT155" s="238" t="s">
        <v>118</v>
      </c>
      <c r="AU155" s="238" t="s">
        <v>83</v>
      </c>
      <c r="AY155" s="14" t="s">
        <v>116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4" t="s">
        <v>81</v>
      </c>
      <c r="BK155" s="239">
        <f>ROUND(I155*H155,2)</f>
        <v>0</v>
      </c>
      <c r="BL155" s="14" t="s">
        <v>122</v>
      </c>
      <c r="BM155" s="238" t="s">
        <v>230</v>
      </c>
    </row>
    <row r="156" s="2" customFormat="1" ht="16.5" customHeight="1">
      <c r="A156" s="35"/>
      <c r="B156" s="36"/>
      <c r="C156" s="226" t="s">
        <v>231</v>
      </c>
      <c r="D156" s="226" t="s">
        <v>118</v>
      </c>
      <c r="E156" s="227" t="s">
        <v>232</v>
      </c>
      <c r="F156" s="228" t="s">
        <v>233</v>
      </c>
      <c r="G156" s="229" t="s">
        <v>133</v>
      </c>
      <c r="H156" s="230">
        <v>1.9039999999999999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41</v>
      </c>
      <c r="O156" s="88"/>
      <c r="P156" s="236">
        <f>O156*H156</f>
        <v>0</v>
      </c>
      <c r="Q156" s="236">
        <v>0</v>
      </c>
      <c r="R156" s="236">
        <f>Q156*H156</f>
        <v>0</v>
      </c>
      <c r="S156" s="236">
        <v>1.95</v>
      </c>
      <c r="T156" s="237">
        <f>S156*H156</f>
        <v>3.7127999999999997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122</v>
      </c>
      <c r="AT156" s="238" t="s">
        <v>118</v>
      </c>
      <c r="AU156" s="238" t="s">
        <v>83</v>
      </c>
      <c r="AY156" s="14" t="s">
        <v>116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4" t="s">
        <v>81</v>
      </c>
      <c r="BK156" s="239">
        <f>ROUND(I156*H156,2)</f>
        <v>0</v>
      </c>
      <c r="BL156" s="14" t="s">
        <v>122</v>
      </c>
      <c r="BM156" s="238" t="s">
        <v>234</v>
      </c>
    </row>
    <row r="157" s="2" customFormat="1" ht="16.5" customHeight="1">
      <c r="A157" s="35"/>
      <c r="B157" s="36"/>
      <c r="C157" s="226" t="s">
        <v>235</v>
      </c>
      <c r="D157" s="226" t="s">
        <v>118</v>
      </c>
      <c r="E157" s="227" t="s">
        <v>236</v>
      </c>
      <c r="F157" s="228" t="s">
        <v>237</v>
      </c>
      <c r="G157" s="229" t="s">
        <v>133</v>
      </c>
      <c r="H157" s="230">
        <v>0.83999999999999997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41</v>
      </c>
      <c r="O157" s="88"/>
      <c r="P157" s="236">
        <f>O157*H157</f>
        <v>0</v>
      </c>
      <c r="Q157" s="236">
        <v>0</v>
      </c>
      <c r="R157" s="236">
        <f>Q157*H157</f>
        <v>0</v>
      </c>
      <c r="S157" s="236">
        <v>2.2000000000000002</v>
      </c>
      <c r="T157" s="237">
        <f>S157*H157</f>
        <v>1.8480000000000001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122</v>
      </c>
      <c r="AT157" s="238" t="s">
        <v>118</v>
      </c>
      <c r="AU157" s="238" t="s">
        <v>83</v>
      </c>
      <c r="AY157" s="14" t="s">
        <v>116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4" t="s">
        <v>81</v>
      </c>
      <c r="BK157" s="239">
        <f>ROUND(I157*H157,2)</f>
        <v>0</v>
      </c>
      <c r="BL157" s="14" t="s">
        <v>122</v>
      </c>
      <c r="BM157" s="238" t="s">
        <v>238</v>
      </c>
    </row>
    <row r="158" s="12" customFormat="1" ht="22.8" customHeight="1">
      <c r="A158" s="12"/>
      <c r="B158" s="210"/>
      <c r="C158" s="211"/>
      <c r="D158" s="212" t="s">
        <v>75</v>
      </c>
      <c r="E158" s="224" t="s">
        <v>239</v>
      </c>
      <c r="F158" s="224" t="s">
        <v>240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SUM(P159:P163)</f>
        <v>0</v>
      </c>
      <c r="Q158" s="218"/>
      <c r="R158" s="219">
        <f>SUM(R159:R163)</f>
        <v>0</v>
      </c>
      <c r="S158" s="218"/>
      <c r="T158" s="220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81</v>
      </c>
      <c r="AT158" s="222" t="s">
        <v>75</v>
      </c>
      <c r="AU158" s="222" t="s">
        <v>81</v>
      </c>
      <c r="AY158" s="221" t="s">
        <v>116</v>
      </c>
      <c r="BK158" s="223">
        <f>SUM(BK159:BK163)</f>
        <v>0</v>
      </c>
    </row>
    <row r="159" s="2" customFormat="1" ht="16.5" customHeight="1">
      <c r="A159" s="35"/>
      <c r="B159" s="36"/>
      <c r="C159" s="226" t="s">
        <v>241</v>
      </c>
      <c r="D159" s="226" t="s">
        <v>118</v>
      </c>
      <c r="E159" s="227" t="s">
        <v>242</v>
      </c>
      <c r="F159" s="228" t="s">
        <v>243</v>
      </c>
      <c r="G159" s="229" t="s">
        <v>244</v>
      </c>
      <c r="H159" s="230">
        <v>11.707000000000001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41</v>
      </c>
      <c r="O159" s="88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122</v>
      </c>
      <c r="AT159" s="238" t="s">
        <v>118</v>
      </c>
      <c r="AU159" s="238" t="s">
        <v>83</v>
      </c>
      <c r="AY159" s="14" t="s">
        <v>116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4" t="s">
        <v>81</v>
      </c>
      <c r="BK159" s="239">
        <f>ROUND(I159*H159,2)</f>
        <v>0</v>
      </c>
      <c r="BL159" s="14" t="s">
        <v>122</v>
      </c>
      <c r="BM159" s="238" t="s">
        <v>245</v>
      </c>
    </row>
    <row r="160" s="2" customFormat="1" ht="16.5" customHeight="1">
      <c r="A160" s="35"/>
      <c r="B160" s="36"/>
      <c r="C160" s="226" t="s">
        <v>246</v>
      </c>
      <c r="D160" s="226" t="s">
        <v>118</v>
      </c>
      <c r="E160" s="227" t="s">
        <v>247</v>
      </c>
      <c r="F160" s="228" t="s">
        <v>248</v>
      </c>
      <c r="G160" s="229" t="s">
        <v>244</v>
      </c>
      <c r="H160" s="230">
        <v>140.48400000000001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41</v>
      </c>
      <c r="O160" s="88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122</v>
      </c>
      <c r="AT160" s="238" t="s">
        <v>118</v>
      </c>
      <c r="AU160" s="238" t="s">
        <v>83</v>
      </c>
      <c r="AY160" s="14" t="s">
        <v>116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4" t="s">
        <v>81</v>
      </c>
      <c r="BK160" s="239">
        <f>ROUND(I160*H160,2)</f>
        <v>0</v>
      </c>
      <c r="BL160" s="14" t="s">
        <v>122</v>
      </c>
      <c r="BM160" s="238" t="s">
        <v>249</v>
      </c>
    </row>
    <row r="161" s="2" customFormat="1" ht="16.5" customHeight="1">
      <c r="A161" s="35"/>
      <c r="B161" s="36"/>
      <c r="C161" s="226" t="s">
        <v>250</v>
      </c>
      <c r="D161" s="226" t="s">
        <v>118</v>
      </c>
      <c r="E161" s="227" t="s">
        <v>251</v>
      </c>
      <c r="F161" s="228" t="s">
        <v>252</v>
      </c>
      <c r="G161" s="229" t="s">
        <v>244</v>
      </c>
      <c r="H161" s="230">
        <v>11.707000000000001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41</v>
      </c>
      <c r="O161" s="88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122</v>
      </c>
      <c r="AT161" s="238" t="s">
        <v>118</v>
      </c>
      <c r="AU161" s="238" t="s">
        <v>83</v>
      </c>
      <c r="AY161" s="14" t="s">
        <v>116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4" t="s">
        <v>81</v>
      </c>
      <c r="BK161" s="239">
        <f>ROUND(I161*H161,2)</f>
        <v>0</v>
      </c>
      <c r="BL161" s="14" t="s">
        <v>122</v>
      </c>
      <c r="BM161" s="238" t="s">
        <v>253</v>
      </c>
    </row>
    <row r="162" s="2" customFormat="1" ht="16.5" customHeight="1">
      <c r="A162" s="35"/>
      <c r="B162" s="36"/>
      <c r="C162" s="226" t="s">
        <v>254</v>
      </c>
      <c r="D162" s="226" t="s">
        <v>118</v>
      </c>
      <c r="E162" s="227" t="s">
        <v>255</v>
      </c>
      <c r="F162" s="228" t="s">
        <v>256</v>
      </c>
      <c r="G162" s="229" t="s">
        <v>244</v>
      </c>
      <c r="H162" s="230">
        <v>11.003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41</v>
      </c>
      <c r="O162" s="88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122</v>
      </c>
      <c r="AT162" s="238" t="s">
        <v>118</v>
      </c>
      <c r="AU162" s="238" t="s">
        <v>83</v>
      </c>
      <c r="AY162" s="14" t="s">
        <v>116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4" t="s">
        <v>81</v>
      </c>
      <c r="BK162" s="239">
        <f>ROUND(I162*H162,2)</f>
        <v>0</v>
      </c>
      <c r="BL162" s="14" t="s">
        <v>122</v>
      </c>
      <c r="BM162" s="238" t="s">
        <v>257</v>
      </c>
    </row>
    <row r="163" s="2" customFormat="1" ht="16.5" customHeight="1">
      <c r="A163" s="35"/>
      <c r="B163" s="36"/>
      <c r="C163" s="226" t="s">
        <v>258</v>
      </c>
      <c r="D163" s="226" t="s">
        <v>118</v>
      </c>
      <c r="E163" s="227" t="s">
        <v>259</v>
      </c>
      <c r="F163" s="228" t="s">
        <v>260</v>
      </c>
      <c r="G163" s="229" t="s">
        <v>244</v>
      </c>
      <c r="H163" s="230">
        <v>0.70399999999999996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41</v>
      </c>
      <c r="O163" s="88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122</v>
      </c>
      <c r="AT163" s="238" t="s">
        <v>118</v>
      </c>
      <c r="AU163" s="238" t="s">
        <v>83</v>
      </c>
      <c r="AY163" s="14" t="s">
        <v>116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4" t="s">
        <v>81</v>
      </c>
      <c r="BK163" s="239">
        <f>ROUND(I163*H163,2)</f>
        <v>0</v>
      </c>
      <c r="BL163" s="14" t="s">
        <v>122</v>
      </c>
      <c r="BM163" s="238" t="s">
        <v>261</v>
      </c>
    </row>
    <row r="164" s="12" customFormat="1" ht="22.8" customHeight="1">
      <c r="A164" s="12"/>
      <c r="B164" s="210"/>
      <c r="C164" s="211"/>
      <c r="D164" s="212" t="s">
        <v>75</v>
      </c>
      <c r="E164" s="224" t="s">
        <v>262</v>
      </c>
      <c r="F164" s="224" t="s">
        <v>263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P165</f>
        <v>0</v>
      </c>
      <c r="Q164" s="218"/>
      <c r="R164" s="219">
        <f>R165</f>
        <v>0</v>
      </c>
      <c r="S164" s="218"/>
      <c r="T164" s="220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81</v>
      </c>
      <c r="AT164" s="222" t="s">
        <v>75</v>
      </c>
      <c r="AU164" s="222" t="s">
        <v>81</v>
      </c>
      <c r="AY164" s="221" t="s">
        <v>116</v>
      </c>
      <c r="BK164" s="223">
        <f>BK165</f>
        <v>0</v>
      </c>
    </row>
    <row r="165" s="2" customFormat="1" ht="16.5" customHeight="1">
      <c r="A165" s="35"/>
      <c r="B165" s="36"/>
      <c r="C165" s="226" t="s">
        <v>264</v>
      </c>
      <c r="D165" s="226" t="s">
        <v>118</v>
      </c>
      <c r="E165" s="227" t="s">
        <v>265</v>
      </c>
      <c r="F165" s="228" t="s">
        <v>266</v>
      </c>
      <c r="G165" s="229" t="s">
        <v>244</v>
      </c>
      <c r="H165" s="230">
        <v>10.753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41</v>
      </c>
      <c r="O165" s="88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122</v>
      </c>
      <c r="AT165" s="238" t="s">
        <v>118</v>
      </c>
      <c r="AU165" s="238" t="s">
        <v>83</v>
      </c>
      <c r="AY165" s="14" t="s">
        <v>116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4" t="s">
        <v>81</v>
      </c>
      <c r="BK165" s="239">
        <f>ROUND(I165*H165,2)</f>
        <v>0</v>
      </c>
      <c r="BL165" s="14" t="s">
        <v>122</v>
      </c>
      <c r="BM165" s="238" t="s">
        <v>267</v>
      </c>
    </row>
    <row r="166" s="12" customFormat="1" ht="25.92" customHeight="1">
      <c r="A166" s="12"/>
      <c r="B166" s="210"/>
      <c r="C166" s="211"/>
      <c r="D166" s="212" t="s">
        <v>75</v>
      </c>
      <c r="E166" s="213" t="s">
        <v>268</v>
      </c>
      <c r="F166" s="213" t="s">
        <v>269</v>
      </c>
      <c r="G166" s="211"/>
      <c r="H166" s="211"/>
      <c r="I166" s="214"/>
      <c r="J166" s="215">
        <f>BK166</f>
        <v>0</v>
      </c>
      <c r="K166" s="211"/>
      <c r="L166" s="216"/>
      <c r="M166" s="217"/>
      <c r="N166" s="218"/>
      <c r="O166" s="218"/>
      <c r="P166" s="219">
        <v>0</v>
      </c>
      <c r="Q166" s="218"/>
      <c r="R166" s="219">
        <v>0</v>
      </c>
      <c r="S166" s="218"/>
      <c r="T166" s="220"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83</v>
      </c>
      <c r="AT166" s="222" t="s">
        <v>75</v>
      </c>
      <c r="AU166" s="222" t="s">
        <v>76</v>
      </c>
      <c r="AY166" s="221" t="s">
        <v>116</v>
      </c>
      <c r="BK166" s="223">
        <v>0</v>
      </c>
    </row>
    <row r="167" s="12" customFormat="1" ht="25.92" customHeight="1">
      <c r="A167" s="12"/>
      <c r="B167" s="210"/>
      <c r="C167" s="211"/>
      <c r="D167" s="212" t="s">
        <v>75</v>
      </c>
      <c r="E167" s="213" t="s">
        <v>270</v>
      </c>
      <c r="F167" s="213" t="s">
        <v>271</v>
      </c>
      <c r="G167" s="211"/>
      <c r="H167" s="211"/>
      <c r="I167" s="214"/>
      <c r="J167" s="215">
        <f>BK167</f>
        <v>0</v>
      </c>
      <c r="K167" s="211"/>
      <c r="L167" s="216"/>
      <c r="M167" s="217"/>
      <c r="N167" s="218"/>
      <c r="O167" s="218"/>
      <c r="P167" s="219">
        <f>P168+P170</f>
        <v>0</v>
      </c>
      <c r="Q167" s="218"/>
      <c r="R167" s="219">
        <f>R168+R170</f>
        <v>0</v>
      </c>
      <c r="S167" s="218"/>
      <c r="T167" s="220">
        <f>T168+T170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1" t="s">
        <v>135</v>
      </c>
      <c r="AT167" s="222" t="s">
        <v>75</v>
      </c>
      <c r="AU167" s="222" t="s">
        <v>76</v>
      </c>
      <c r="AY167" s="221" t="s">
        <v>116</v>
      </c>
      <c r="BK167" s="223">
        <f>BK168+BK170</f>
        <v>0</v>
      </c>
    </row>
    <row r="168" s="12" customFormat="1" ht="22.8" customHeight="1">
      <c r="A168" s="12"/>
      <c r="B168" s="210"/>
      <c r="C168" s="211"/>
      <c r="D168" s="212" t="s">
        <v>75</v>
      </c>
      <c r="E168" s="224" t="s">
        <v>272</v>
      </c>
      <c r="F168" s="224" t="s">
        <v>273</v>
      </c>
      <c r="G168" s="211"/>
      <c r="H168" s="211"/>
      <c r="I168" s="214"/>
      <c r="J168" s="225">
        <f>BK168</f>
        <v>0</v>
      </c>
      <c r="K168" s="211"/>
      <c r="L168" s="216"/>
      <c r="M168" s="217"/>
      <c r="N168" s="218"/>
      <c r="O168" s="218"/>
      <c r="P168" s="219">
        <f>P169</f>
        <v>0</v>
      </c>
      <c r="Q168" s="218"/>
      <c r="R168" s="219">
        <f>R169</f>
        <v>0</v>
      </c>
      <c r="S168" s="218"/>
      <c r="T168" s="220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135</v>
      </c>
      <c r="AT168" s="222" t="s">
        <v>75</v>
      </c>
      <c r="AU168" s="222" t="s">
        <v>81</v>
      </c>
      <c r="AY168" s="221" t="s">
        <v>116</v>
      </c>
      <c r="BK168" s="223">
        <f>BK169</f>
        <v>0</v>
      </c>
    </row>
    <row r="169" s="2" customFormat="1" ht="16.5" customHeight="1">
      <c r="A169" s="35"/>
      <c r="B169" s="36"/>
      <c r="C169" s="226" t="s">
        <v>274</v>
      </c>
      <c r="D169" s="226" t="s">
        <v>118</v>
      </c>
      <c r="E169" s="227" t="s">
        <v>275</v>
      </c>
      <c r="F169" s="228" t="s">
        <v>276</v>
      </c>
      <c r="G169" s="229" t="s">
        <v>277</v>
      </c>
      <c r="H169" s="230">
        <v>1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41</v>
      </c>
      <c r="O169" s="88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278</v>
      </c>
      <c r="AT169" s="238" t="s">
        <v>118</v>
      </c>
      <c r="AU169" s="238" t="s">
        <v>83</v>
      </c>
      <c r="AY169" s="14" t="s">
        <v>116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4" t="s">
        <v>81</v>
      </c>
      <c r="BK169" s="239">
        <f>ROUND(I169*H169,2)</f>
        <v>0</v>
      </c>
      <c r="BL169" s="14" t="s">
        <v>278</v>
      </c>
      <c r="BM169" s="238" t="s">
        <v>279</v>
      </c>
    </row>
    <row r="170" s="12" customFormat="1" ht="22.8" customHeight="1">
      <c r="A170" s="12"/>
      <c r="B170" s="210"/>
      <c r="C170" s="211"/>
      <c r="D170" s="212" t="s">
        <v>75</v>
      </c>
      <c r="E170" s="224" t="s">
        <v>280</v>
      </c>
      <c r="F170" s="224" t="s">
        <v>281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P171</f>
        <v>0</v>
      </c>
      <c r="Q170" s="218"/>
      <c r="R170" s="219">
        <f>R171</f>
        <v>0</v>
      </c>
      <c r="S170" s="218"/>
      <c r="T170" s="220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135</v>
      </c>
      <c r="AT170" s="222" t="s">
        <v>75</v>
      </c>
      <c r="AU170" s="222" t="s">
        <v>81</v>
      </c>
      <c r="AY170" s="221" t="s">
        <v>116</v>
      </c>
      <c r="BK170" s="223">
        <f>BK171</f>
        <v>0</v>
      </c>
    </row>
    <row r="171" s="2" customFormat="1" ht="16.5" customHeight="1">
      <c r="A171" s="35"/>
      <c r="B171" s="36"/>
      <c r="C171" s="226" t="s">
        <v>282</v>
      </c>
      <c r="D171" s="226" t="s">
        <v>118</v>
      </c>
      <c r="E171" s="227" t="s">
        <v>283</v>
      </c>
      <c r="F171" s="228" t="s">
        <v>284</v>
      </c>
      <c r="G171" s="229" t="s">
        <v>277</v>
      </c>
      <c r="H171" s="230">
        <v>1</v>
      </c>
      <c r="I171" s="231"/>
      <c r="J171" s="232">
        <f>ROUND(I171*H171,2)</f>
        <v>0</v>
      </c>
      <c r="K171" s="233"/>
      <c r="L171" s="41"/>
      <c r="M171" s="251" t="s">
        <v>1</v>
      </c>
      <c r="N171" s="252" t="s">
        <v>41</v>
      </c>
      <c r="O171" s="253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278</v>
      </c>
      <c r="AT171" s="238" t="s">
        <v>118</v>
      </c>
      <c r="AU171" s="238" t="s">
        <v>83</v>
      </c>
      <c r="AY171" s="14" t="s">
        <v>116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4" t="s">
        <v>81</v>
      </c>
      <c r="BK171" s="239">
        <f>ROUND(I171*H171,2)</f>
        <v>0</v>
      </c>
      <c r="BL171" s="14" t="s">
        <v>278</v>
      </c>
      <c r="BM171" s="238" t="s">
        <v>285</v>
      </c>
    </row>
    <row r="172" s="2" customFormat="1" ht="6.96" customHeight="1">
      <c r="A172" s="35"/>
      <c r="B172" s="63"/>
      <c r="C172" s="64"/>
      <c r="D172" s="64"/>
      <c r="E172" s="64"/>
      <c r="F172" s="64"/>
      <c r="G172" s="64"/>
      <c r="H172" s="64"/>
      <c r="I172" s="174"/>
      <c r="J172" s="64"/>
      <c r="K172" s="64"/>
      <c r="L172" s="41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sheetProtection sheet="1" autoFilter="0" formatColumns="0" formatRows="0" objects="1" scenarios="1" spinCount="100000" saltValue="Q89Az7+aUGh8bppYIJv6poVs1b8xeNorbGMZqX9Y47qLI9Ya91bd9vmJ+yLYZMuG8eubMD+njrKo5bi11qwgHA==" hashValue="wwSjqi+P4jb6YhTVNAzXsyMHGUyvgLgoJiKnG5j7gh1wyDQPSwX9T4xdCY8PwG5zFENQHXga/oDZsoPqVT06YQ==" algorithmName="SHA-512" password="CC35"/>
  <autoFilter ref="C122:K171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TOSHIBAC660\kucera</dc:creator>
  <cp:lastModifiedBy>TOSHIBAC660\kucera</cp:lastModifiedBy>
  <dcterms:created xsi:type="dcterms:W3CDTF">2020-05-05T18:33:23Z</dcterms:created>
  <dcterms:modified xsi:type="dcterms:W3CDTF">2020-05-05T18:33:27Z</dcterms:modified>
</cp:coreProperties>
</file>