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11-05-2020 - HNsP-soc.zař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'11-05-2020 - HNsP-soc.zař...'!$C$131:$K$277</definedName>
    <definedName name="_xlnm.Print_Area" localSheetId="1">'11-05-2020 - HNsP-soc.zař...'!$C$82:$J$115,'11-05-2020 - HNsP-soc.zař...'!$C$121:$K$277</definedName>
    <definedName name="_xlnm.Print_Titles" localSheetId="1">'11-05-2020 - HNsP-soc.zař...'!$131:$131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8"/>
  <c r="F126"/>
  <c r="E124"/>
  <c r="F89"/>
  <c r="F87"/>
  <c r="E85"/>
  <c r="J22"/>
  <c r="E22"/>
  <c r="J90"/>
  <c r="J21"/>
  <c r="J19"/>
  <c r="E19"/>
  <c r="J128"/>
  <c r="J18"/>
  <c r="J16"/>
  <c r="E16"/>
  <c r="F90"/>
  <c r="J15"/>
  <c r="J10"/>
  <c r="J87"/>
  <c i="1" r="L90"/>
  <c r="AM90"/>
  <c r="AM89"/>
  <c r="L89"/>
  <c r="AM87"/>
  <c r="L87"/>
  <c r="L85"/>
  <c r="L84"/>
  <c i="2" r="J276"/>
  <c r="J273"/>
  <c r="J272"/>
  <c r="J271"/>
  <c r="J269"/>
  <c r="J268"/>
  <c r="J267"/>
  <c r="BK265"/>
  <c r="BK262"/>
  <c r="BK261"/>
  <c r="BK253"/>
  <c r="BK248"/>
  <c r="J247"/>
  <c r="J244"/>
  <c r="J243"/>
  <c r="BK242"/>
  <c r="J240"/>
  <c r="J238"/>
  <c r="J236"/>
  <c r="J234"/>
  <c r="J232"/>
  <c r="BK231"/>
  <c r="BK230"/>
  <c r="J229"/>
  <c r="J228"/>
  <c r="J224"/>
  <c r="J223"/>
  <c r="BK219"/>
  <c r="J214"/>
  <c r="BK213"/>
  <c r="BK212"/>
  <c r="BK210"/>
  <c r="J202"/>
  <c r="BK201"/>
  <c r="J200"/>
  <c r="J196"/>
  <c r="BK195"/>
  <c r="BK191"/>
  <c r="J189"/>
  <c r="J185"/>
  <c r="BK183"/>
  <c r="BK177"/>
  <c r="J175"/>
  <c r="J173"/>
  <c r="J172"/>
  <c r="J171"/>
  <c r="BK168"/>
  <c r="J166"/>
  <c r="BK163"/>
  <c r="J159"/>
  <c r="BK158"/>
  <c r="BK156"/>
  <c r="BK155"/>
  <c r="BK154"/>
  <c r="BK151"/>
  <c r="BK149"/>
  <c r="J149"/>
  <c r="BK148"/>
  <c r="BK147"/>
  <c r="J146"/>
  <c r="BK144"/>
  <c r="J140"/>
  <c r="BK277"/>
  <c r="BK276"/>
  <c r="BK275"/>
  <c r="J274"/>
  <c r="BK273"/>
  <c r="BK272"/>
  <c r="BK271"/>
  <c r="BK270"/>
  <c r="BK267"/>
  <c r="BK263"/>
  <c r="J259"/>
  <c r="BK258"/>
  <c r="BK255"/>
  <c r="BK254"/>
  <c r="J253"/>
  <c r="J252"/>
  <c r="BK249"/>
  <c r="J248"/>
  <c r="BK247"/>
  <c r="J246"/>
  <c r="J242"/>
  <c r="J241"/>
  <c r="BK240"/>
  <c r="BK239"/>
  <c r="BK238"/>
  <c r="BK237"/>
  <c r="BK236"/>
  <c r="J235"/>
  <c r="J231"/>
  <c r="BK228"/>
  <c r="J227"/>
  <c r="J226"/>
  <c r="BK223"/>
  <c r="BK222"/>
  <c r="J221"/>
  <c r="BK220"/>
  <c r="J219"/>
  <c r="J218"/>
  <c r="BK217"/>
  <c r="BK209"/>
  <c r="J207"/>
  <c r="BK206"/>
  <c r="J205"/>
  <c r="BK204"/>
  <c r="BK197"/>
  <c r="J194"/>
  <c r="J190"/>
  <c r="BK187"/>
  <c r="BK186"/>
  <c r="BK185"/>
  <c r="J183"/>
  <c r="J182"/>
  <c r="J179"/>
  <c r="BK178"/>
  <c r="J177"/>
  <c r="BK174"/>
  <c r="J165"/>
  <c r="BK164"/>
  <c r="J163"/>
  <c r="J162"/>
  <c r="J160"/>
  <c r="BK159"/>
  <c r="J154"/>
  <c r="J153"/>
  <c r="J147"/>
  <c r="J141"/>
  <c r="BK140"/>
  <c r="J139"/>
  <c r="J137"/>
  <c r="J136"/>
  <c r="J135"/>
  <c i="1" r="AS94"/>
  <c i="2" r="J277"/>
  <c r="J275"/>
  <c r="BK274"/>
  <c r="BK269"/>
  <c r="BK268"/>
  <c r="BK266"/>
  <c r="BK264"/>
  <c r="J261"/>
  <c r="BK260"/>
  <c r="J254"/>
  <c r="BK251"/>
  <c r="J249"/>
  <c r="BK246"/>
  <c r="BK243"/>
  <c r="J239"/>
  <c r="BK234"/>
  <c r="BK232"/>
  <c r="BK221"/>
  <c r="J220"/>
  <c r="BK218"/>
  <c r="J215"/>
  <c r="J213"/>
  <c r="J212"/>
  <c r="J208"/>
  <c r="BK207"/>
  <c r="J206"/>
  <c r="BK200"/>
  <c r="BK198"/>
  <c r="J197"/>
  <c r="J195"/>
  <c r="BK194"/>
  <c r="BK193"/>
  <c r="BK192"/>
  <c r="J191"/>
  <c r="BK190"/>
  <c r="BK188"/>
  <c r="J187"/>
  <c r="J186"/>
  <c r="BK182"/>
  <c r="J181"/>
  <c r="BK180"/>
  <c r="BK171"/>
  <c r="BK166"/>
  <c r="BK165"/>
  <c r="J164"/>
  <c r="BK162"/>
  <c r="BK160"/>
  <c r="J157"/>
  <c r="J156"/>
  <c r="BK153"/>
  <c r="BK152"/>
  <c r="J148"/>
  <c r="BK145"/>
  <c r="J144"/>
  <c r="J143"/>
  <c r="J142"/>
  <c r="BK137"/>
  <c r="BK136"/>
  <c r="BK135"/>
  <c r="J270"/>
  <c r="J266"/>
  <c r="J265"/>
  <c r="J264"/>
  <c r="J263"/>
  <c r="J262"/>
  <c r="J260"/>
  <c r="BK259"/>
  <c r="J258"/>
  <c r="J255"/>
  <c r="BK252"/>
  <c r="J251"/>
  <c r="BK244"/>
  <c r="BK241"/>
  <c r="J237"/>
  <c r="BK235"/>
  <c r="J230"/>
  <c r="BK229"/>
  <c r="BK227"/>
  <c r="BK226"/>
  <c r="BK224"/>
  <c r="J222"/>
  <c r="J217"/>
  <c r="BK215"/>
  <c r="BK214"/>
  <c r="J210"/>
  <c r="J209"/>
  <c r="BK208"/>
  <c r="BK205"/>
  <c r="J204"/>
  <c r="BK202"/>
  <c r="J201"/>
  <c r="J198"/>
  <c r="BK196"/>
  <c r="J193"/>
  <c r="J192"/>
  <c r="BK189"/>
  <c r="J188"/>
  <c r="BK181"/>
  <c r="J180"/>
  <c r="BK179"/>
  <c r="J178"/>
  <c r="BK175"/>
  <c r="J174"/>
  <c r="BK173"/>
  <c r="BK172"/>
  <c r="J168"/>
  <c r="J158"/>
  <c r="BK157"/>
  <c r="J155"/>
  <c r="J152"/>
  <c r="J151"/>
  <c r="BK146"/>
  <c r="J145"/>
  <c r="BK143"/>
  <c r="BK142"/>
  <c r="BK141"/>
  <c r="BK139"/>
  <c l="1" r="T170"/>
  <c r="BK134"/>
  <c r="BK138"/>
  <c r="J138"/>
  <c r="J97"/>
  <c r="T138"/>
  <c r="P150"/>
  <c r="BK161"/>
  <c r="J161"/>
  <c r="J99"/>
  <c r="R161"/>
  <c r="BK170"/>
  <c r="BK176"/>
  <c r="J176"/>
  <c r="J103"/>
  <c r="R176"/>
  <c r="BK184"/>
  <c r="J184"/>
  <c r="J104"/>
  <c r="R184"/>
  <c r="BK199"/>
  <c r="J199"/>
  <c r="J105"/>
  <c r="P199"/>
  <c r="T199"/>
  <c r="R203"/>
  <c r="BK211"/>
  <c r="J211"/>
  <c r="J107"/>
  <c r="R211"/>
  <c r="T211"/>
  <c r="P216"/>
  <c r="T216"/>
  <c r="P225"/>
  <c r="BK233"/>
  <c r="J233"/>
  <c r="J110"/>
  <c r="R233"/>
  <c r="BK245"/>
  <c r="J245"/>
  <c r="J111"/>
  <c r="P245"/>
  <c r="T245"/>
  <c r="T250"/>
  <c r="P257"/>
  <c r="P256"/>
  <c r="R257"/>
  <c r="R256"/>
  <c r="R134"/>
  <c r="T134"/>
  <c r="R138"/>
  <c r="T150"/>
  <c r="P250"/>
  <c r="P134"/>
  <c r="P138"/>
  <c r="BK150"/>
  <c r="J150"/>
  <c r="J98"/>
  <c r="R150"/>
  <c r="P161"/>
  <c r="T161"/>
  <c r="P170"/>
  <c r="R170"/>
  <c r="P176"/>
  <c r="T176"/>
  <c r="P184"/>
  <c r="T184"/>
  <c r="R199"/>
  <c r="BK203"/>
  <c r="J203"/>
  <c r="J106"/>
  <c r="P203"/>
  <c r="T203"/>
  <c r="P211"/>
  <c r="BK216"/>
  <c r="J216"/>
  <c r="J108"/>
  <c r="R216"/>
  <c r="BK225"/>
  <c r="J225"/>
  <c r="J109"/>
  <c r="R225"/>
  <c r="T225"/>
  <c r="P233"/>
  <c r="T233"/>
  <c r="R245"/>
  <c r="BK250"/>
  <c r="J250"/>
  <c r="J112"/>
  <c r="R250"/>
  <c r="BK257"/>
  <c r="J257"/>
  <c r="J114"/>
  <c r="T257"/>
  <c r="T256"/>
  <c r="J89"/>
  <c r="J126"/>
  <c r="J129"/>
  <c r="BE136"/>
  <c r="BE147"/>
  <c r="BE159"/>
  <c r="BE160"/>
  <c r="BE163"/>
  <c r="BE165"/>
  <c r="BE182"/>
  <c r="BE186"/>
  <c r="BE187"/>
  <c r="BE190"/>
  <c r="BE194"/>
  <c r="BE200"/>
  <c r="BE218"/>
  <c r="BE219"/>
  <c r="BE220"/>
  <c r="BE230"/>
  <c r="BE231"/>
  <c r="BE234"/>
  <c r="BE239"/>
  <c r="BE242"/>
  <c r="BE243"/>
  <c r="BE246"/>
  <c r="BE247"/>
  <c r="BE248"/>
  <c r="BE253"/>
  <c r="BE267"/>
  <c r="BE271"/>
  <c r="BE272"/>
  <c r="BE273"/>
  <c r="BE275"/>
  <c r="BE276"/>
  <c r="F129"/>
  <c r="BE139"/>
  <c r="BE141"/>
  <c r="BE146"/>
  <c r="BE154"/>
  <c r="BE158"/>
  <c r="BE168"/>
  <c r="BE174"/>
  <c r="BE175"/>
  <c r="BE177"/>
  <c r="BE183"/>
  <c r="BE196"/>
  <c r="BE201"/>
  <c r="BE202"/>
  <c r="BE204"/>
  <c r="BE205"/>
  <c r="BE209"/>
  <c r="BE212"/>
  <c r="BE213"/>
  <c r="BE222"/>
  <c r="BE223"/>
  <c r="BE227"/>
  <c r="BE229"/>
  <c r="BE235"/>
  <c r="BE236"/>
  <c r="BE237"/>
  <c r="BE240"/>
  <c r="BE241"/>
  <c r="BE252"/>
  <c r="BE255"/>
  <c r="BE258"/>
  <c r="BE262"/>
  <c r="BE265"/>
  <c r="BE266"/>
  <c r="BE269"/>
  <c r="BE270"/>
  <c r="BK167"/>
  <c r="J167"/>
  <c r="J100"/>
  <c r="BE143"/>
  <c r="BE144"/>
  <c r="BE145"/>
  <c r="BE148"/>
  <c r="BE151"/>
  <c r="BE155"/>
  <c r="BE156"/>
  <c r="BE157"/>
  <c r="BE166"/>
  <c r="BE171"/>
  <c r="BE172"/>
  <c r="BE188"/>
  <c r="BE191"/>
  <c r="BE192"/>
  <c r="BE195"/>
  <c r="BE198"/>
  <c r="BE210"/>
  <c r="BE214"/>
  <c r="BE228"/>
  <c r="BE232"/>
  <c r="BE238"/>
  <c r="BE260"/>
  <c r="BE261"/>
  <c r="BE264"/>
  <c r="BE135"/>
  <c r="BE137"/>
  <c r="BE140"/>
  <c r="BE142"/>
  <c r="BE149"/>
  <c r="BE152"/>
  <c r="BE153"/>
  <c r="BE162"/>
  <c r="BE164"/>
  <c r="BE173"/>
  <c r="BE178"/>
  <c r="BE179"/>
  <c r="BE180"/>
  <c r="BE181"/>
  <c r="BE185"/>
  <c r="BE189"/>
  <c r="BE193"/>
  <c r="BE197"/>
  <c r="BE206"/>
  <c r="BE207"/>
  <c r="BE208"/>
  <c r="BE215"/>
  <c r="BE217"/>
  <c r="BE221"/>
  <c r="BE224"/>
  <c r="BE226"/>
  <c r="BE244"/>
  <c r="BE249"/>
  <c r="BE251"/>
  <c r="BE254"/>
  <c r="BE259"/>
  <c r="BE263"/>
  <c r="BE268"/>
  <c r="BE274"/>
  <c r="BE277"/>
  <c r="F33"/>
  <c i="1" r="BB95"/>
  <c r="BB94"/>
  <c r="W31"/>
  <c i="2" r="F35"/>
  <c i="1" r="BD95"/>
  <c r="BD94"/>
  <c r="W33"/>
  <c i="2" r="F32"/>
  <c i="1" r="BA95"/>
  <c r="BA94"/>
  <c r="W30"/>
  <c i="2" r="J32"/>
  <c i="1" r="AW95"/>
  <c i="2" r="F34"/>
  <c i="1" r="BC95"/>
  <c r="BC94"/>
  <c r="AY94"/>
  <c i="2" l="1" r="R133"/>
  <c r="BK169"/>
  <c r="J169"/>
  <c r="J101"/>
  <c r="R169"/>
  <c r="T133"/>
  <c r="BK133"/>
  <c r="J133"/>
  <c r="J95"/>
  <c r="P169"/>
  <c r="P133"/>
  <c r="T169"/>
  <c r="J134"/>
  <c r="J96"/>
  <c r="J170"/>
  <c r="J102"/>
  <c r="BK256"/>
  <c r="J256"/>
  <c r="J113"/>
  <c i="1" r="AX94"/>
  <c r="W32"/>
  <c r="AW94"/>
  <c r="AK30"/>
  <c i="2" r="F31"/>
  <c i="1" r="AZ95"/>
  <c r="AZ94"/>
  <c r="W29"/>
  <c i="2" r="J31"/>
  <c i="1" r="AV95"/>
  <c r="AT95"/>
  <c i="2" l="1" r="P132"/>
  <c i="1" r="AU95"/>
  <c i="2" r="T132"/>
  <c r="R132"/>
  <c r="BK132"/>
  <c r="J132"/>
  <c r="J94"/>
  <c i="1" r="AU94"/>
  <c r="AV94"/>
  <c r="AK29"/>
  <c l="1" r="AT94"/>
  <c i="2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<sst xmlns="http://schemas.openxmlformats.org/spreadsheetml/2006/main">
  <si>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</si>
  <si>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</si>
  <si>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</si>
  <si>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</si>
  <si>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</si>
  <si>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{26d0e7a8-804a-4fe8-987f-04db78ea9b57}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</si>
  <si>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</si>
  <si>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</si>
  <si>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</si>
  <si>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</si>
  <si>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</si>
  <si>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</si>
  <si>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</si>
  <si>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</si>
  <si>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11-05-2020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</si>
  <si>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</si>
  <si>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</si>
  <si>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HNsP-soc.zař.2NP</t>
  </si>
  <si>
    <t>KSO:</t>
  </si>
  <si>
    <t>CC-CZ:</t>
  </si>
  <si>
    <t>Místo:</t>
  </si>
  <si>
    <t>HNsP Bílina</t>
  </si>
  <si>
    <t>Datum:</t>
  </si>
  <si>
    <t>22. 5. 2020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</si>
  <si>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</si>
  <si>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</si>
  <si>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</si>
  <si>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</si>
  <si>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</si>
  <si>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</si>
  <si>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</si>
  <si>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</si>
  <si>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</si>
  <si>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</si>
  <si>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</si>
  <si>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</si>
  <si>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</si>
  <si>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</si>
  <si>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</si>
  <si>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</si>
  <si>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</si>
  <si>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</si>
  <si>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</si>
  <si>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</si>
  <si>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</si>
  <si>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</si>
  <si>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</si>
  <si>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</si>
  <si>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</si>
  <si>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</si>
  <si>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</si>
  <si>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</si>
  <si>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</si>
  <si>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</si>
  <si>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</si>
  <si>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</si>
  <si>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</si>
  <si>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</si>
  <si>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</si>
  <si>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</si>
  <si>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</si>
  <si>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</si>
  <si>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</si>
  <si>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</si>
  <si>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</si>
  <si>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</si>
  <si>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</si>
  <si>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</si>
  <si>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</si>
  <si>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</si>
  <si>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</si>
  <si>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</si>
  <si>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</si>
  <si>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</si>
  <si>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</si>
  <si>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</si>
  <si>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</si>
  <si>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</si>
  <si>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</si>
  <si>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</si>
  <si>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</si>
  <si>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</si>
  <si>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</si>
  <si>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</si>
  <si>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</si>
  <si>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</si>
  <si>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</si>
  <si>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</si>
  <si>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</si>
  <si>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</si>
  <si>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</si>
  <si>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</si>
  <si>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</si>
  <si>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</si>
  <si>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</si>
  <si>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</si>
  <si>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</si>
  <si>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</si>
  <si>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</si>
  <si>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</si>
  <si>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</si>
  <si>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</si>
  <si>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</si>
  <si>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</si>
  <si>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</si>
  <si>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</si>
  <si>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</si>
  <si>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</si>
  <si>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</si>
  <si>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</si>
  <si>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</si>
  <si>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</si>
  <si>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</si>
  <si>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</si>
  <si>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</si>
  <si>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</si>
  <si>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</si>
  <si>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</si>
  <si>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</si>
  <si>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</si>
  <si>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</si>
  <si>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</si>
  <si>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</si>
  <si>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</si>
  <si>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</si>
  <si>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</si>
  <si>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</si>
  <si>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</si>
  <si>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</si>
  <si>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</si>
  <si>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317142412.XLA</t>
  </si>
  <si>
    <t>Překlad nenosný pórobetonový Ytong NEP 75-1250 dl 1250 mm</t>
  </si>
  <si>
    <t>kus</t>
  </si>
  <si>
    <t>4</t>
  </si>
  <si>
    <t>-495224810</t>
  </si>
  <si>
    <t>342272215.XLA</t>
  </si>
  <si>
    <t>Příčka z tvárnic Ytong Klasik 75 na tenkovrstvou maltu tl 75 mm</t>
  </si>
  <si>
    <t>m2</t>
  </si>
  <si>
    <t>-1359555092</t>
  </si>
  <si>
    <t>342291121</t>
  </si>
  <si>
    <t>Ukotvení příček k cihelným konstrukcím plochými kotvami</t>
  </si>
  <si>
    <t>m</t>
  </si>
  <si>
    <t>-356417162</t>
  </si>
  <si>
    <t>6</t>
  </si>
  <si>
    <t>Úpravy povrchů, podlahy a osazování výplní</t>
  </si>
  <si>
    <t>612131121</t>
  </si>
  <si>
    <t>Penetrační disperzní nátěr vnitřních stěn nanášený ručně</t>
  </si>
  <si>
    <t>-1207059934</t>
  </si>
  <si>
    <t>5</t>
  </si>
  <si>
    <t>612142001</t>
  </si>
  <si>
    <t>Potažení vnitřních stěn sklovláknitým pletivem vtlačeným do tenkovrstvé hmoty</t>
  </si>
  <si>
    <t>-873234611</t>
  </si>
  <si>
    <t>612311131</t>
  </si>
  <si>
    <t>Potažení vnitřních stěn vápenným štukem tloušťky do 3 mm</t>
  </si>
  <si>
    <t>806204845</t>
  </si>
  <si>
    <t>7</t>
  </si>
  <si>
    <t>612325111</t>
  </si>
  <si>
    <t>Vápenocementová hladká omítka rýh ve stěnách šířky do 150 mm</t>
  </si>
  <si>
    <t>-14004596</t>
  </si>
  <si>
    <t>8</t>
  </si>
  <si>
    <t>612331111</t>
  </si>
  <si>
    <t>Cementová omítka hrubá jednovrstvá zatřená vnitřních stěn nanášená ručně</t>
  </si>
  <si>
    <t>1687369421</t>
  </si>
  <si>
    <t>9</t>
  </si>
  <si>
    <t>622143003</t>
  </si>
  <si>
    <t>Montáž omítkových plastových nebo pozinkovaných rohových profilů s tkaninou</t>
  </si>
  <si>
    <t>2093116584</t>
  </si>
  <si>
    <t>10</t>
  </si>
  <si>
    <t>M</t>
  </si>
  <si>
    <t>28342200</t>
  </si>
  <si>
    <t>profil začišťovací PVC 6mm pro tenkovrstvé omítky</t>
  </si>
  <si>
    <t>1018368885</t>
  </si>
  <si>
    <t>11</t>
  </si>
  <si>
    <t>642942111</t>
  </si>
  <si>
    <t>Osazování zárubní nebo rámů dveřních kovových do 2,5 m2 na MC</t>
  </si>
  <si>
    <t>-1839184473</t>
  </si>
  <si>
    <t>12</t>
  </si>
  <si>
    <t>55331333</t>
  </si>
  <si>
    <t>zárubeň ocelová pro běžné zdění a pórobeton 75 levá/pravá 600</t>
  </si>
  <si>
    <t>-432668757</t>
  </si>
  <si>
    <t>13</t>
  </si>
  <si>
    <t>55331384</t>
  </si>
  <si>
    <t>zárubeň ocelová pro běžné zdění a pórobeton 150 levá/pravá 800</t>
  </si>
  <si>
    <t>217659166</t>
  </si>
  <si>
    <t>14</t>
  </si>
  <si>
    <t>642944121</t>
  </si>
  <si>
    <t>Osazování ocelových zárubní dodatečné pl do 2,5 m2</t>
  </si>
  <si>
    <t>-1755406553</t>
  </si>
  <si>
    <t>Ostatní konstrukce a práce, bourání</t>
  </si>
  <si>
    <t>949101111</t>
  </si>
  <si>
    <t>Lešení pomocné pro objekty pozemních staveb s lešeňovou podlahou v do 1,9 m zatížení do 150 kg/m2</t>
  </si>
  <si>
    <t>-665619486</t>
  </si>
  <si>
    <t>16</t>
  </si>
  <si>
    <t>952901111</t>
  </si>
  <si>
    <t>Vyčištění budov bytové a občanské výstavby při výšce podlaží do 4 m</t>
  </si>
  <si>
    <t>1328179310</t>
  </si>
  <si>
    <t>17</t>
  </si>
  <si>
    <t>962031133</t>
  </si>
  <si>
    <t>Bourání příček z cihel pálených na MVC tl do 150 mm</t>
  </si>
  <si>
    <t>-2024188044</t>
  </si>
  <si>
    <t>18</t>
  </si>
  <si>
    <t>965042221</t>
  </si>
  <si>
    <t>Bourání podkladů pod dlažby nebo mazanin betonových nebo z litého asfaltu tl přes 100 mm pl do 1 m2</t>
  </si>
  <si>
    <t>m3</t>
  </si>
  <si>
    <t>-1259078289</t>
  </si>
  <si>
    <t>19</t>
  </si>
  <si>
    <t>965081213</t>
  </si>
  <si>
    <t>Bourání podlah z dlaždic keramických nebo xylolitových tl do 10 mm plochy přes 1 m2</t>
  </si>
  <si>
    <t>1123897694</t>
  </si>
  <si>
    <t>20</t>
  </si>
  <si>
    <t>968072455</t>
  </si>
  <si>
    <t>Vybourání kovových dveřních zárubní pl do 2 m2</t>
  </si>
  <si>
    <t>190096271</t>
  </si>
  <si>
    <t>974031121</t>
  </si>
  <si>
    <t>Vysekání rýh ve zdivu cihelném hl do 30 mm š do 30 mm</t>
  </si>
  <si>
    <t>-696653440</t>
  </si>
  <si>
    <t>22</t>
  </si>
  <si>
    <t>977151121</t>
  </si>
  <si>
    <t>Jádrové vrty diamantovými korunkami do D 120 mm do stavebních materiálů</t>
  </si>
  <si>
    <t>377566098</t>
  </si>
  <si>
    <t>23</t>
  </si>
  <si>
    <t>978021191</t>
  </si>
  <si>
    <t>Otlučení (osekání) cementových omítek vnitřních stěn v rozsahu do 100 %</t>
  </si>
  <si>
    <t>-83313254</t>
  </si>
  <si>
    <t>24</t>
  </si>
  <si>
    <t>978059511</t>
  </si>
  <si>
    <t xml:space="preserve">Odsekání a odebrání obkladů stěn z vnitřních obkládaček </t>
  </si>
  <si>
    <t>949234624</t>
  </si>
  <si>
    <t>997</t>
  </si>
  <si>
    <t>Přesun sutě</t>
  </si>
  <si>
    <t>25</t>
  </si>
  <si>
    <t>997013212</t>
  </si>
  <si>
    <t>Vnitrostaveništní doprava suti a vybouraných hmot pro budovy v do 9 m ručně</t>
  </si>
  <si>
    <t>t</t>
  </si>
  <si>
    <t>152245353</t>
  </si>
  <si>
    <t>26</t>
  </si>
  <si>
    <t>997013219</t>
  </si>
  <si>
    <t>Příplatek k vnitrostaveništní dopravě suti a vybouraných hmot za zvětšenou dopravu suti ZKD 10 m</t>
  </si>
  <si>
    <t>-1593864411</t>
  </si>
  <si>
    <t>27</t>
  </si>
  <si>
    <t>997013501</t>
  </si>
  <si>
    <t>Odvoz suti a vybouraných hmot na skládku nebo meziskládku do 1 km se složením</t>
  </si>
  <si>
    <t>-1985234546</t>
  </si>
  <si>
    <t>28</t>
  </si>
  <si>
    <t>997013509</t>
  </si>
  <si>
    <t>Příplatek k odvozu suti a vybouraných hmot na skládku ZKD 1 km přes 1 km</t>
  </si>
  <si>
    <t>-1276717080</t>
  </si>
  <si>
    <t>29</t>
  </si>
  <si>
    <t>997013609</t>
  </si>
  <si>
    <t>Poplatek za uložení na skládce (skládkovné) stavebního odpadu ze směsí nebo oddělených frakcí betonu, cihel a keramických výrobků kód odpadu 17 01 07</t>
  </si>
  <si>
    <t>1176482072</t>
  </si>
  <si>
    <t>998</t>
  </si>
  <si>
    <t>Přesun hmot</t>
  </si>
  <si>
    <t>30</t>
  </si>
  <si>
    <t>998017002</t>
  </si>
  <si>
    <t>Přesun hmot s omezením mechanizace pro budovy v do 12 m</t>
  </si>
  <si>
    <t>1012541423</t>
  </si>
  <si>
    <t>PSV</t>
  </si>
  <si>
    <t>Práce a dodávky PSV</t>
  </si>
  <si>
    <t>721</t>
  </si>
  <si>
    <t>Zdravotechnika - vnitřní kanalizace</t>
  </si>
  <si>
    <t>31</t>
  </si>
  <si>
    <t>721170975</t>
  </si>
  <si>
    <t>Potrubí z PVC krácení trub DN 125</t>
  </si>
  <si>
    <t>1131737578</t>
  </si>
  <si>
    <t>32</t>
  </si>
  <si>
    <t>721171905</t>
  </si>
  <si>
    <t>Potrubí z PP vsazení odbočky do hrdla DN 110</t>
  </si>
  <si>
    <t>-1803761417</t>
  </si>
  <si>
    <t>33</t>
  </si>
  <si>
    <t>721171915</t>
  </si>
  <si>
    <t>Potrubí z PP propojení potrubí DN 110</t>
  </si>
  <si>
    <t>-2116196855</t>
  </si>
  <si>
    <t>34</t>
  </si>
  <si>
    <t>721300912</t>
  </si>
  <si>
    <t>Pročištění odpadů svislých v jednom podlaží do DN 200</t>
  </si>
  <si>
    <t>-1862838312</t>
  </si>
  <si>
    <t>35</t>
  </si>
  <si>
    <t>721300961</t>
  </si>
  <si>
    <t>Pročištění zápachových uzávěrek jednoduchých umyvadlo,nebo dřez</t>
  </si>
  <si>
    <t>222699575</t>
  </si>
  <si>
    <t>722</t>
  </si>
  <si>
    <t>Zdravotechnika - vnitřní vodovod</t>
  </si>
  <si>
    <t>36</t>
  </si>
  <si>
    <t>722176112</t>
  </si>
  <si>
    <t>Montáž potrubí plastové spojované svary polyfuzně do D 20 mm</t>
  </si>
  <si>
    <t>2066630506</t>
  </si>
  <si>
    <t>37</t>
  </si>
  <si>
    <t>PPL.51013401</t>
  </si>
  <si>
    <t>Trubka Pipelife PP-R INSTAPLAST S5 25x2.3 mm, plastový potrubní systém pro pitnou, studenou a teplou vodu dle EN 15874</t>
  </si>
  <si>
    <t>28519304</t>
  </si>
  <si>
    <t>38</t>
  </si>
  <si>
    <t>722179191</t>
  </si>
  <si>
    <t>Příplatek k rozvodu vody z plastů za malý rozsah prací na zakázce do 20 m</t>
  </si>
  <si>
    <t>soubor</t>
  </si>
  <si>
    <t>1731015754</t>
  </si>
  <si>
    <t>39</t>
  </si>
  <si>
    <t>722181111</t>
  </si>
  <si>
    <t>Ochrana vodovodního potrubí plstěnými pásy do DN 20 mm</t>
  </si>
  <si>
    <t>619543448</t>
  </si>
  <si>
    <t>40</t>
  </si>
  <si>
    <t>722190401</t>
  </si>
  <si>
    <t>Vyvedení a upevnění výpustku do DN 25</t>
  </si>
  <si>
    <t>-1441809005</t>
  </si>
  <si>
    <t>41</t>
  </si>
  <si>
    <t>722220111</t>
  </si>
  <si>
    <t>Nástěnka pro výtokový ventil G 1/2 s jedním závitem</t>
  </si>
  <si>
    <t>-2099422280</t>
  </si>
  <si>
    <t>42</t>
  </si>
  <si>
    <t>722231141</t>
  </si>
  <si>
    <t>Ventil závitový pojistný rohový G 1/2</t>
  </si>
  <si>
    <t>775565649</t>
  </si>
  <si>
    <t>725</t>
  </si>
  <si>
    <t>Zdravotechnika - zařizovací předměty</t>
  </si>
  <si>
    <t>43</t>
  </si>
  <si>
    <t>725110811</t>
  </si>
  <si>
    <t>Demontáž klozetů splachovací s nádrží</t>
  </si>
  <si>
    <t>-1581249043</t>
  </si>
  <si>
    <t>44</t>
  </si>
  <si>
    <t>725112182.LFN</t>
  </si>
  <si>
    <t>Kombi klozet Lyra Plus s úspornou armaturou</t>
  </si>
  <si>
    <t>-1467041948</t>
  </si>
  <si>
    <t>45</t>
  </si>
  <si>
    <t>725119122</t>
  </si>
  <si>
    <t>Montáž klozetových mís kombi</t>
  </si>
  <si>
    <t>732454215</t>
  </si>
  <si>
    <t>46</t>
  </si>
  <si>
    <t>725122813</t>
  </si>
  <si>
    <t>Demontáž pisoárových stání s nádrží a jedním záchodkem</t>
  </si>
  <si>
    <t>-2074227593</t>
  </si>
  <si>
    <t>47</t>
  </si>
  <si>
    <t>725210821</t>
  </si>
  <si>
    <t>Demontáž umyvadel bez výtokových armatur</t>
  </si>
  <si>
    <t>-1273970303</t>
  </si>
  <si>
    <t>48</t>
  </si>
  <si>
    <t>725211601</t>
  </si>
  <si>
    <t>Umyvadlo keramické bílé šířky 500 mm bez krytu na sifon připevněné na stěnu šrouby</t>
  </si>
  <si>
    <t>1978089607</t>
  </si>
  <si>
    <t>49</t>
  </si>
  <si>
    <t>725590812</t>
  </si>
  <si>
    <t>Přemístění vnitrostaveništní demontovaných zařizovacích předmětů v objektech výšky do 12 m</t>
  </si>
  <si>
    <t>825658706</t>
  </si>
  <si>
    <t>50</t>
  </si>
  <si>
    <t>725810811</t>
  </si>
  <si>
    <t>Demontáž ventilů výtokových nástěnných</t>
  </si>
  <si>
    <t>1510131318</t>
  </si>
  <si>
    <t>51</t>
  </si>
  <si>
    <t>725820801</t>
  </si>
  <si>
    <t>Demontáž baterie nástěnné do G 3 / 4</t>
  </si>
  <si>
    <t>-2030394464</t>
  </si>
  <si>
    <t>52</t>
  </si>
  <si>
    <t>725829121</t>
  </si>
  <si>
    <t>Montáž baterie umyvadlové nástěnné pákové a klasické ostatní typ</t>
  </si>
  <si>
    <t>2029186491</t>
  </si>
  <si>
    <t>53</t>
  </si>
  <si>
    <t>55143987</t>
  </si>
  <si>
    <t xml:space="preserve">baterie umyvadlová </t>
  </si>
  <si>
    <t>-883742316</t>
  </si>
  <si>
    <t>54</t>
  </si>
  <si>
    <t>725840850</t>
  </si>
  <si>
    <t>Demontáž baterie sprch diferenciální do G 3/4x1</t>
  </si>
  <si>
    <t>569554391</t>
  </si>
  <si>
    <t>55</t>
  </si>
  <si>
    <t>725840860</t>
  </si>
  <si>
    <t>Demontáž ramen sprchových nebo sprch táhlových</t>
  </si>
  <si>
    <t>1417190633</t>
  </si>
  <si>
    <t>56</t>
  </si>
  <si>
    <t>725860811</t>
  </si>
  <si>
    <t>Demontáž uzávěrů zápachu jednoduchých</t>
  </si>
  <si>
    <t>947709388</t>
  </si>
  <si>
    <t>735</t>
  </si>
  <si>
    <t>Ústřední vytápění - otopná tělesa</t>
  </si>
  <si>
    <t>57</t>
  </si>
  <si>
    <t>735151380</t>
  </si>
  <si>
    <t>Otopné těleso panelové dvoudeskové bez přídavné přestupní plochy výška/délka 600/1400mm výkon 1369 W</t>
  </si>
  <si>
    <t>-2137751258</t>
  </si>
  <si>
    <t>58</t>
  </si>
  <si>
    <t>735151821</t>
  </si>
  <si>
    <t>Demontáž otopného tělesa panelového dvouřadého délka do 1500 mm</t>
  </si>
  <si>
    <t>-1153591063</t>
  </si>
  <si>
    <t>59</t>
  </si>
  <si>
    <t>735494811</t>
  </si>
  <si>
    <t>Vypuštění vody z otopných těles</t>
  </si>
  <si>
    <t>-725941936</t>
  </si>
  <si>
    <t>751</t>
  </si>
  <si>
    <t>Vzduchotechnika</t>
  </si>
  <si>
    <t>60</t>
  </si>
  <si>
    <t>751111051</t>
  </si>
  <si>
    <t>Mtž vent ax ntl podhledového D do 100 mm</t>
  </si>
  <si>
    <t>-819889371</t>
  </si>
  <si>
    <t>61</t>
  </si>
  <si>
    <t>751526736</t>
  </si>
  <si>
    <t>Mtž protidešťové stříšky plast potrubí kruhové s přírubou D do 200 mm</t>
  </si>
  <si>
    <t>2065862283</t>
  </si>
  <si>
    <t>62</t>
  </si>
  <si>
    <t>42914102</t>
  </si>
  <si>
    <t>ventilátor axiální potrubní skříň z plastu průtok 110m3/h D 100mm 13W IP44</t>
  </si>
  <si>
    <t>-999309556</t>
  </si>
  <si>
    <t>63</t>
  </si>
  <si>
    <t>42981010</t>
  </si>
  <si>
    <t>trouba VZT kruhová spirálně vinutá Pz tl 0,5mm D 100mm</t>
  </si>
  <si>
    <t>-216359114</t>
  </si>
  <si>
    <t>64</t>
  </si>
  <si>
    <t>751537011</t>
  </si>
  <si>
    <t>Mtž potrubí</t>
  </si>
  <si>
    <t>-76466299</t>
  </si>
  <si>
    <t>65</t>
  </si>
  <si>
    <t>751572101</t>
  </si>
  <si>
    <t>Uchycení potrubí kruhového pomocí objímky kotvenou do betonu D do 100 mm</t>
  </si>
  <si>
    <t>-1176276629</t>
  </si>
  <si>
    <t>66</t>
  </si>
  <si>
    <t>998751101</t>
  </si>
  <si>
    <t>Přesun hmot tonážní pro vzduchotechniku v objektech v do 12 m</t>
  </si>
  <si>
    <t>1863237363</t>
  </si>
  <si>
    <t>763</t>
  </si>
  <si>
    <t>Konstrukce suché výstavby</t>
  </si>
  <si>
    <t>67</t>
  </si>
  <si>
    <t>763131451.RGS</t>
  </si>
  <si>
    <t>SDK podhled PK 21 deska 1xRBI (H2) 12,5 bez izolace dvouvrstvá spodní kce profil CD+UD</t>
  </si>
  <si>
    <t>1688622524</t>
  </si>
  <si>
    <t>68</t>
  </si>
  <si>
    <t>998763302</t>
  </si>
  <si>
    <t>Přesun hmot tonážní pro sádrokartonové konstrukce v objektech v do 12 m</t>
  </si>
  <si>
    <t>212743082</t>
  </si>
  <si>
    <t>69</t>
  </si>
  <si>
    <t>998763381</t>
  </si>
  <si>
    <t>Příplatek k přesunu hmot tonážní 763 SDK prováděný bez použití mechanizace</t>
  </si>
  <si>
    <t>-2128358769</t>
  </si>
  <si>
    <t>70</t>
  </si>
  <si>
    <t>998763391</t>
  </si>
  <si>
    <t>Příplatek k přesunu hmot tonážní 763 SDK za zvětšený přesun do 100 m</t>
  </si>
  <si>
    <t>-876711253</t>
  </si>
  <si>
    <t>766</t>
  </si>
  <si>
    <t>Konstrukce truhlářské</t>
  </si>
  <si>
    <t>71</t>
  </si>
  <si>
    <t>766660001</t>
  </si>
  <si>
    <t>Montáž dveřních křídel otvíravých jednokřídlových š do 0,8 m do ocelové zárubně</t>
  </si>
  <si>
    <t>-1483574572</t>
  </si>
  <si>
    <t>72</t>
  </si>
  <si>
    <t>61162072</t>
  </si>
  <si>
    <t>dveře jednokřídlé voštinové povrch laminátový plné 600x1970/2100mm</t>
  </si>
  <si>
    <t>-1173425646</t>
  </si>
  <si>
    <t>73</t>
  </si>
  <si>
    <t>61162074</t>
  </si>
  <si>
    <t>dveře jednokřídlé voštinové povrch laminátový plné 800x1970/2100mm</t>
  </si>
  <si>
    <t>1037311436</t>
  </si>
  <si>
    <t>74</t>
  </si>
  <si>
    <t>766660728</t>
  </si>
  <si>
    <t>Montáž dveřního interiérového kování - zámku</t>
  </si>
  <si>
    <t>1440611273</t>
  </si>
  <si>
    <t>75</t>
  </si>
  <si>
    <t>766660729</t>
  </si>
  <si>
    <t>Montáž dveřního interiérového kování - štítku s klikou</t>
  </si>
  <si>
    <t>297333698</t>
  </si>
  <si>
    <t>76</t>
  </si>
  <si>
    <t>54924001</t>
  </si>
  <si>
    <t>zámek Fab</t>
  </si>
  <si>
    <t>1651364560</t>
  </si>
  <si>
    <t>77</t>
  </si>
  <si>
    <t>54914620</t>
  </si>
  <si>
    <t>kování dveřní vrchní klika včetně rozet a montážního materiálu R PZ nerez PK</t>
  </si>
  <si>
    <t>-236862443</t>
  </si>
  <si>
    <t>78</t>
  </si>
  <si>
    <t>766691914</t>
  </si>
  <si>
    <t>Vyvěšení nebo zavěšení dřevěných křídel dveří pl do 2 m2</t>
  </si>
  <si>
    <t>1128898838</t>
  </si>
  <si>
    <t>771</t>
  </si>
  <si>
    <t>Podlahy z dlaždic</t>
  </si>
  <si>
    <t>79</t>
  </si>
  <si>
    <t>771111011</t>
  </si>
  <si>
    <t>Vysátí podkladu před pokládkou dlažby</t>
  </si>
  <si>
    <t>1483771812</t>
  </si>
  <si>
    <t>80</t>
  </si>
  <si>
    <t>771121011</t>
  </si>
  <si>
    <t>Nátěr penetrační na podlahu</t>
  </si>
  <si>
    <t>32916367</t>
  </si>
  <si>
    <t>81</t>
  </si>
  <si>
    <t>771151012</t>
  </si>
  <si>
    <t>Samonivelační stěrka podlah pevnosti 20 MPa tl 5 mm</t>
  </si>
  <si>
    <t>967713571</t>
  </si>
  <si>
    <t>82</t>
  </si>
  <si>
    <t>771574243</t>
  </si>
  <si>
    <t>Montáž podlah keramických pro mechanické zatížení hladkých lepených flexibilním lepidlem do 12 ks/m2</t>
  </si>
  <si>
    <t>-1415251700</t>
  </si>
  <si>
    <t>83</t>
  </si>
  <si>
    <t>LSS.TAA35069</t>
  </si>
  <si>
    <t>dlaždice slinutá TAURUS GRANIT, 298 x 298 x 9 mm</t>
  </si>
  <si>
    <t>-21522942</t>
  </si>
  <si>
    <t>84</t>
  </si>
  <si>
    <t>771577111</t>
  </si>
  <si>
    <t>Příplatek k montáži podlah keramických lepených flexibilním lepidlem za plochu do 5 m2</t>
  </si>
  <si>
    <t>-67126769</t>
  </si>
  <si>
    <t>85</t>
  </si>
  <si>
    <t>771591115</t>
  </si>
  <si>
    <t>Podlahy spárování silikonem</t>
  </si>
  <si>
    <t>404911341</t>
  </si>
  <si>
    <t>781</t>
  </si>
  <si>
    <t>Dokončovací práce - obklady</t>
  </si>
  <si>
    <t>86</t>
  </si>
  <si>
    <t>781121011</t>
  </si>
  <si>
    <t>Nátěr penetrační na stěnu</t>
  </si>
  <si>
    <t>1356501328</t>
  </si>
  <si>
    <t>87</t>
  </si>
  <si>
    <t>781151031</t>
  </si>
  <si>
    <t>Celoplošné vyrovnání podkladu stěrkou tl 3 mm</t>
  </si>
  <si>
    <t>1702704146</t>
  </si>
  <si>
    <t>88</t>
  </si>
  <si>
    <t>781161021</t>
  </si>
  <si>
    <t>Montáž profilu ukončujícího rohového nebo vanového</t>
  </si>
  <si>
    <t>-663762071</t>
  </si>
  <si>
    <t>89</t>
  </si>
  <si>
    <t>28342001</t>
  </si>
  <si>
    <t>lišta ukončovací pro obklady profilovaná v barvě</t>
  </si>
  <si>
    <t>-347249618</t>
  </si>
  <si>
    <t>90</t>
  </si>
  <si>
    <t>781474117</t>
  </si>
  <si>
    <t>Montáž obkladů vnitřních keramických hladkých do 45 ks/m2 lepených flexibilním lepidlem</t>
  </si>
  <si>
    <t>-2097635125</t>
  </si>
  <si>
    <t>91</t>
  </si>
  <si>
    <t>LSS.WAA19007</t>
  </si>
  <si>
    <t>obkládačka ColorONE, 148 x 148 x 6 mm</t>
  </si>
  <si>
    <t>-1030293695</t>
  </si>
  <si>
    <t>92</t>
  </si>
  <si>
    <t>781491021</t>
  </si>
  <si>
    <t>Montáž zrcadel plochy do 1 m2 lepených silikonovým tmelem na keramický obklad</t>
  </si>
  <si>
    <t>1544322717</t>
  </si>
  <si>
    <t>93</t>
  </si>
  <si>
    <t>63465122</t>
  </si>
  <si>
    <t xml:space="preserve">zrcadlo nemontované čiré tl 3mm  rozměr 600x8000mm</t>
  </si>
  <si>
    <t>1737082721</t>
  </si>
  <si>
    <t>94</t>
  </si>
  <si>
    <t>998781102</t>
  </si>
  <si>
    <t>Přesun hmot tonážní pro obklady keramické v objektech v do 12 m</t>
  </si>
  <si>
    <t>-365986499</t>
  </si>
  <si>
    <t>95</t>
  </si>
  <si>
    <t>998781181</t>
  </si>
  <si>
    <t>Příplatek k přesunu hmot tonážní 781 prováděný bez použití mechanizace</t>
  </si>
  <si>
    <t>1284036856</t>
  </si>
  <si>
    <t>96</t>
  </si>
  <si>
    <t>998781192</t>
  </si>
  <si>
    <t>Příplatek k přesunu hmot tonážní 781 za zvětšený přesun do 100 m</t>
  </si>
  <si>
    <t>-1764684265</t>
  </si>
  <si>
    <t>783</t>
  </si>
  <si>
    <t>Dokončovací práce - nátěry</t>
  </si>
  <si>
    <t>97</t>
  </si>
  <si>
    <t>783301313</t>
  </si>
  <si>
    <t>Odmaštění zámečnických konstrukcí ředidlovým odmašťovačem</t>
  </si>
  <si>
    <t>-1172789549</t>
  </si>
  <si>
    <t>98</t>
  </si>
  <si>
    <t>783314201</t>
  </si>
  <si>
    <t>Základní antikorozní jednonásobný syntetický standardní nátěr zámečnických konstrukcí</t>
  </si>
  <si>
    <t>2023082540</t>
  </si>
  <si>
    <t>99</t>
  </si>
  <si>
    <t>783315101</t>
  </si>
  <si>
    <t>Mezinátěr jednonásobný syntetický standardní zámečnických konstrukcí</t>
  </si>
  <si>
    <t>1636358207</t>
  </si>
  <si>
    <t>100</t>
  </si>
  <si>
    <t>783317101</t>
  </si>
  <si>
    <t>Krycí jednonásobný syntetický standardní nátěr zámečnických konstrukcí</t>
  </si>
  <si>
    <t>-1795212514</t>
  </si>
  <si>
    <t>784</t>
  </si>
  <si>
    <t>Dokončovací práce - malby a tapety</t>
  </si>
  <si>
    <t>101</t>
  </si>
  <si>
    <t>784121001</t>
  </si>
  <si>
    <t>Oškrabání malby v mísnostech výšky do 3,80 m</t>
  </si>
  <si>
    <t>472033984</t>
  </si>
  <si>
    <t>102</t>
  </si>
  <si>
    <t>784171111</t>
  </si>
  <si>
    <t xml:space="preserve">Zakrytí vnitřních ploch  v místnostech výšky do 3,80 m</t>
  </si>
  <si>
    <t>1837301964</t>
  </si>
  <si>
    <t>103</t>
  </si>
  <si>
    <t>58124844</t>
  </si>
  <si>
    <t>fólie pro malířské potřeby zakrývací tl 25µ 4x5m</t>
  </si>
  <si>
    <t>622946169</t>
  </si>
  <si>
    <t>104</t>
  </si>
  <si>
    <t>784181101</t>
  </si>
  <si>
    <t>Základní akrylátová jednonásobná penetrace podkladu v místnostech výšky do 3,80m</t>
  </si>
  <si>
    <t>-1763070358</t>
  </si>
  <si>
    <t>105</t>
  </si>
  <si>
    <t>784211101</t>
  </si>
  <si>
    <t>Dvojnásobné bílé malby ze směsí za mokra výborně otěruvzdorných v místnostech výšky do 3,80 m</t>
  </si>
  <si>
    <t>-1606349714</t>
  </si>
  <si>
    <t>Práce a dodávky M</t>
  </si>
  <si>
    <t>21-M</t>
  </si>
  <si>
    <t>Elektromontáže</t>
  </si>
  <si>
    <t>106</t>
  </si>
  <si>
    <t>210203719R-D</t>
  </si>
  <si>
    <t>Demontáž stávajících obvodů,úklid</t>
  </si>
  <si>
    <t>hod</t>
  </si>
  <si>
    <t>-2002534082</t>
  </si>
  <si>
    <t>107</t>
  </si>
  <si>
    <t>210812015R</t>
  </si>
  <si>
    <t>Ukončení vodičů vč.zapojení do 2,5 mm2</t>
  </si>
  <si>
    <t>ks</t>
  </si>
  <si>
    <t>-1180028767</t>
  </si>
  <si>
    <t>108</t>
  </si>
  <si>
    <t>210812017R</t>
  </si>
  <si>
    <t>Spín.zápust.vč.zap.1-pólový-řazení 1</t>
  </si>
  <si>
    <t>662453086</t>
  </si>
  <si>
    <t>109</t>
  </si>
  <si>
    <t>210812019R</t>
  </si>
  <si>
    <t>Zásuvka dvojitá</t>
  </si>
  <si>
    <t>1159317661</t>
  </si>
  <si>
    <t>110</t>
  </si>
  <si>
    <t>210812031</t>
  </si>
  <si>
    <t>CYKY 3Cx1,5 mm2 750V (PO)</t>
  </si>
  <si>
    <t>-1294344966</t>
  </si>
  <si>
    <t>111</t>
  </si>
  <si>
    <t>210812041R</t>
  </si>
  <si>
    <t>Svítidlo zářivkové LED,přisazené 45W IP 20-45 5400Lm</t>
  </si>
  <si>
    <t>-324545589</t>
  </si>
  <si>
    <t>112</t>
  </si>
  <si>
    <t>210812051R</t>
  </si>
  <si>
    <t>krabice pro vypínač</t>
  </si>
  <si>
    <t>-2088790964</t>
  </si>
  <si>
    <t>113</t>
  </si>
  <si>
    <t>210812053R</t>
  </si>
  <si>
    <t>krabice pro zásuvku</t>
  </si>
  <si>
    <t>-717312260</t>
  </si>
  <si>
    <t>114</t>
  </si>
  <si>
    <t>210812055R</t>
  </si>
  <si>
    <t>Revize do 500tis. mont.</t>
  </si>
  <si>
    <t>soub</t>
  </si>
  <si>
    <t>-104975062</t>
  </si>
  <si>
    <t>115</t>
  </si>
  <si>
    <t>210812057R</t>
  </si>
  <si>
    <t>Měření odporu nulových smyček 1-fáz.vedení 220V</t>
  </si>
  <si>
    <t>okruh</t>
  </si>
  <si>
    <t>1175565723</t>
  </si>
  <si>
    <t>116</t>
  </si>
  <si>
    <t>34823741R</t>
  </si>
  <si>
    <t>svítidlo zářivkové interiérové LED 45W IP20-45 5400Lm</t>
  </si>
  <si>
    <t>128</t>
  </si>
  <si>
    <t>637851075</t>
  </si>
  <si>
    <t>117</t>
  </si>
  <si>
    <t>34823742R</t>
  </si>
  <si>
    <t>Hliníkový rám pro LED svítidlo</t>
  </si>
  <si>
    <t>-812845706</t>
  </si>
  <si>
    <t>118</t>
  </si>
  <si>
    <t>35811071</t>
  </si>
  <si>
    <t xml:space="preserve">zásuvka  nástěnná dvojitá</t>
  </si>
  <si>
    <t>677480932</t>
  </si>
  <si>
    <t>119</t>
  </si>
  <si>
    <t>35811075R</t>
  </si>
  <si>
    <t>Spínač č. 1 Bílý</t>
  </si>
  <si>
    <t>-1429409027</t>
  </si>
  <si>
    <t>120</t>
  </si>
  <si>
    <t>35811132R</t>
  </si>
  <si>
    <t>Rámeček jednoduchý bílý</t>
  </si>
  <si>
    <t>1178971014</t>
  </si>
  <si>
    <t>121</t>
  </si>
  <si>
    <t>PKB.711018</t>
  </si>
  <si>
    <t>CYKY-J 3x1,5 (3Cx 1,5)</t>
  </si>
  <si>
    <t>-1529323048</t>
  </si>
  <si>
    <t>122</t>
  </si>
  <si>
    <t>34571515</t>
  </si>
  <si>
    <t>krabice pod vypínač</t>
  </si>
  <si>
    <t>-1353925865</t>
  </si>
  <si>
    <t>123</t>
  </si>
  <si>
    <t>34571512</t>
  </si>
  <si>
    <t>krabice pod zásuvku</t>
  </si>
  <si>
    <t>1862717421</t>
  </si>
  <si>
    <t>124</t>
  </si>
  <si>
    <t>34571511</t>
  </si>
  <si>
    <t>Drobný materiál</t>
  </si>
  <si>
    <t>kpl</t>
  </si>
  <si>
    <t>321802882</t>
  </si>
  <si>
    <t>125</t>
  </si>
  <si>
    <t>210812157</t>
  </si>
  <si>
    <t>Doprava materiálu</t>
  </si>
  <si>
    <t>-1254000049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</si>
</sst>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11-05-2020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HNsP-soc.zař.2NP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HNsP 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22. 5. 2020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'11-05-2020 - HNsP-soc.zař...'!J28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'11-05-2020 - HNsP-soc.zař...'!P132</f>
        <v>0</v>
      </c>
      <c r="AV95" s="124">
        <f>'11-05-2020 - HNsP-soc.zař...'!J31</f>
        <v>0</v>
      </c>
      <c r="AW95" s="124">
        <f>'11-05-2020 - HNsP-soc.zař...'!J32</f>
        <v>0</v>
      </c>
      <c r="AX95" s="124">
        <f>'11-05-2020 - HNsP-soc.zař...'!J33</f>
        <v>0</v>
      </c>
      <c r="AY95" s="124">
        <f>'11-05-2020 - HNsP-soc.zař...'!J34</f>
        <v>0</v>
      </c>
      <c r="AZ95" s="124">
        <f>'11-05-2020 - HNsP-soc.zař...'!F31</f>
        <v>0</v>
      </c>
      <c r="BA95" s="124">
        <f>'11-05-2020 - HNsP-soc.zař...'!F32</f>
        <v>0</v>
      </c>
      <c r="BB95" s="124">
        <f>'11-05-2020 - HNsP-soc.zař...'!F33</f>
        <v>0</v>
      </c>
      <c r="BC95" s="124">
        <f>'11-05-2020 - HNsP-soc.zař...'!F34</f>
        <v>0</v>
      </c>
      <c r="BD95" s="126">
        <f>'11-05-2020 - HNsP-soc.zař...'!F35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HsHy3ms0sMs8jeIgdGLmNwpe5hv30TvdthFwunWkMKKd32zhc5hZKjAJTGciy33mVjv1vGf26JyoiRz/n9dHDg==" hashValue="SXxovrcH55OjTxeX7YueL0jYphYGupF1O1sERS35TL8p3Zb/GEM96v0sonBn6+duYK0XRffWkSPGrc8MrMIUP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1-05-2020 - HNsP-soc.zař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hidden="1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hidden="1" s="1" customFormat="1" ht="6.96" customHeight="1">
      <c r="B5" s="17"/>
      <c r="I5" s="128"/>
      <c r="L5" s="17"/>
    </row>
    <row r="6" hidden="1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zakázky'!AN8</f>
        <v>22. 5. 2020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7"/>
      <c r="G16" s="137"/>
      <c r="H16" s="137"/>
      <c r="I16" s="138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7" t="str">
        <f>IF('Rekapitulace zakázky'!E17="","",'Rekapitulace zakázky'!E17)</f>
        <v xml:space="preserve"> </v>
      </c>
      <c r="F19" s="35"/>
      <c r="G19" s="35"/>
      <c r="H19" s="35"/>
      <c r="I19" s="138" t="s">
        <v>28</v>
      </c>
      <c r="J19" s="137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7" t="str">
        <f>IF('Rekapitulace zakázky'!E20="","",'Rekapitulace zakázky'!E20)</f>
        <v xml:space="preserve"> </v>
      </c>
      <c r="F22" s="35"/>
      <c r="G22" s="35"/>
      <c r="H22" s="35"/>
      <c r="I22" s="138" t="s">
        <v>28</v>
      </c>
      <c r="J22" s="137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ROUND(J132,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ROUND((SUM(BE132:BE277)),  2)</f>
        <v>0</v>
      </c>
      <c r="G31" s="35"/>
      <c r="H31" s="35"/>
      <c r="I31" s="153">
        <v>0.20999999999999999</v>
      </c>
      <c r="J31" s="152">
        <f>ROUND(((SUM(BE132:BE277))*I31),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43</v>
      </c>
      <c r="F32" s="152">
        <f>ROUND((SUM(BF132:BF277)),  2)</f>
        <v>0</v>
      </c>
      <c r="G32" s="35"/>
      <c r="H32" s="35"/>
      <c r="I32" s="153">
        <v>0.14999999999999999</v>
      </c>
      <c r="J32" s="152">
        <f>ROUND(((SUM(BF132:BF277))*I32),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ROUND((SUM(BG132:BG277)),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ROUND((SUM(BH132:BH277)),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ROUND((SUM(BI132:BI277)),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I39" s="128"/>
      <c r="L39" s="17"/>
    </row>
    <row r="40" hidden="1" s="1" customFormat="1" ht="14.4" customHeight="1">
      <c r="B40" s="17"/>
      <c r="I40" s="128"/>
      <c r="L40" s="17"/>
    </row>
    <row r="41" hidden="1" s="1" customFormat="1" ht="14.4" customHeight="1">
      <c r="B41" s="17"/>
      <c r="I41" s="128"/>
      <c r="L41" s="17"/>
    </row>
    <row r="42" hidden="1" s="1" customFormat="1" ht="14.4" customHeight="1">
      <c r="B42" s="17"/>
      <c r="I42" s="128"/>
      <c r="L42" s="17"/>
    </row>
    <row r="43" hidden="1" s="1" customFormat="1" ht="14.4" customHeight="1">
      <c r="B43" s="17"/>
      <c r="I43" s="128"/>
      <c r="L43" s="17"/>
    </row>
    <row r="44" hidden="1" s="1" customFormat="1" ht="14.4" customHeight="1">
      <c r="B44" s="17"/>
      <c r="I44" s="128"/>
      <c r="L44" s="17"/>
    </row>
    <row r="45" hidden="1" s="1" customFormat="1" ht="14.4" customHeight="1">
      <c r="B45" s="17"/>
      <c r="I45" s="128"/>
      <c r="L45" s="17"/>
    </row>
    <row r="46" hidden="1" s="1" customFormat="1" ht="14.4" customHeight="1">
      <c r="B46" s="17"/>
      <c r="I46" s="128"/>
      <c r="L46" s="17"/>
    </row>
    <row r="47" hidden="1" s="1" customFormat="1" ht="14.4" customHeight="1">
      <c r="B47" s="17"/>
      <c r="I47" s="128"/>
      <c r="L47" s="17"/>
    </row>
    <row r="48" hidden="1" s="1" customFormat="1" ht="14.4" customHeight="1">
      <c r="B48" s="17"/>
      <c r="I48" s="128"/>
      <c r="L48" s="17"/>
    </row>
    <row r="49" hidden="1" s="1" customFormat="1" ht="14.4" customHeight="1">
      <c r="B49" s="17"/>
      <c r="I49" s="128"/>
      <c r="L49" s="17"/>
    </row>
    <row r="50" hidden="1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HNsP-soc.zař.2NP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HNsP Bílina</v>
      </c>
      <c r="G87" s="37"/>
      <c r="H87" s="37"/>
      <c r="I87" s="138" t="s">
        <v>22</v>
      </c>
      <c r="J87" s="76" t="str">
        <f>IF(J10="","",J10)</f>
        <v>22. 5. 2020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J132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J133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J134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J138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J150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J161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96</v>
      </c>
      <c r="E100" s="193"/>
      <c r="F100" s="193"/>
      <c r="G100" s="193"/>
      <c r="H100" s="193"/>
      <c r="I100" s="194"/>
      <c r="J100" s="195">
        <f>J167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97</v>
      </c>
      <c r="E101" s="186"/>
      <c r="F101" s="186"/>
      <c r="G101" s="186"/>
      <c r="H101" s="186"/>
      <c r="I101" s="187"/>
      <c r="J101" s="188">
        <f>J169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0"/>
      <c r="C102" s="191"/>
      <c r="D102" s="192" t="s">
        <v>98</v>
      </c>
      <c r="E102" s="193"/>
      <c r="F102" s="193"/>
      <c r="G102" s="193"/>
      <c r="H102" s="193"/>
      <c r="I102" s="194"/>
      <c r="J102" s="195">
        <f>J170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J176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J184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101</v>
      </c>
      <c r="E105" s="193"/>
      <c r="F105" s="193"/>
      <c r="G105" s="193"/>
      <c r="H105" s="193"/>
      <c r="I105" s="194"/>
      <c r="J105" s="195">
        <f>J199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0"/>
      <c r="C106" s="191"/>
      <c r="D106" s="192" t="s">
        <v>102</v>
      </c>
      <c r="E106" s="193"/>
      <c r="F106" s="193"/>
      <c r="G106" s="193"/>
      <c r="H106" s="193"/>
      <c r="I106" s="194"/>
      <c r="J106" s="195">
        <f>J203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0"/>
      <c r="C107" s="191"/>
      <c r="D107" s="192" t="s">
        <v>103</v>
      </c>
      <c r="E107" s="193"/>
      <c r="F107" s="193"/>
      <c r="G107" s="193"/>
      <c r="H107" s="193"/>
      <c r="I107" s="194"/>
      <c r="J107" s="195">
        <f>J211</f>
        <v>0</v>
      </c>
      <c r="K107" s="19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0"/>
      <c r="C108" s="191"/>
      <c r="D108" s="192" t="s">
        <v>104</v>
      </c>
      <c r="E108" s="193"/>
      <c r="F108" s="193"/>
      <c r="G108" s="193"/>
      <c r="H108" s="193"/>
      <c r="I108" s="194"/>
      <c r="J108" s="195">
        <f>J216</f>
        <v>0</v>
      </c>
      <c r="K108" s="19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0"/>
      <c r="C109" s="191"/>
      <c r="D109" s="192" t="s">
        <v>105</v>
      </c>
      <c r="E109" s="193"/>
      <c r="F109" s="193"/>
      <c r="G109" s="193"/>
      <c r="H109" s="193"/>
      <c r="I109" s="194"/>
      <c r="J109" s="195">
        <f>J225</f>
        <v>0</v>
      </c>
      <c r="K109" s="19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0"/>
      <c r="C110" s="191"/>
      <c r="D110" s="192" t="s">
        <v>106</v>
      </c>
      <c r="E110" s="193"/>
      <c r="F110" s="193"/>
      <c r="G110" s="193"/>
      <c r="H110" s="193"/>
      <c r="I110" s="194"/>
      <c r="J110" s="195">
        <f>J233</f>
        <v>0</v>
      </c>
      <c r="K110" s="19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0"/>
      <c r="C111" s="191"/>
      <c r="D111" s="192" t="s">
        <v>107</v>
      </c>
      <c r="E111" s="193"/>
      <c r="F111" s="193"/>
      <c r="G111" s="193"/>
      <c r="H111" s="193"/>
      <c r="I111" s="194"/>
      <c r="J111" s="195">
        <f>J245</f>
        <v>0</v>
      </c>
      <c r="K111" s="191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0"/>
      <c r="C112" s="191"/>
      <c r="D112" s="192" t="s">
        <v>108</v>
      </c>
      <c r="E112" s="193"/>
      <c r="F112" s="193"/>
      <c r="G112" s="193"/>
      <c r="H112" s="193"/>
      <c r="I112" s="194"/>
      <c r="J112" s="195">
        <f>J250</f>
        <v>0</v>
      </c>
      <c r="K112" s="19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3"/>
      <c r="C113" s="184"/>
      <c r="D113" s="185" t="s">
        <v>109</v>
      </c>
      <c r="E113" s="186"/>
      <c r="F113" s="186"/>
      <c r="G113" s="186"/>
      <c r="H113" s="186"/>
      <c r="I113" s="187"/>
      <c r="J113" s="188">
        <f>J256</f>
        <v>0</v>
      </c>
      <c r="K113" s="184"/>
      <c r="L113" s="18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0"/>
      <c r="C114" s="191"/>
      <c r="D114" s="192" t="s">
        <v>110</v>
      </c>
      <c r="E114" s="193"/>
      <c r="F114" s="193"/>
      <c r="G114" s="193"/>
      <c r="H114" s="193"/>
      <c r="I114" s="194"/>
      <c r="J114" s="195">
        <f>J257</f>
        <v>0</v>
      </c>
      <c r="K114" s="19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17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177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111</v>
      </c>
      <c r="D121" s="37"/>
      <c r="E121" s="37"/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135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E7</f>
        <v>HNsP-soc.zař.2NP</v>
      </c>
      <c r="F124" s="37"/>
      <c r="G124" s="37"/>
      <c r="H124" s="37"/>
      <c r="I124" s="135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135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F10</f>
        <v>HNsP Bílina</v>
      </c>
      <c r="G126" s="37"/>
      <c r="H126" s="37"/>
      <c r="I126" s="138" t="s">
        <v>22</v>
      </c>
      <c r="J126" s="76" t="str">
        <f>IF(J10="","",J10)</f>
        <v>22. 5. 2020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35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E13</f>
        <v>Město Bílina</v>
      </c>
      <c r="G128" s="37"/>
      <c r="H128" s="37"/>
      <c r="I128" s="138" t="s">
        <v>32</v>
      </c>
      <c r="J128" s="33" t="str">
        <f>E19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30</v>
      </c>
      <c r="D129" s="37"/>
      <c r="E129" s="37"/>
      <c r="F129" s="24" t="str">
        <f>IF(E16="","",E16)</f>
        <v>Vyplň údaj</v>
      </c>
      <c r="G129" s="37"/>
      <c r="H129" s="37"/>
      <c r="I129" s="138" t="s">
        <v>35</v>
      </c>
      <c r="J129" s="33" t="str">
        <f>E22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135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97"/>
      <c r="B131" s="198"/>
      <c r="C131" s="199" t="s">
        <v>112</v>
      </c>
      <c r="D131" s="200" t="s">
        <v>62</v>
      </c>
      <c r="E131" s="200" t="s">
        <v>58</v>
      </c>
      <c r="F131" s="200" t="s">
        <v>59</v>
      </c>
      <c r="G131" s="200" t="s">
        <v>113</v>
      </c>
      <c r="H131" s="200" t="s">
        <v>114</v>
      </c>
      <c r="I131" s="201" t="s">
        <v>115</v>
      </c>
      <c r="J131" s="202" t="s">
        <v>88</v>
      </c>
      <c r="K131" s="203" t="s">
        <v>116</v>
      </c>
      <c r="L131" s="204"/>
      <c r="M131" s="97" t="s">
        <v>1</v>
      </c>
      <c r="N131" s="98" t="s">
        <v>41</v>
      </c>
      <c r="O131" s="98" t="s">
        <v>117</v>
      </c>
      <c r="P131" s="98" t="s">
        <v>118</v>
      </c>
      <c r="Q131" s="98" t="s">
        <v>119</v>
      </c>
      <c r="R131" s="98" t="s">
        <v>120</v>
      </c>
      <c r="S131" s="98" t="s">
        <v>121</v>
      </c>
      <c r="T131" s="99" t="s">
        <v>122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35"/>
      <c r="B132" s="36"/>
      <c r="C132" s="104" t="s">
        <v>123</v>
      </c>
      <c r="D132" s="37"/>
      <c r="E132" s="37"/>
      <c r="F132" s="37"/>
      <c r="G132" s="37"/>
      <c r="H132" s="37"/>
      <c r="I132" s="135"/>
      <c r="J132" s="205">
        <f>BK132</f>
        <v>0</v>
      </c>
      <c r="K132" s="37"/>
      <c r="L132" s="41"/>
      <c r="M132" s="100"/>
      <c r="N132" s="206"/>
      <c r="O132" s="101"/>
      <c r="P132" s="207">
        <f>P133+P169+P256</f>
        <v>0</v>
      </c>
      <c r="Q132" s="101"/>
      <c r="R132" s="207">
        <f>R133+R169+R256</f>
        <v>5.7038699800000003</v>
      </c>
      <c r="S132" s="101"/>
      <c r="T132" s="208">
        <f>T133+T169+T256</f>
        <v>6.2193709700000008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76</v>
      </c>
      <c r="AU132" s="14" t="s">
        <v>90</v>
      </c>
      <c r="BK132" s="209">
        <f>BK133+BK169+BK256</f>
        <v>0</v>
      </c>
    </row>
    <row r="133" s="12" customFormat="1" ht="25.92" customHeight="1">
      <c r="A133" s="12"/>
      <c r="B133" s="210"/>
      <c r="C133" s="211"/>
      <c r="D133" s="212" t="s">
        <v>76</v>
      </c>
      <c r="E133" s="213" t="s">
        <v>124</v>
      </c>
      <c r="F133" s="213" t="s">
        <v>125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P134+P138+P150+P161+P167</f>
        <v>0</v>
      </c>
      <c r="Q133" s="218"/>
      <c r="R133" s="219">
        <f>R134+R138+R150+R161+R167</f>
        <v>1.3012680800000001</v>
      </c>
      <c r="S133" s="218"/>
      <c r="T133" s="220">
        <f>T134+T138+T150+T161+T167</f>
        <v>6.0227660000000007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82</v>
      </c>
      <c r="AT133" s="222" t="s">
        <v>76</v>
      </c>
      <c r="AU133" s="222" t="s">
        <v>77</v>
      </c>
      <c r="AY133" s="221" t="s">
        <v>126</v>
      </c>
      <c r="BK133" s="223">
        <f>BK134+BK138+BK150+BK161+BK167</f>
        <v>0</v>
      </c>
    </row>
    <row r="134" s="12" customFormat="1" ht="22.8" customHeight="1">
      <c r="A134" s="12"/>
      <c r="B134" s="210"/>
      <c r="C134" s="211"/>
      <c r="D134" s="212" t="s">
        <v>76</v>
      </c>
      <c r="E134" s="224" t="s">
        <v>127</v>
      </c>
      <c r="F134" s="224" t="s">
        <v>128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SUM(P135:P137)</f>
        <v>0</v>
      </c>
      <c r="Q134" s="218"/>
      <c r="R134" s="219">
        <f>SUM(R135:R137)</f>
        <v>0.15753400000000001</v>
      </c>
      <c r="S134" s="218"/>
      <c r="T134" s="22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82</v>
      </c>
      <c r="AT134" s="222" t="s">
        <v>76</v>
      </c>
      <c r="AU134" s="222" t="s">
        <v>82</v>
      </c>
      <c r="AY134" s="221" t="s">
        <v>126</v>
      </c>
      <c r="BK134" s="223">
        <f>SUM(BK135:BK137)</f>
        <v>0</v>
      </c>
    </row>
    <row r="135" s="2" customFormat="1" ht="16.5" customHeight="1">
      <c r="A135" s="35"/>
      <c r="B135" s="36"/>
      <c r="C135" s="226" t="s">
        <v>82</v>
      </c>
      <c r="D135" s="226" t="s">
        <v>129</v>
      </c>
      <c r="E135" s="227" t="s">
        <v>130</v>
      </c>
      <c r="F135" s="228" t="s">
        <v>131</v>
      </c>
      <c r="G135" s="229" t="s">
        <v>132</v>
      </c>
      <c r="H135" s="230">
        <v>2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42</v>
      </c>
      <c r="O135" s="88"/>
      <c r="P135" s="236">
        <f>O135*H135</f>
        <v>0</v>
      </c>
      <c r="Q135" s="236">
        <v>0.020209999999999999</v>
      </c>
      <c r="R135" s="236">
        <f>Q135*H135</f>
        <v>0.040419999999999998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133</v>
      </c>
      <c r="AT135" s="238" t="s">
        <v>129</v>
      </c>
      <c r="AU135" s="238" t="s">
        <v>84</v>
      </c>
      <c r="AY135" s="14" t="s">
        <v>126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133</v>
      </c>
      <c r="BM135" s="238" t="s">
        <v>134</v>
      </c>
    </row>
    <row r="136" s="2" customFormat="1" ht="16.5" customHeight="1">
      <c r="A136" s="35"/>
      <c r="B136" s="36"/>
      <c r="C136" s="226" t="s">
        <v>84</v>
      </c>
      <c r="D136" s="226" t="s">
        <v>129</v>
      </c>
      <c r="E136" s="227" t="s">
        <v>135</v>
      </c>
      <c r="F136" s="228" t="s">
        <v>136</v>
      </c>
      <c r="G136" s="229" t="s">
        <v>137</v>
      </c>
      <c r="H136" s="230">
        <v>2.3250000000000002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0.050119999999999998</v>
      </c>
      <c r="R136" s="236">
        <f>Q136*H136</f>
        <v>0.11652900000000001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133</v>
      </c>
      <c r="AT136" s="238" t="s">
        <v>129</v>
      </c>
      <c r="AU136" s="238" t="s">
        <v>84</v>
      </c>
      <c r="AY136" s="14" t="s">
        <v>126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133</v>
      </c>
      <c r="BM136" s="238" t="s">
        <v>138</v>
      </c>
    </row>
    <row r="137" s="2" customFormat="1" ht="16.5" customHeight="1">
      <c r="A137" s="35"/>
      <c r="B137" s="36"/>
      <c r="C137" s="226" t="s">
        <v>127</v>
      </c>
      <c r="D137" s="226" t="s">
        <v>129</v>
      </c>
      <c r="E137" s="227" t="s">
        <v>139</v>
      </c>
      <c r="F137" s="228" t="s">
        <v>140</v>
      </c>
      <c r="G137" s="229" t="s">
        <v>141</v>
      </c>
      <c r="H137" s="230">
        <v>4.5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0.00012999999999999999</v>
      </c>
      <c r="R137" s="236">
        <f>Q137*H137</f>
        <v>0.00058499999999999991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133</v>
      </c>
      <c r="AT137" s="238" t="s">
        <v>129</v>
      </c>
      <c r="AU137" s="238" t="s">
        <v>84</v>
      </c>
      <c r="AY137" s="14" t="s">
        <v>126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133</v>
      </c>
      <c r="BM137" s="238" t="s">
        <v>142</v>
      </c>
    </row>
    <row r="138" s="12" customFormat="1" ht="22.8" customHeight="1">
      <c r="A138" s="12"/>
      <c r="B138" s="210"/>
      <c r="C138" s="211"/>
      <c r="D138" s="212" t="s">
        <v>76</v>
      </c>
      <c r="E138" s="224" t="s">
        <v>143</v>
      </c>
      <c r="F138" s="224" t="s">
        <v>144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SUM(P139:P149)</f>
        <v>0</v>
      </c>
      <c r="Q138" s="218"/>
      <c r="R138" s="219">
        <f>SUM(R139:R149)</f>
        <v>1.1417387999999999</v>
      </c>
      <c r="S138" s="218"/>
      <c r="T138" s="220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82</v>
      </c>
      <c r="AT138" s="222" t="s">
        <v>76</v>
      </c>
      <c r="AU138" s="222" t="s">
        <v>82</v>
      </c>
      <c r="AY138" s="221" t="s">
        <v>126</v>
      </c>
      <c r="BK138" s="223">
        <f>SUM(BK139:BK149)</f>
        <v>0</v>
      </c>
    </row>
    <row r="139" s="2" customFormat="1" ht="16.5" customHeight="1">
      <c r="A139" s="35"/>
      <c r="B139" s="36"/>
      <c r="C139" s="226" t="s">
        <v>133</v>
      </c>
      <c r="D139" s="226" t="s">
        <v>129</v>
      </c>
      <c r="E139" s="227" t="s">
        <v>145</v>
      </c>
      <c r="F139" s="228" t="s">
        <v>146</v>
      </c>
      <c r="G139" s="229" t="s">
        <v>137</v>
      </c>
      <c r="H139" s="230">
        <v>20.420000000000002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42</v>
      </c>
      <c r="O139" s="88"/>
      <c r="P139" s="236">
        <f>O139*H139</f>
        <v>0</v>
      </c>
      <c r="Q139" s="236">
        <v>0.00025999999999999998</v>
      </c>
      <c r="R139" s="236">
        <f>Q139*H139</f>
        <v>0.0053092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133</v>
      </c>
      <c r="AT139" s="238" t="s">
        <v>129</v>
      </c>
      <c r="AU139" s="238" t="s">
        <v>84</v>
      </c>
      <c r="AY139" s="14" t="s">
        <v>126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133</v>
      </c>
      <c r="BM139" s="238" t="s">
        <v>147</v>
      </c>
    </row>
    <row r="140" s="2" customFormat="1" ht="16.5" customHeight="1">
      <c r="A140" s="35"/>
      <c r="B140" s="36"/>
      <c r="C140" s="226" t="s">
        <v>148</v>
      </c>
      <c r="D140" s="226" t="s">
        <v>129</v>
      </c>
      <c r="E140" s="227" t="s">
        <v>149</v>
      </c>
      <c r="F140" s="228" t="s">
        <v>150</v>
      </c>
      <c r="G140" s="229" t="s">
        <v>137</v>
      </c>
      <c r="H140" s="230">
        <v>20.420000000000002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42</v>
      </c>
      <c r="O140" s="88"/>
      <c r="P140" s="236">
        <f>O140*H140</f>
        <v>0</v>
      </c>
      <c r="Q140" s="236">
        <v>0.0043800000000000002</v>
      </c>
      <c r="R140" s="236">
        <f>Q140*H140</f>
        <v>0.089439600000000008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133</v>
      </c>
      <c r="AT140" s="238" t="s">
        <v>129</v>
      </c>
      <c r="AU140" s="238" t="s">
        <v>84</v>
      </c>
      <c r="AY140" s="14" t="s">
        <v>126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133</v>
      </c>
      <c r="BM140" s="238" t="s">
        <v>151</v>
      </c>
    </row>
    <row r="141" s="2" customFormat="1" ht="16.5" customHeight="1">
      <c r="A141" s="35"/>
      <c r="B141" s="36"/>
      <c r="C141" s="226" t="s">
        <v>143</v>
      </c>
      <c r="D141" s="226" t="s">
        <v>129</v>
      </c>
      <c r="E141" s="227" t="s">
        <v>152</v>
      </c>
      <c r="F141" s="228" t="s">
        <v>153</v>
      </c>
      <c r="G141" s="229" t="s">
        <v>137</v>
      </c>
      <c r="H141" s="230">
        <v>20.420000000000002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0.0030000000000000001</v>
      </c>
      <c r="R141" s="236">
        <f>Q141*H141</f>
        <v>0.061260000000000009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133</v>
      </c>
      <c r="AT141" s="238" t="s">
        <v>129</v>
      </c>
      <c r="AU141" s="238" t="s">
        <v>84</v>
      </c>
      <c r="AY141" s="14" t="s">
        <v>126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133</v>
      </c>
      <c r="BM141" s="238" t="s">
        <v>154</v>
      </c>
    </row>
    <row r="142" s="2" customFormat="1" ht="16.5" customHeight="1">
      <c r="A142" s="35"/>
      <c r="B142" s="36"/>
      <c r="C142" s="226" t="s">
        <v>155</v>
      </c>
      <c r="D142" s="226" t="s">
        <v>129</v>
      </c>
      <c r="E142" s="227" t="s">
        <v>156</v>
      </c>
      <c r="F142" s="228" t="s">
        <v>157</v>
      </c>
      <c r="G142" s="229" t="s">
        <v>137</v>
      </c>
      <c r="H142" s="230">
        <v>1.3999999999999999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42</v>
      </c>
      <c r="O142" s="88"/>
      <c r="P142" s="236">
        <f>O142*H142</f>
        <v>0</v>
      </c>
      <c r="Q142" s="236">
        <v>0.038199999999999998</v>
      </c>
      <c r="R142" s="236">
        <f>Q142*H142</f>
        <v>0.053479999999999993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133</v>
      </c>
      <c r="AT142" s="238" t="s">
        <v>129</v>
      </c>
      <c r="AU142" s="238" t="s">
        <v>84</v>
      </c>
      <c r="AY142" s="14" t="s">
        <v>126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82</v>
      </c>
      <c r="BK142" s="239">
        <f>ROUND(I142*H142,2)</f>
        <v>0</v>
      </c>
      <c r="BL142" s="14" t="s">
        <v>133</v>
      </c>
      <c r="BM142" s="238" t="s">
        <v>158</v>
      </c>
    </row>
    <row r="143" s="2" customFormat="1" ht="16.5" customHeight="1">
      <c r="A143" s="35"/>
      <c r="B143" s="36"/>
      <c r="C143" s="226" t="s">
        <v>159</v>
      </c>
      <c r="D143" s="226" t="s">
        <v>129</v>
      </c>
      <c r="E143" s="227" t="s">
        <v>160</v>
      </c>
      <c r="F143" s="228" t="s">
        <v>161</v>
      </c>
      <c r="G143" s="229" t="s">
        <v>137</v>
      </c>
      <c r="H143" s="230">
        <v>38.700000000000003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0.021000000000000001</v>
      </c>
      <c r="R143" s="236">
        <f>Q143*H143</f>
        <v>0.81270000000000009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133</v>
      </c>
      <c r="AT143" s="238" t="s">
        <v>129</v>
      </c>
      <c r="AU143" s="238" t="s">
        <v>84</v>
      </c>
      <c r="AY143" s="14" t="s">
        <v>126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133</v>
      </c>
      <c r="BM143" s="238" t="s">
        <v>162</v>
      </c>
    </row>
    <row r="144" s="2" customFormat="1" ht="16.5" customHeight="1">
      <c r="A144" s="35"/>
      <c r="B144" s="36"/>
      <c r="C144" s="226" t="s">
        <v>163</v>
      </c>
      <c r="D144" s="226" t="s">
        <v>129</v>
      </c>
      <c r="E144" s="227" t="s">
        <v>164</v>
      </c>
      <c r="F144" s="228" t="s">
        <v>165</v>
      </c>
      <c r="G144" s="229" t="s">
        <v>141</v>
      </c>
      <c r="H144" s="230">
        <v>8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42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133</v>
      </c>
      <c r="AT144" s="238" t="s">
        <v>129</v>
      </c>
      <c r="AU144" s="238" t="s">
        <v>84</v>
      </c>
      <c r="AY144" s="14" t="s">
        <v>126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133</v>
      </c>
      <c r="BM144" s="238" t="s">
        <v>166</v>
      </c>
    </row>
    <row r="145" s="2" customFormat="1" ht="16.5" customHeight="1">
      <c r="A145" s="35"/>
      <c r="B145" s="36"/>
      <c r="C145" s="240" t="s">
        <v>167</v>
      </c>
      <c r="D145" s="240" t="s">
        <v>168</v>
      </c>
      <c r="E145" s="241" t="s">
        <v>169</v>
      </c>
      <c r="F145" s="242" t="s">
        <v>170</v>
      </c>
      <c r="G145" s="243" t="s">
        <v>141</v>
      </c>
      <c r="H145" s="244">
        <v>8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42</v>
      </c>
      <c r="O145" s="88"/>
      <c r="P145" s="236">
        <f>O145*H145</f>
        <v>0</v>
      </c>
      <c r="Q145" s="236">
        <v>0.00010000000000000001</v>
      </c>
      <c r="R145" s="236">
        <f>Q145*H145</f>
        <v>0.00080000000000000004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159</v>
      </c>
      <c r="AT145" s="238" t="s">
        <v>168</v>
      </c>
      <c r="AU145" s="238" t="s">
        <v>84</v>
      </c>
      <c r="AY145" s="14" t="s">
        <v>126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82</v>
      </c>
      <c r="BK145" s="239">
        <f>ROUND(I145*H145,2)</f>
        <v>0</v>
      </c>
      <c r="BL145" s="14" t="s">
        <v>133</v>
      </c>
      <c r="BM145" s="238" t="s">
        <v>171</v>
      </c>
    </row>
    <row r="146" s="2" customFormat="1" ht="16.5" customHeight="1">
      <c r="A146" s="35"/>
      <c r="B146" s="36"/>
      <c r="C146" s="226" t="s">
        <v>172</v>
      </c>
      <c r="D146" s="226" t="s">
        <v>129</v>
      </c>
      <c r="E146" s="227" t="s">
        <v>173</v>
      </c>
      <c r="F146" s="228" t="s">
        <v>174</v>
      </c>
      <c r="G146" s="229" t="s">
        <v>132</v>
      </c>
      <c r="H146" s="230">
        <v>2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0.017770000000000001</v>
      </c>
      <c r="R146" s="236">
        <f>Q146*H146</f>
        <v>0.035540000000000002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133</v>
      </c>
      <c r="AT146" s="238" t="s">
        <v>129</v>
      </c>
      <c r="AU146" s="238" t="s">
        <v>84</v>
      </c>
      <c r="AY146" s="14" t="s">
        <v>126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133</v>
      </c>
      <c r="BM146" s="238" t="s">
        <v>175</v>
      </c>
    </row>
    <row r="147" s="2" customFormat="1" ht="16.5" customHeight="1">
      <c r="A147" s="35"/>
      <c r="B147" s="36"/>
      <c r="C147" s="240" t="s">
        <v>176</v>
      </c>
      <c r="D147" s="240" t="s">
        <v>168</v>
      </c>
      <c r="E147" s="241" t="s">
        <v>177</v>
      </c>
      <c r="F147" s="242" t="s">
        <v>178</v>
      </c>
      <c r="G147" s="243" t="s">
        <v>132</v>
      </c>
      <c r="H147" s="244">
        <v>2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42</v>
      </c>
      <c r="O147" s="88"/>
      <c r="P147" s="236">
        <f>O147*H147</f>
        <v>0</v>
      </c>
      <c r="Q147" s="236">
        <v>0.010580000000000001</v>
      </c>
      <c r="R147" s="236">
        <f>Q147*H147</f>
        <v>0.021160000000000002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159</v>
      </c>
      <c r="AT147" s="238" t="s">
        <v>168</v>
      </c>
      <c r="AU147" s="238" t="s">
        <v>84</v>
      </c>
      <c r="AY147" s="14" t="s">
        <v>126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133</v>
      </c>
      <c r="BM147" s="238" t="s">
        <v>179</v>
      </c>
    </row>
    <row r="148" s="2" customFormat="1" ht="16.5" customHeight="1">
      <c r="A148" s="35"/>
      <c r="B148" s="36"/>
      <c r="C148" s="240" t="s">
        <v>180</v>
      </c>
      <c r="D148" s="240" t="s">
        <v>168</v>
      </c>
      <c r="E148" s="241" t="s">
        <v>181</v>
      </c>
      <c r="F148" s="242" t="s">
        <v>182</v>
      </c>
      <c r="G148" s="243" t="s">
        <v>132</v>
      </c>
      <c r="H148" s="244">
        <v>1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42</v>
      </c>
      <c r="O148" s="88"/>
      <c r="P148" s="236">
        <f>O148*H148</f>
        <v>0</v>
      </c>
      <c r="Q148" s="236">
        <v>0.01521</v>
      </c>
      <c r="R148" s="236">
        <f>Q148*H148</f>
        <v>0.01521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159</v>
      </c>
      <c r="AT148" s="238" t="s">
        <v>168</v>
      </c>
      <c r="AU148" s="238" t="s">
        <v>84</v>
      </c>
      <c r="AY148" s="14" t="s">
        <v>126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133</v>
      </c>
      <c r="BM148" s="238" t="s">
        <v>183</v>
      </c>
    </row>
    <row r="149" s="2" customFormat="1" ht="16.5" customHeight="1">
      <c r="A149" s="35"/>
      <c r="B149" s="36"/>
      <c r="C149" s="226" t="s">
        <v>184</v>
      </c>
      <c r="D149" s="226" t="s">
        <v>129</v>
      </c>
      <c r="E149" s="227" t="s">
        <v>185</v>
      </c>
      <c r="F149" s="228" t="s">
        <v>186</v>
      </c>
      <c r="G149" s="229" t="s">
        <v>132</v>
      </c>
      <c r="H149" s="230">
        <v>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42</v>
      </c>
      <c r="O149" s="88"/>
      <c r="P149" s="236">
        <f>O149*H149</f>
        <v>0</v>
      </c>
      <c r="Q149" s="236">
        <v>0.04684</v>
      </c>
      <c r="R149" s="236">
        <f>Q149*H149</f>
        <v>0.04684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133</v>
      </c>
      <c r="AT149" s="238" t="s">
        <v>129</v>
      </c>
      <c r="AU149" s="238" t="s">
        <v>84</v>
      </c>
      <c r="AY149" s="14" t="s">
        <v>126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82</v>
      </c>
      <c r="BK149" s="239">
        <f>ROUND(I149*H149,2)</f>
        <v>0</v>
      </c>
      <c r="BL149" s="14" t="s">
        <v>133</v>
      </c>
      <c r="BM149" s="238" t="s">
        <v>187</v>
      </c>
    </row>
    <row r="150" s="12" customFormat="1" ht="22.8" customHeight="1">
      <c r="A150" s="12"/>
      <c r="B150" s="210"/>
      <c r="C150" s="211"/>
      <c r="D150" s="212" t="s">
        <v>76</v>
      </c>
      <c r="E150" s="224" t="s">
        <v>163</v>
      </c>
      <c r="F150" s="224" t="s">
        <v>188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SUM(P151:P160)</f>
        <v>0</v>
      </c>
      <c r="Q150" s="218"/>
      <c r="R150" s="219">
        <f>SUM(R151:R160)</f>
        <v>0.0019952799999999999</v>
      </c>
      <c r="S150" s="218"/>
      <c r="T150" s="220">
        <f>SUM(T151:T160)</f>
        <v>6.0227660000000007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82</v>
      </c>
      <c r="AT150" s="222" t="s">
        <v>76</v>
      </c>
      <c r="AU150" s="222" t="s">
        <v>82</v>
      </c>
      <c r="AY150" s="221" t="s">
        <v>126</v>
      </c>
      <c r="BK150" s="223">
        <f>SUM(BK151:BK160)</f>
        <v>0</v>
      </c>
    </row>
    <row r="151" s="2" customFormat="1" ht="16.5" customHeight="1">
      <c r="A151" s="35"/>
      <c r="B151" s="36"/>
      <c r="C151" s="226" t="s">
        <v>8</v>
      </c>
      <c r="D151" s="226" t="s">
        <v>129</v>
      </c>
      <c r="E151" s="227" t="s">
        <v>189</v>
      </c>
      <c r="F151" s="228" t="s">
        <v>190</v>
      </c>
      <c r="G151" s="229" t="s">
        <v>137</v>
      </c>
      <c r="H151" s="230">
        <v>9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42</v>
      </c>
      <c r="O151" s="88"/>
      <c r="P151" s="236">
        <f>O151*H151</f>
        <v>0</v>
      </c>
      <c r="Q151" s="236">
        <v>0.00012999999999999999</v>
      </c>
      <c r="R151" s="236">
        <f>Q151*H151</f>
        <v>0.0011699999999999998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133</v>
      </c>
      <c r="AT151" s="238" t="s">
        <v>129</v>
      </c>
      <c r="AU151" s="238" t="s">
        <v>84</v>
      </c>
      <c r="AY151" s="14" t="s">
        <v>126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82</v>
      </c>
      <c r="BK151" s="239">
        <f>ROUND(I151*H151,2)</f>
        <v>0</v>
      </c>
      <c r="BL151" s="14" t="s">
        <v>133</v>
      </c>
      <c r="BM151" s="238" t="s">
        <v>191</v>
      </c>
    </row>
    <row r="152" s="2" customFormat="1" ht="16.5" customHeight="1">
      <c r="A152" s="35"/>
      <c r="B152" s="36"/>
      <c r="C152" s="226" t="s">
        <v>192</v>
      </c>
      <c r="D152" s="226" t="s">
        <v>129</v>
      </c>
      <c r="E152" s="227" t="s">
        <v>193</v>
      </c>
      <c r="F152" s="228" t="s">
        <v>194</v>
      </c>
      <c r="G152" s="229" t="s">
        <v>137</v>
      </c>
      <c r="H152" s="230">
        <v>9.3819999999999997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42</v>
      </c>
      <c r="O152" s="88"/>
      <c r="P152" s="236">
        <f>O152*H152</f>
        <v>0</v>
      </c>
      <c r="Q152" s="236">
        <v>4.0000000000000003E-05</v>
      </c>
      <c r="R152" s="236">
        <f>Q152*H152</f>
        <v>0.00037528000000000003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133</v>
      </c>
      <c r="AT152" s="238" t="s">
        <v>129</v>
      </c>
      <c r="AU152" s="238" t="s">
        <v>84</v>
      </c>
      <c r="AY152" s="14" t="s">
        <v>126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133</v>
      </c>
      <c r="BM152" s="238" t="s">
        <v>195</v>
      </c>
    </row>
    <row r="153" s="2" customFormat="1" ht="16.5" customHeight="1">
      <c r="A153" s="35"/>
      <c r="B153" s="36"/>
      <c r="C153" s="226" t="s">
        <v>196</v>
      </c>
      <c r="D153" s="226" t="s">
        <v>129</v>
      </c>
      <c r="E153" s="227" t="s">
        <v>197</v>
      </c>
      <c r="F153" s="228" t="s">
        <v>198</v>
      </c>
      <c r="G153" s="229" t="s">
        <v>137</v>
      </c>
      <c r="H153" s="230">
        <v>2.4300000000000002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42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0.26100000000000001</v>
      </c>
      <c r="T153" s="237">
        <f>S153*H153</f>
        <v>0.63423000000000007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133</v>
      </c>
      <c r="AT153" s="238" t="s">
        <v>129</v>
      </c>
      <c r="AU153" s="238" t="s">
        <v>84</v>
      </c>
      <c r="AY153" s="14" t="s">
        <v>126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82</v>
      </c>
      <c r="BK153" s="239">
        <f>ROUND(I153*H153,2)</f>
        <v>0</v>
      </c>
      <c r="BL153" s="14" t="s">
        <v>133</v>
      </c>
      <c r="BM153" s="238" t="s">
        <v>199</v>
      </c>
    </row>
    <row r="154" s="2" customFormat="1" ht="16.5" customHeight="1">
      <c r="A154" s="35"/>
      <c r="B154" s="36"/>
      <c r="C154" s="226" t="s">
        <v>200</v>
      </c>
      <c r="D154" s="226" t="s">
        <v>129</v>
      </c>
      <c r="E154" s="227" t="s">
        <v>201</v>
      </c>
      <c r="F154" s="228" t="s">
        <v>202</v>
      </c>
      <c r="G154" s="229" t="s">
        <v>203</v>
      </c>
      <c r="H154" s="230">
        <v>0.29799999999999999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42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2.2000000000000002</v>
      </c>
      <c r="T154" s="237">
        <f>S154*H154</f>
        <v>0.65560000000000007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133</v>
      </c>
      <c r="AT154" s="238" t="s">
        <v>129</v>
      </c>
      <c r="AU154" s="238" t="s">
        <v>84</v>
      </c>
      <c r="AY154" s="14" t="s">
        <v>126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82</v>
      </c>
      <c r="BK154" s="239">
        <f>ROUND(I154*H154,2)</f>
        <v>0</v>
      </c>
      <c r="BL154" s="14" t="s">
        <v>133</v>
      </c>
      <c r="BM154" s="238" t="s">
        <v>204</v>
      </c>
    </row>
    <row r="155" s="2" customFormat="1" ht="16.5" customHeight="1">
      <c r="A155" s="35"/>
      <c r="B155" s="36"/>
      <c r="C155" s="226" t="s">
        <v>205</v>
      </c>
      <c r="D155" s="226" t="s">
        <v>129</v>
      </c>
      <c r="E155" s="227" t="s">
        <v>206</v>
      </c>
      <c r="F155" s="228" t="s">
        <v>207</v>
      </c>
      <c r="G155" s="229" t="s">
        <v>137</v>
      </c>
      <c r="H155" s="230">
        <v>9.3819999999999997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0.035000000000000003</v>
      </c>
      <c r="T155" s="237">
        <f>S155*H155</f>
        <v>0.32837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133</v>
      </c>
      <c r="AT155" s="238" t="s">
        <v>129</v>
      </c>
      <c r="AU155" s="238" t="s">
        <v>84</v>
      </c>
      <c r="AY155" s="14" t="s">
        <v>126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133</v>
      </c>
      <c r="BM155" s="238" t="s">
        <v>208</v>
      </c>
    </row>
    <row r="156" s="2" customFormat="1" ht="16.5" customHeight="1">
      <c r="A156" s="35"/>
      <c r="B156" s="36"/>
      <c r="C156" s="226" t="s">
        <v>209</v>
      </c>
      <c r="D156" s="226" t="s">
        <v>129</v>
      </c>
      <c r="E156" s="227" t="s">
        <v>210</v>
      </c>
      <c r="F156" s="228" t="s">
        <v>211</v>
      </c>
      <c r="G156" s="229" t="s">
        <v>137</v>
      </c>
      <c r="H156" s="230">
        <v>4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42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0.075999999999999998</v>
      </c>
      <c r="T156" s="237">
        <f>S156*H156</f>
        <v>0.30399999999999999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133</v>
      </c>
      <c r="AT156" s="238" t="s">
        <v>129</v>
      </c>
      <c r="AU156" s="238" t="s">
        <v>84</v>
      </c>
      <c r="AY156" s="14" t="s">
        <v>126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82</v>
      </c>
      <c r="BK156" s="239">
        <f>ROUND(I156*H156,2)</f>
        <v>0</v>
      </c>
      <c r="BL156" s="14" t="s">
        <v>133</v>
      </c>
      <c r="BM156" s="238" t="s">
        <v>212</v>
      </c>
    </row>
    <row r="157" s="2" customFormat="1" ht="16.5" customHeight="1">
      <c r="A157" s="35"/>
      <c r="B157" s="36"/>
      <c r="C157" s="226" t="s">
        <v>7</v>
      </c>
      <c r="D157" s="226" t="s">
        <v>129</v>
      </c>
      <c r="E157" s="227" t="s">
        <v>213</v>
      </c>
      <c r="F157" s="228" t="s">
        <v>214</v>
      </c>
      <c r="G157" s="229" t="s">
        <v>141</v>
      </c>
      <c r="H157" s="230">
        <v>8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42</v>
      </c>
      <c r="O157" s="88"/>
      <c r="P157" s="236">
        <f>O157*H157</f>
        <v>0</v>
      </c>
      <c r="Q157" s="236">
        <v>0</v>
      </c>
      <c r="R157" s="236">
        <f>Q157*H157</f>
        <v>0</v>
      </c>
      <c r="S157" s="236">
        <v>0.002</v>
      </c>
      <c r="T157" s="237">
        <f>S157*H157</f>
        <v>0.016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133</v>
      </c>
      <c r="AT157" s="238" t="s">
        <v>129</v>
      </c>
      <c r="AU157" s="238" t="s">
        <v>84</v>
      </c>
      <c r="AY157" s="14" t="s">
        <v>126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82</v>
      </c>
      <c r="BK157" s="239">
        <f>ROUND(I157*H157,2)</f>
        <v>0</v>
      </c>
      <c r="BL157" s="14" t="s">
        <v>133</v>
      </c>
      <c r="BM157" s="238" t="s">
        <v>215</v>
      </c>
    </row>
    <row r="158" s="2" customFormat="1" ht="16.5" customHeight="1">
      <c r="A158" s="35"/>
      <c r="B158" s="36"/>
      <c r="C158" s="226" t="s">
        <v>216</v>
      </c>
      <c r="D158" s="226" t="s">
        <v>129</v>
      </c>
      <c r="E158" s="227" t="s">
        <v>217</v>
      </c>
      <c r="F158" s="228" t="s">
        <v>218</v>
      </c>
      <c r="G158" s="229" t="s">
        <v>141</v>
      </c>
      <c r="H158" s="230">
        <v>0.59999999999999998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42</v>
      </c>
      <c r="O158" s="88"/>
      <c r="P158" s="236">
        <f>O158*H158</f>
        <v>0</v>
      </c>
      <c r="Q158" s="236">
        <v>0.00075000000000000002</v>
      </c>
      <c r="R158" s="236">
        <f>Q158*H158</f>
        <v>0.00044999999999999999</v>
      </c>
      <c r="S158" s="236">
        <v>0.044999999999999998</v>
      </c>
      <c r="T158" s="237">
        <f>S158*H158</f>
        <v>0.027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133</v>
      </c>
      <c r="AT158" s="238" t="s">
        <v>129</v>
      </c>
      <c r="AU158" s="238" t="s">
        <v>84</v>
      </c>
      <c r="AY158" s="14" t="s">
        <v>126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82</v>
      </c>
      <c r="BK158" s="239">
        <f>ROUND(I158*H158,2)</f>
        <v>0</v>
      </c>
      <c r="BL158" s="14" t="s">
        <v>133</v>
      </c>
      <c r="BM158" s="238" t="s">
        <v>219</v>
      </c>
    </row>
    <row r="159" s="2" customFormat="1" ht="16.5" customHeight="1">
      <c r="A159" s="35"/>
      <c r="B159" s="36"/>
      <c r="C159" s="226" t="s">
        <v>220</v>
      </c>
      <c r="D159" s="226" t="s">
        <v>129</v>
      </c>
      <c r="E159" s="227" t="s">
        <v>221</v>
      </c>
      <c r="F159" s="228" t="s">
        <v>222</v>
      </c>
      <c r="G159" s="229" t="s">
        <v>137</v>
      </c>
      <c r="H159" s="230">
        <v>31.454000000000001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42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0.060999999999999999</v>
      </c>
      <c r="T159" s="237">
        <f>S159*H159</f>
        <v>1.9186939999999999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133</v>
      </c>
      <c r="AT159" s="238" t="s">
        <v>129</v>
      </c>
      <c r="AU159" s="238" t="s">
        <v>84</v>
      </c>
      <c r="AY159" s="14" t="s">
        <v>126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82</v>
      </c>
      <c r="BK159" s="239">
        <f>ROUND(I159*H159,2)</f>
        <v>0</v>
      </c>
      <c r="BL159" s="14" t="s">
        <v>133</v>
      </c>
      <c r="BM159" s="238" t="s">
        <v>223</v>
      </c>
    </row>
    <row r="160" s="2" customFormat="1" ht="16.5" customHeight="1">
      <c r="A160" s="35"/>
      <c r="B160" s="36"/>
      <c r="C160" s="226" t="s">
        <v>224</v>
      </c>
      <c r="D160" s="226" t="s">
        <v>129</v>
      </c>
      <c r="E160" s="227" t="s">
        <v>225</v>
      </c>
      <c r="F160" s="228" t="s">
        <v>226</v>
      </c>
      <c r="G160" s="229" t="s">
        <v>137</v>
      </c>
      <c r="H160" s="230">
        <v>31.454000000000001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42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0.068000000000000005</v>
      </c>
      <c r="T160" s="237">
        <f>S160*H160</f>
        <v>2.1388720000000001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133</v>
      </c>
      <c r="AT160" s="238" t="s">
        <v>129</v>
      </c>
      <c r="AU160" s="238" t="s">
        <v>84</v>
      </c>
      <c r="AY160" s="14" t="s">
        <v>126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82</v>
      </c>
      <c r="BK160" s="239">
        <f>ROUND(I160*H160,2)</f>
        <v>0</v>
      </c>
      <c r="BL160" s="14" t="s">
        <v>133</v>
      </c>
      <c r="BM160" s="238" t="s">
        <v>227</v>
      </c>
    </row>
    <row r="161" s="12" customFormat="1" ht="22.8" customHeight="1">
      <c r="A161" s="12"/>
      <c r="B161" s="210"/>
      <c r="C161" s="211"/>
      <c r="D161" s="212" t="s">
        <v>76</v>
      </c>
      <c r="E161" s="224" t="s">
        <v>228</v>
      </c>
      <c r="F161" s="224" t="s">
        <v>229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SUM(P162:P166)</f>
        <v>0</v>
      </c>
      <c r="Q161" s="218"/>
      <c r="R161" s="219">
        <f>SUM(R162:R166)</f>
        <v>0</v>
      </c>
      <c r="S161" s="218"/>
      <c r="T161" s="220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82</v>
      </c>
      <c r="AT161" s="222" t="s">
        <v>76</v>
      </c>
      <c r="AU161" s="222" t="s">
        <v>82</v>
      </c>
      <c r="AY161" s="221" t="s">
        <v>126</v>
      </c>
      <c r="BK161" s="223">
        <f>SUM(BK162:BK166)</f>
        <v>0</v>
      </c>
    </row>
    <row r="162" s="2" customFormat="1" ht="16.5" customHeight="1">
      <c r="A162" s="35"/>
      <c r="B162" s="36"/>
      <c r="C162" s="226" t="s">
        <v>230</v>
      </c>
      <c r="D162" s="226" t="s">
        <v>129</v>
      </c>
      <c r="E162" s="227" t="s">
        <v>231</v>
      </c>
      <c r="F162" s="228" t="s">
        <v>232</v>
      </c>
      <c r="G162" s="229" t="s">
        <v>233</v>
      </c>
      <c r="H162" s="230">
        <v>6.2190000000000003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42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133</v>
      </c>
      <c r="AT162" s="238" t="s">
        <v>129</v>
      </c>
      <c r="AU162" s="238" t="s">
        <v>84</v>
      </c>
      <c r="AY162" s="14" t="s">
        <v>126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82</v>
      </c>
      <c r="BK162" s="239">
        <f>ROUND(I162*H162,2)</f>
        <v>0</v>
      </c>
      <c r="BL162" s="14" t="s">
        <v>133</v>
      </c>
      <c r="BM162" s="238" t="s">
        <v>234</v>
      </c>
    </row>
    <row r="163" s="2" customFormat="1" ht="16.5" customHeight="1">
      <c r="A163" s="35"/>
      <c r="B163" s="36"/>
      <c r="C163" s="226" t="s">
        <v>235</v>
      </c>
      <c r="D163" s="226" t="s">
        <v>129</v>
      </c>
      <c r="E163" s="227" t="s">
        <v>236</v>
      </c>
      <c r="F163" s="228" t="s">
        <v>237</v>
      </c>
      <c r="G163" s="229" t="s">
        <v>233</v>
      </c>
      <c r="H163" s="230">
        <v>30.734999999999999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42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133</v>
      </c>
      <c r="AT163" s="238" t="s">
        <v>129</v>
      </c>
      <c r="AU163" s="238" t="s">
        <v>84</v>
      </c>
      <c r="AY163" s="14" t="s">
        <v>126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82</v>
      </c>
      <c r="BK163" s="239">
        <f>ROUND(I163*H163,2)</f>
        <v>0</v>
      </c>
      <c r="BL163" s="14" t="s">
        <v>133</v>
      </c>
      <c r="BM163" s="238" t="s">
        <v>238</v>
      </c>
    </row>
    <row r="164" s="2" customFormat="1" ht="16.5" customHeight="1">
      <c r="A164" s="35"/>
      <c r="B164" s="36"/>
      <c r="C164" s="226" t="s">
        <v>239</v>
      </c>
      <c r="D164" s="226" t="s">
        <v>129</v>
      </c>
      <c r="E164" s="227" t="s">
        <v>240</v>
      </c>
      <c r="F164" s="228" t="s">
        <v>241</v>
      </c>
      <c r="G164" s="229" t="s">
        <v>233</v>
      </c>
      <c r="H164" s="230">
        <v>6.2190000000000003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42</v>
      </c>
      <c r="O164" s="88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133</v>
      </c>
      <c r="AT164" s="238" t="s">
        <v>129</v>
      </c>
      <c r="AU164" s="238" t="s">
        <v>84</v>
      </c>
      <c r="AY164" s="14" t="s">
        <v>126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82</v>
      </c>
      <c r="BK164" s="239">
        <f>ROUND(I164*H164,2)</f>
        <v>0</v>
      </c>
      <c r="BL164" s="14" t="s">
        <v>133</v>
      </c>
      <c r="BM164" s="238" t="s">
        <v>242</v>
      </c>
    </row>
    <row r="165" s="2" customFormat="1" ht="16.5" customHeight="1">
      <c r="A165" s="35"/>
      <c r="B165" s="36"/>
      <c r="C165" s="226" t="s">
        <v>243</v>
      </c>
      <c r="D165" s="226" t="s">
        <v>129</v>
      </c>
      <c r="E165" s="227" t="s">
        <v>244</v>
      </c>
      <c r="F165" s="228" t="s">
        <v>245</v>
      </c>
      <c r="G165" s="229" t="s">
        <v>233</v>
      </c>
      <c r="H165" s="230">
        <v>92.204999999999998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42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133</v>
      </c>
      <c r="AT165" s="238" t="s">
        <v>129</v>
      </c>
      <c r="AU165" s="238" t="s">
        <v>84</v>
      </c>
      <c r="AY165" s="14" t="s">
        <v>126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82</v>
      </c>
      <c r="BK165" s="239">
        <f>ROUND(I165*H165,2)</f>
        <v>0</v>
      </c>
      <c r="BL165" s="14" t="s">
        <v>133</v>
      </c>
      <c r="BM165" s="238" t="s">
        <v>246</v>
      </c>
    </row>
    <row r="166" s="2" customFormat="1" ht="21.75" customHeight="1">
      <c r="A166" s="35"/>
      <c r="B166" s="36"/>
      <c r="C166" s="226" t="s">
        <v>247</v>
      </c>
      <c r="D166" s="226" t="s">
        <v>129</v>
      </c>
      <c r="E166" s="227" t="s">
        <v>248</v>
      </c>
      <c r="F166" s="228" t="s">
        <v>249</v>
      </c>
      <c r="G166" s="229" t="s">
        <v>233</v>
      </c>
      <c r="H166" s="230">
        <v>6.2190000000000003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42</v>
      </c>
      <c r="O166" s="88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133</v>
      </c>
      <c r="AT166" s="238" t="s">
        <v>129</v>
      </c>
      <c r="AU166" s="238" t="s">
        <v>84</v>
      </c>
      <c r="AY166" s="14" t="s">
        <v>126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4" t="s">
        <v>82</v>
      </c>
      <c r="BK166" s="239">
        <f>ROUND(I166*H166,2)</f>
        <v>0</v>
      </c>
      <c r="BL166" s="14" t="s">
        <v>133</v>
      </c>
      <c r="BM166" s="238" t="s">
        <v>250</v>
      </c>
    </row>
    <row r="167" s="12" customFormat="1" ht="22.8" customHeight="1">
      <c r="A167" s="12"/>
      <c r="B167" s="210"/>
      <c r="C167" s="211"/>
      <c r="D167" s="212" t="s">
        <v>76</v>
      </c>
      <c r="E167" s="224" t="s">
        <v>251</v>
      </c>
      <c r="F167" s="224" t="s">
        <v>252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P168</f>
        <v>0</v>
      </c>
      <c r="Q167" s="218"/>
      <c r="R167" s="219">
        <f>R168</f>
        <v>0</v>
      </c>
      <c r="S167" s="218"/>
      <c r="T167" s="22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82</v>
      </c>
      <c r="AT167" s="222" t="s">
        <v>76</v>
      </c>
      <c r="AU167" s="222" t="s">
        <v>82</v>
      </c>
      <c r="AY167" s="221" t="s">
        <v>126</v>
      </c>
      <c r="BK167" s="223">
        <f>BK168</f>
        <v>0</v>
      </c>
    </row>
    <row r="168" s="2" customFormat="1" ht="16.5" customHeight="1">
      <c r="A168" s="35"/>
      <c r="B168" s="36"/>
      <c r="C168" s="226" t="s">
        <v>253</v>
      </c>
      <c r="D168" s="226" t="s">
        <v>129</v>
      </c>
      <c r="E168" s="227" t="s">
        <v>254</v>
      </c>
      <c r="F168" s="228" t="s">
        <v>255</v>
      </c>
      <c r="G168" s="229" t="s">
        <v>233</v>
      </c>
      <c r="H168" s="230">
        <v>1.3009999999999999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42</v>
      </c>
      <c r="O168" s="88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133</v>
      </c>
      <c r="AT168" s="238" t="s">
        <v>129</v>
      </c>
      <c r="AU168" s="238" t="s">
        <v>84</v>
      </c>
      <c r="AY168" s="14" t="s">
        <v>126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82</v>
      </c>
      <c r="BK168" s="239">
        <f>ROUND(I168*H168,2)</f>
        <v>0</v>
      </c>
      <c r="BL168" s="14" t="s">
        <v>133</v>
      </c>
      <c r="BM168" s="238" t="s">
        <v>256</v>
      </c>
    </row>
    <row r="169" s="12" customFormat="1" ht="25.92" customHeight="1">
      <c r="A169" s="12"/>
      <c r="B169" s="210"/>
      <c r="C169" s="211"/>
      <c r="D169" s="212" t="s">
        <v>76</v>
      </c>
      <c r="E169" s="213" t="s">
        <v>257</v>
      </c>
      <c r="F169" s="213" t="s">
        <v>258</v>
      </c>
      <c r="G169" s="211"/>
      <c r="H169" s="211"/>
      <c r="I169" s="214"/>
      <c r="J169" s="215">
        <f>BK169</f>
        <v>0</v>
      </c>
      <c r="K169" s="211"/>
      <c r="L169" s="216"/>
      <c r="M169" s="217"/>
      <c r="N169" s="218"/>
      <c r="O169" s="218"/>
      <c r="P169" s="219">
        <f>P170+P176+P184+P199+P203+P211+P216+P225+P233+P245+P250</f>
        <v>0</v>
      </c>
      <c r="Q169" s="218"/>
      <c r="R169" s="219">
        <f>R170+R176+R184+R199+R203+R211+R216+R225+R233+R245+R250</f>
        <v>1.5010719000000001</v>
      </c>
      <c r="S169" s="218"/>
      <c r="T169" s="220">
        <f>T170+T176+T184+T199+T203+T211+T216+T225+T233+T245+T250</f>
        <v>0.19660497000000002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84</v>
      </c>
      <c r="AT169" s="222" t="s">
        <v>76</v>
      </c>
      <c r="AU169" s="222" t="s">
        <v>77</v>
      </c>
      <c r="AY169" s="221" t="s">
        <v>126</v>
      </c>
      <c r="BK169" s="223">
        <f>BK170+BK176+BK184+BK199+BK203+BK211+BK216+BK225+BK233+BK245+BK250</f>
        <v>0</v>
      </c>
    </row>
    <row r="170" s="12" customFormat="1" ht="22.8" customHeight="1">
      <c r="A170" s="12"/>
      <c r="B170" s="210"/>
      <c r="C170" s="211"/>
      <c r="D170" s="212" t="s">
        <v>76</v>
      </c>
      <c r="E170" s="224" t="s">
        <v>259</v>
      </c>
      <c r="F170" s="224" t="s">
        <v>260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SUM(P171:P175)</f>
        <v>0</v>
      </c>
      <c r="Q170" s="218"/>
      <c r="R170" s="219">
        <f>SUM(R171:R175)</f>
        <v>0.0027899999999999999</v>
      </c>
      <c r="S170" s="218"/>
      <c r="T170" s="220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84</v>
      </c>
      <c r="AT170" s="222" t="s">
        <v>76</v>
      </c>
      <c r="AU170" s="222" t="s">
        <v>82</v>
      </c>
      <c r="AY170" s="221" t="s">
        <v>126</v>
      </c>
      <c r="BK170" s="223">
        <f>SUM(BK171:BK175)</f>
        <v>0</v>
      </c>
    </row>
    <row r="171" s="2" customFormat="1" ht="16.5" customHeight="1">
      <c r="A171" s="35"/>
      <c r="B171" s="36"/>
      <c r="C171" s="226" t="s">
        <v>261</v>
      </c>
      <c r="D171" s="226" t="s">
        <v>129</v>
      </c>
      <c r="E171" s="227" t="s">
        <v>262</v>
      </c>
      <c r="F171" s="228" t="s">
        <v>263</v>
      </c>
      <c r="G171" s="229" t="s">
        <v>132</v>
      </c>
      <c r="H171" s="230">
        <v>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42</v>
      </c>
      <c r="O171" s="88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192</v>
      </c>
      <c r="AT171" s="238" t="s">
        <v>129</v>
      </c>
      <c r="AU171" s="238" t="s">
        <v>84</v>
      </c>
      <c r="AY171" s="14" t="s">
        <v>126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82</v>
      </c>
      <c r="BK171" s="239">
        <f>ROUND(I171*H171,2)</f>
        <v>0</v>
      </c>
      <c r="BL171" s="14" t="s">
        <v>192</v>
      </c>
      <c r="BM171" s="238" t="s">
        <v>264</v>
      </c>
    </row>
    <row r="172" s="2" customFormat="1" ht="16.5" customHeight="1">
      <c r="A172" s="35"/>
      <c r="B172" s="36"/>
      <c r="C172" s="226" t="s">
        <v>265</v>
      </c>
      <c r="D172" s="226" t="s">
        <v>129</v>
      </c>
      <c r="E172" s="227" t="s">
        <v>266</v>
      </c>
      <c r="F172" s="228" t="s">
        <v>267</v>
      </c>
      <c r="G172" s="229" t="s">
        <v>132</v>
      </c>
      <c r="H172" s="230">
        <v>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42</v>
      </c>
      <c r="O172" s="88"/>
      <c r="P172" s="236">
        <f>O172*H172</f>
        <v>0</v>
      </c>
      <c r="Q172" s="236">
        <v>0.0017899999999999999</v>
      </c>
      <c r="R172" s="236">
        <f>Q172*H172</f>
        <v>0.0017899999999999999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192</v>
      </c>
      <c r="AT172" s="238" t="s">
        <v>129</v>
      </c>
      <c r="AU172" s="238" t="s">
        <v>84</v>
      </c>
      <c r="AY172" s="14" t="s">
        <v>126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82</v>
      </c>
      <c r="BK172" s="239">
        <f>ROUND(I172*H172,2)</f>
        <v>0</v>
      </c>
      <c r="BL172" s="14" t="s">
        <v>192</v>
      </c>
      <c r="BM172" s="238" t="s">
        <v>268</v>
      </c>
    </row>
    <row r="173" s="2" customFormat="1" ht="16.5" customHeight="1">
      <c r="A173" s="35"/>
      <c r="B173" s="36"/>
      <c r="C173" s="226" t="s">
        <v>269</v>
      </c>
      <c r="D173" s="226" t="s">
        <v>129</v>
      </c>
      <c r="E173" s="227" t="s">
        <v>270</v>
      </c>
      <c r="F173" s="228" t="s">
        <v>271</v>
      </c>
      <c r="G173" s="229" t="s">
        <v>132</v>
      </c>
      <c r="H173" s="230">
        <v>1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42</v>
      </c>
      <c r="O173" s="88"/>
      <c r="P173" s="236">
        <f>O173*H173</f>
        <v>0</v>
      </c>
      <c r="Q173" s="236">
        <v>0.001</v>
      </c>
      <c r="R173" s="236">
        <f>Q173*H173</f>
        <v>0.001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192</v>
      </c>
      <c r="AT173" s="238" t="s">
        <v>129</v>
      </c>
      <c r="AU173" s="238" t="s">
        <v>84</v>
      </c>
      <c r="AY173" s="14" t="s">
        <v>126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4" t="s">
        <v>82</v>
      </c>
      <c r="BK173" s="239">
        <f>ROUND(I173*H173,2)</f>
        <v>0</v>
      </c>
      <c r="BL173" s="14" t="s">
        <v>192</v>
      </c>
      <c r="BM173" s="238" t="s">
        <v>272</v>
      </c>
    </row>
    <row r="174" s="2" customFormat="1" ht="16.5" customHeight="1">
      <c r="A174" s="35"/>
      <c r="B174" s="36"/>
      <c r="C174" s="226" t="s">
        <v>273</v>
      </c>
      <c r="D174" s="226" t="s">
        <v>129</v>
      </c>
      <c r="E174" s="227" t="s">
        <v>274</v>
      </c>
      <c r="F174" s="228" t="s">
        <v>275</v>
      </c>
      <c r="G174" s="229" t="s">
        <v>132</v>
      </c>
      <c r="H174" s="230">
        <v>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42</v>
      </c>
      <c r="O174" s="88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192</v>
      </c>
      <c r="AT174" s="238" t="s">
        <v>129</v>
      </c>
      <c r="AU174" s="238" t="s">
        <v>84</v>
      </c>
      <c r="AY174" s="14" t="s">
        <v>126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82</v>
      </c>
      <c r="BK174" s="239">
        <f>ROUND(I174*H174,2)</f>
        <v>0</v>
      </c>
      <c r="BL174" s="14" t="s">
        <v>192</v>
      </c>
      <c r="BM174" s="238" t="s">
        <v>276</v>
      </c>
    </row>
    <row r="175" s="2" customFormat="1" ht="16.5" customHeight="1">
      <c r="A175" s="35"/>
      <c r="B175" s="36"/>
      <c r="C175" s="226" t="s">
        <v>277</v>
      </c>
      <c r="D175" s="226" t="s">
        <v>129</v>
      </c>
      <c r="E175" s="227" t="s">
        <v>278</v>
      </c>
      <c r="F175" s="228" t="s">
        <v>279</v>
      </c>
      <c r="G175" s="229" t="s">
        <v>132</v>
      </c>
      <c r="H175" s="230">
        <v>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42</v>
      </c>
      <c r="O175" s="88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192</v>
      </c>
      <c r="AT175" s="238" t="s">
        <v>129</v>
      </c>
      <c r="AU175" s="238" t="s">
        <v>84</v>
      </c>
      <c r="AY175" s="14" t="s">
        <v>126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82</v>
      </c>
      <c r="BK175" s="239">
        <f>ROUND(I175*H175,2)</f>
        <v>0</v>
      </c>
      <c r="BL175" s="14" t="s">
        <v>192</v>
      </c>
      <c r="BM175" s="238" t="s">
        <v>280</v>
      </c>
    </row>
    <row r="176" s="12" customFormat="1" ht="22.8" customHeight="1">
      <c r="A176" s="12"/>
      <c r="B176" s="210"/>
      <c r="C176" s="211"/>
      <c r="D176" s="212" t="s">
        <v>76</v>
      </c>
      <c r="E176" s="224" t="s">
        <v>281</v>
      </c>
      <c r="F176" s="224" t="s">
        <v>282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SUM(P177:P183)</f>
        <v>0</v>
      </c>
      <c r="Q176" s="218"/>
      <c r="R176" s="219">
        <f>SUM(R177:R183)</f>
        <v>0.0025799999999999998</v>
      </c>
      <c r="S176" s="218"/>
      <c r="T176" s="220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84</v>
      </c>
      <c r="AT176" s="222" t="s">
        <v>76</v>
      </c>
      <c r="AU176" s="222" t="s">
        <v>82</v>
      </c>
      <c r="AY176" s="221" t="s">
        <v>126</v>
      </c>
      <c r="BK176" s="223">
        <f>SUM(BK177:BK183)</f>
        <v>0</v>
      </c>
    </row>
    <row r="177" s="2" customFormat="1" ht="16.5" customHeight="1">
      <c r="A177" s="35"/>
      <c r="B177" s="36"/>
      <c r="C177" s="226" t="s">
        <v>283</v>
      </c>
      <c r="D177" s="226" t="s">
        <v>129</v>
      </c>
      <c r="E177" s="227" t="s">
        <v>284</v>
      </c>
      <c r="F177" s="228" t="s">
        <v>285</v>
      </c>
      <c r="G177" s="229" t="s">
        <v>141</v>
      </c>
      <c r="H177" s="230">
        <v>2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42</v>
      </c>
      <c r="O177" s="88"/>
      <c r="P177" s="236">
        <f>O177*H177</f>
        <v>0</v>
      </c>
      <c r="Q177" s="236">
        <v>0.00034000000000000002</v>
      </c>
      <c r="R177" s="236">
        <f>Q177*H177</f>
        <v>0.00068000000000000005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192</v>
      </c>
      <c r="AT177" s="238" t="s">
        <v>129</v>
      </c>
      <c r="AU177" s="238" t="s">
        <v>84</v>
      </c>
      <c r="AY177" s="14" t="s">
        <v>126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82</v>
      </c>
      <c r="BK177" s="239">
        <f>ROUND(I177*H177,2)</f>
        <v>0</v>
      </c>
      <c r="BL177" s="14" t="s">
        <v>192</v>
      </c>
      <c r="BM177" s="238" t="s">
        <v>286</v>
      </c>
    </row>
    <row r="178" s="2" customFormat="1" ht="21.75" customHeight="1">
      <c r="A178" s="35"/>
      <c r="B178" s="36"/>
      <c r="C178" s="240" t="s">
        <v>287</v>
      </c>
      <c r="D178" s="240" t="s">
        <v>168</v>
      </c>
      <c r="E178" s="241" t="s">
        <v>288</v>
      </c>
      <c r="F178" s="242" t="s">
        <v>289</v>
      </c>
      <c r="G178" s="243" t="s">
        <v>141</v>
      </c>
      <c r="H178" s="244">
        <v>2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42</v>
      </c>
      <c r="O178" s="88"/>
      <c r="P178" s="236">
        <f>O178*H178</f>
        <v>0</v>
      </c>
      <c r="Q178" s="236">
        <v>0.00040000000000000002</v>
      </c>
      <c r="R178" s="236">
        <f>Q178*H178</f>
        <v>0.00080000000000000004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265</v>
      </c>
      <c r="AT178" s="238" t="s">
        <v>168</v>
      </c>
      <c r="AU178" s="238" t="s">
        <v>84</v>
      </c>
      <c r="AY178" s="14" t="s">
        <v>126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4" t="s">
        <v>82</v>
      </c>
      <c r="BK178" s="239">
        <f>ROUND(I178*H178,2)</f>
        <v>0</v>
      </c>
      <c r="BL178" s="14" t="s">
        <v>192</v>
      </c>
      <c r="BM178" s="238" t="s">
        <v>290</v>
      </c>
    </row>
    <row r="179" s="2" customFormat="1" ht="16.5" customHeight="1">
      <c r="A179" s="35"/>
      <c r="B179" s="36"/>
      <c r="C179" s="226" t="s">
        <v>291</v>
      </c>
      <c r="D179" s="226" t="s">
        <v>129</v>
      </c>
      <c r="E179" s="227" t="s">
        <v>292</v>
      </c>
      <c r="F179" s="228" t="s">
        <v>293</v>
      </c>
      <c r="G179" s="229" t="s">
        <v>294</v>
      </c>
      <c r="H179" s="230">
        <v>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42</v>
      </c>
      <c r="O179" s="88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192</v>
      </c>
      <c r="AT179" s="238" t="s">
        <v>129</v>
      </c>
      <c r="AU179" s="238" t="s">
        <v>84</v>
      </c>
      <c r="AY179" s="14" t="s">
        <v>126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82</v>
      </c>
      <c r="BK179" s="239">
        <f>ROUND(I179*H179,2)</f>
        <v>0</v>
      </c>
      <c r="BL179" s="14" t="s">
        <v>192</v>
      </c>
      <c r="BM179" s="238" t="s">
        <v>295</v>
      </c>
    </row>
    <row r="180" s="2" customFormat="1" ht="16.5" customHeight="1">
      <c r="A180" s="35"/>
      <c r="B180" s="36"/>
      <c r="C180" s="226" t="s">
        <v>296</v>
      </c>
      <c r="D180" s="226" t="s">
        <v>129</v>
      </c>
      <c r="E180" s="227" t="s">
        <v>297</v>
      </c>
      <c r="F180" s="228" t="s">
        <v>298</v>
      </c>
      <c r="G180" s="229" t="s">
        <v>141</v>
      </c>
      <c r="H180" s="230">
        <v>2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42</v>
      </c>
      <c r="O180" s="88"/>
      <c r="P180" s="236">
        <f>O180*H180</f>
        <v>0</v>
      </c>
      <c r="Q180" s="236">
        <v>0.00012999999999999999</v>
      </c>
      <c r="R180" s="236">
        <f>Q180*H180</f>
        <v>0.00025999999999999998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192</v>
      </c>
      <c r="AT180" s="238" t="s">
        <v>129</v>
      </c>
      <c r="AU180" s="238" t="s">
        <v>84</v>
      </c>
      <c r="AY180" s="14" t="s">
        <v>126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4" t="s">
        <v>82</v>
      </c>
      <c r="BK180" s="239">
        <f>ROUND(I180*H180,2)</f>
        <v>0</v>
      </c>
      <c r="BL180" s="14" t="s">
        <v>192</v>
      </c>
      <c r="BM180" s="238" t="s">
        <v>299</v>
      </c>
    </row>
    <row r="181" s="2" customFormat="1" ht="16.5" customHeight="1">
      <c r="A181" s="35"/>
      <c r="B181" s="36"/>
      <c r="C181" s="226" t="s">
        <v>300</v>
      </c>
      <c r="D181" s="226" t="s">
        <v>129</v>
      </c>
      <c r="E181" s="227" t="s">
        <v>301</v>
      </c>
      <c r="F181" s="228" t="s">
        <v>302</v>
      </c>
      <c r="G181" s="229" t="s">
        <v>132</v>
      </c>
      <c r="H181" s="230">
        <v>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42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192</v>
      </c>
      <c r="AT181" s="238" t="s">
        <v>129</v>
      </c>
      <c r="AU181" s="238" t="s">
        <v>84</v>
      </c>
      <c r="AY181" s="14" t="s">
        <v>126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82</v>
      </c>
      <c r="BK181" s="239">
        <f>ROUND(I181*H181,2)</f>
        <v>0</v>
      </c>
      <c r="BL181" s="14" t="s">
        <v>192</v>
      </c>
      <c r="BM181" s="238" t="s">
        <v>303</v>
      </c>
    </row>
    <row r="182" s="2" customFormat="1" ht="16.5" customHeight="1">
      <c r="A182" s="35"/>
      <c r="B182" s="36"/>
      <c r="C182" s="226" t="s">
        <v>304</v>
      </c>
      <c r="D182" s="226" t="s">
        <v>129</v>
      </c>
      <c r="E182" s="227" t="s">
        <v>305</v>
      </c>
      <c r="F182" s="228" t="s">
        <v>306</v>
      </c>
      <c r="G182" s="229" t="s">
        <v>132</v>
      </c>
      <c r="H182" s="230">
        <v>2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42</v>
      </c>
      <c r="O182" s="88"/>
      <c r="P182" s="236">
        <f>O182*H182</f>
        <v>0</v>
      </c>
      <c r="Q182" s="236">
        <v>0.00012999999999999999</v>
      </c>
      <c r="R182" s="236">
        <f>Q182*H182</f>
        <v>0.00025999999999999998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192</v>
      </c>
      <c r="AT182" s="238" t="s">
        <v>129</v>
      </c>
      <c r="AU182" s="238" t="s">
        <v>84</v>
      </c>
      <c r="AY182" s="14" t="s">
        <v>126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82</v>
      </c>
      <c r="BK182" s="239">
        <f>ROUND(I182*H182,2)</f>
        <v>0</v>
      </c>
      <c r="BL182" s="14" t="s">
        <v>192</v>
      </c>
      <c r="BM182" s="238" t="s">
        <v>307</v>
      </c>
    </row>
    <row r="183" s="2" customFormat="1" ht="16.5" customHeight="1">
      <c r="A183" s="35"/>
      <c r="B183" s="36"/>
      <c r="C183" s="226" t="s">
        <v>308</v>
      </c>
      <c r="D183" s="226" t="s">
        <v>129</v>
      </c>
      <c r="E183" s="227" t="s">
        <v>309</v>
      </c>
      <c r="F183" s="228" t="s">
        <v>310</v>
      </c>
      <c r="G183" s="229" t="s">
        <v>132</v>
      </c>
      <c r="H183" s="230">
        <v>2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42</v>
      </c>
      <c r="O183" s="88"/>
      <c r="P183" s="236">
        <f>O183*H183</f>
        <v>0</v>
      </c>
      <c r="Q183" s="236">
        <v>0.00029</v>
      </c>
      <c r="R183" s="236">
        <f>Q183*H183</f>
        <v>0.00058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192</v>
      </c>
      <c r="AT183" s="238" t="s">
        <v>129</v>
      </c>
      <c r="AU183" s="238" t="s">
        <v>84</v>
      </c>
      <c r="AY183" s="14" t="s">
        <v>126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4" t="s">
        <v>82</v>
      </c>
      <c r="BK183" s="239">
        <f>ROUND(I183*H183,2)</f>
        <v>0</v>
      </c>
      <c r="BL183" s="14" t="s">
        <v>192</v>
      </c>
      <c r="BM183" s="238" t="s">
        <v>311</v>
      </c>
    </row>
    <row r="184" s="12" customFormat="1" ht="22.8" customHeight="1">
      <c r="A184" s="12"/>
      <c r="B184" s="210"/>
      <c r="C184" s="211"/>
      <c r="D184" s="212" t="s">
        <v>76</v>
      </c>
      <c r="E184" s="224" t="s">
        <v>312</v>
      </c>
      <c r="F184" s="224" t="s">
        <v>313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SUM(P185:P198)</f>
        <v>0</v>
      </c>
      <c r="Q184" s="218"/>
      <c r="R184" s="219">
        <f>SUM(R185:R198)</f>
        <v>0.08112999999999998</v>
      </c>
      <c r="S184" s="218"/>
      <c r="T184" s="220">
        <f>SUM(T185:T198)</f>
        <v>0.063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84</v>
      </c>
      <c r="AT184" s="222" t="s">
        <v>76</v>
      </c>
      <c r="AU184" s="222" t="s">
        <v>82</v>
      </c>
      <c r="AY184" s="221" t="s">
        <v>126</v>
      </c>
      <c r="BK184" s="223">
        <f>SUM(BK185:BK198)</f>
        <v>0</v>
      </c>
    </row>
    <row r="185" s="2" customFormat="1" ht="16.5" customHeight="1">
      <c r="A185" s="35"/>
      <c r="B185" s="36"/>
      <c r="C185" s="226" t="s">
        <v>314</v>
      </c>
      <c r="D185" s="226" t="s">
        <v>129</v>
      </c>
      <c r="E185" s="227" t="s">
        <v>315</v>
      </c>
      <c r="F185" s="228" t="s">
        <v>316</v>
      </c>
      <c r="G185" s="229" t="s">
        <v>294</v>
      </c>
      <c r="H185" s="230">
        <v>1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42</v>
      </c>
      <c r="O185" s="88"/>
      <c r="P185" s="236">
        <f>O185*H185</f>
        <v>0</v>
      </c>
      <c r="Q185" s="236">
        <v>0</v>
      </c>
      <c r="R185" s="236">
        <f>Q185*H185</f>
        <v>0</v>
      </c>
      <c r="S185" s="236">
        <v>0.01933</v>
      </c>
      <c r="T185" s="237">
        <f>S185*H185</f>
        <v>0.01933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192</v>
      </c>
      <c r="AT185" s="238" t="s">
        <v>129</v>
      </c>
      <c r="AU185" s="238" t="s">
        <v>84</v>
      </c>
      <c r="AY185" s="14" t="s">
        <v>126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4" t="s">
        <v>82</v>
      </c>
      <c r="BK185" s="239">
        <f>ROUND(I185*H185,2)</f>
        <v>0</v>
      </c>
      <c r="BL185" s="14" t="s">
        <v>192</v>
      </c>
      <c r="BM185" s="238" t="s">
        <v>317</v>
      </c>
    </row>
    <row r="186" s="2" customFormat="1" ht="16.5" customHeight="1">
      <c r="A186" s="35"/>
      <c r="B186" s="36"/>
      <c r="C186" s="226" t="s">
        <v>318</v>
      </c>
      <c r="D186" s="226" t="s">
        <v>129</v>
      </c>
      <c r="E186" s="227" t="s">
        <v>319</v>
      </c>
      <c r="F186" s="228" t="s">
        <v>320</v>
      </c>
      <c r="G186" s="229" t="s">
        <v>294</v>
      </c>
      <c r="H186" s="230">
        <v>2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42</v>
      </c>
      <c r="O186" s="88"/>
      <c r="P186" s="236">
        <f>O186*H186</f>
        <v>0</v>
      </c>
      <c r="Q186" s="236">
        <v>0.031919999999999997</v>
      </c>
      <c r="R186" s="236">
        <f>Q186*H186</f>
        <v>0.063839999999999994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192</v>
      </c>
      <c r="AT186" s="238" t="s">
        <v>129</v>
      </c>
      <c r="AU186" s="238" t="s">
        <v>84</v>
      </c>
      <c r="AY186" s="14" t="s">
        <v>126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82</v>
      </c>
      <c r="BK186" s="239">
        <f>ROUND(I186*H186,2)</f>
        <v>0</v>
      </c>
      <c r="BL186" s="14" t="s">
        <v>192</v>
      </c>
      <c r="BM186" s="238" t="s">
        <v>321</v>
      </c>
    </row>
    <row r="187" s="2" customFormat="1" ht="16.5" customHeight="1">
      <c r="A187" s="35"/>
      <c r="B187" s="36"/>
      <c r="C187" s="226" t="s">
        <v>322</v>
      </c>
      <c r="D187" s="226" t="s">
        <v>129</v>
      </c>
      <c r="E187" s="227" t="s">
        <v>323</v>
      </c>
      <c r="F187" s="228" t="s">
        <v>324</v>
      </c>
      <c r="G187" s="229" t="s">
        <v>132</v>
      </c>
      <c r="H187" s="230">
        <v>2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42</v>
      </c>
      <c r="O187" s="88"/>
      <c r="P187" s="236">
        <f>O187*H187</f>
        <v>0</v>
      </c>
      <c r="Q187" s="236">
        <v>0.00183</v>
      </c>
      <c r="R187" s="236">
        <f>Q187*H187</f>
        <v>0.0036600000000000001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192</v>
      </c>
      <c r="AT187" s="238" t="s">
        <v>129</v>
      </c>
      <c r="AU187" s="238" t="s">
        <v>84</v>
      </c>
      <c r="AY187" s="14" t="s">
        <v>126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82</v>
      </c>
      <c r="BK187" s="239">
        <f>ROUND(I187*H187,2)</f>
        <v>0</v>
      </c>
      <c r="BL187" s="14" t="s">
        <v>192</v>
      </c>
      <c r="BM187" s="238" t="s">
        <v>325</v>
      </c>
    </row>
    <row r="188" s="2" customFormat="1" ht="16.5" customHeight="1">
      <c r="A188" s="35"/>
      <c r="B188" s="36"/>
      <c r="C188" s="226" t="s">
        <v>326</v>
      </c>
      <c r="D188" s="226" t="s">
        <v>129</v>
      </c>
      <c r="E188" s="227" t="s">
        <v>327</v>
      </c>
      <c r="F188" s="228" t="s">
        <v>328</v>
      </c>
      <c r="G188" s="229" t="s">
        <v>294</v>
      </c>
      <c r="H188" s="230">
        <v>1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42</v>
      </c>
      <c r="O188" s="88"/>
      <c r="P188" s="236">
        <f>O188*H188</f>
        <v>0</v>
      </c>
      <c r="Q188" s="236">
        <v>0</v>
      </c>
      <c r="R188" s="236">
        <f>Q188*H188</f>
        <v>0</v>
      </c>
      <c r="S188" s="236">
        <v>0.0172</v>
      </c>
      <c r="T188" s="237">
        <f>S188*H188</f>
        <v>0.0172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192</v>
      </c>
      <c r="AT188" s="238" t="s">
        <v>129</v>
      </c>
      <c r="AU188" s="238" t="s">
        <v>84</v>
      </c>
      <c r="AY188" s="14" t="s">
        <v>126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4" t="s">
        <v>82</v>
      </c>
      <c r="BK188" s="239">
        <f>ROUND(I188*H188,2)</f>
        <v>0</v>
      </c>
      <c r="BL188" s="14" t="s">
        <v>192</v>
      </c>
      <c r="BM188" s="238" t="s">
        <v>329</v>
      </c>
    </row>
    <row r="189" s="2" customFormat="1" ht="16.5" customHeight="1">
      <c r="A189" s="35"/>
      <c r="B189" s="36"/>
      <c r="C189" s="226" t="s">
        <v>330</v>
      </c>
      <c r="D189" s="226" t="s">
        <v>129</v>
      </c>
      <c r="E189" s="227" t="s">
        <v>331</v>
      </c>
      <c r="F189" s="228" t="s">
        <v>332</v>
      </c>
      <c r="G189" s="229" t="s">
        <v>294</v>
      </c>
      <c r="H189" s="230">
        <v>1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42</v>
      </c>
      <c r="O189" s="88"/>
      <c r="P189" s="236">
        <f>O189*H189</f>
        <v>0</v>
      </c>
      <c r="Q189" s="236">
        <v>0</v>
      </c>
      <c r="R189" s="236">
        <f>Q189*H189</f>
        <v>0</v>
      </c>
      <c r="S189" s="236">
        <v>0.019460000000000002</v>
      </c>
      <c r="T189" s="237">
        <f>S189*H189</f>
        <v>0.019460000000000002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192</v>
      </c>
      <c r="AT189" s="238" t="s">
        <v>129</v>
      </c>
      <c r="AU189" s="238" t="s">
        <v>84</v>
      </c>
      <c r="AY189" s="14" t="s">
        <v>126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82</v>
      </c>
      <c r="BK189" s="239">
        <f>ROUND(I189*H189,2)</f>
        <v>0</v>
      </c>
      <c r="BL189" s="14" t="s">
        <v>192</v>
      </c>
      <c r="BM189" s="238" t="s">
        <v>333</v>
      </c>
    </row>
    <row r="190" s="2" customFormat="1" ht="16.5" customHeight="1">
      <c r="A190" s="35"/>
      <c r="B190" s="36"/>
      <c r="C190" s="226" t="s">
        <v>334</v>
      </c>
      <c r="D190" s="226" t="s">
        <v>129</v>
      </c>
      <c r="E190" s="227" t="s">
        <v>335</v>
      </c>
      <c r="F190" s="228" t="s">
        <v>336</v>
      </c>
      <c r="G190" s="229" t="s">
        <v>294</v>
      </c>
      <c r="H190" s="230">
        <v>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42</v>
      </c>
      <c r="O190" s="88"/>
      <c r="P190" s="236">
        <f>O190*H190</f>
        <v>0</v>
      </c>
      <c r="Q190" s="236">
        <v>0.01197</v>
      </c>
      <c r="R190" s="236">
        <f>Q190*H190</f>
        <v>0.01197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192</v>
      </c>
      <c r="AT190" s="238" t="s">
        <v>129</v>
      </c>
      <c r="AU190" s="238" t="s">
        <v>84</v>
      </c>
      <c r="AY190" s="14" t="s">
        <v>126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82</v>
      </c>
      <c r="BK190" s="239">
        <f>ROUND(I190*H190,2)</f>
        <v>0</v>
      </c>
      <c r="BL190" s="14" t="s">
        <v>192</v>
      </c>
      <c r="BM190" s="238" t="s">
        <v>337</v>
      </c>
    </row>
    <row r="191" s="2" customFormat="1" ht="16.5" customHeight="1">
      <c r="A191" s="35"/>
      <c r="B191" s="36"/>
      <c r="C191" s="226" t="s">
        <v>338</v>
      </c>
      <c r="D191" s="226" t="s">
        <v>129</v>
      </c>
      <c r="E191" s="227" t="s">
        <v>339</v>
      </c>
      <c r="F191" s="228" t="s">
        <v>340</v>
      </c>
      <c r="G191" s="229" t="s">
        <v>233</v>
      </c>
      <c r="H191" s="230">
        <v>0.059999999999999998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42</v>
      </c>
      <c r="O191" s="88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192</v>
      </c>
      <c r="AT191" s="238" t="s">
        <v>129</v>
      </c>
      <c r="AU191" s="238" t="s">
        <v>84</v>
      </c>
      <c r="AY191" s="14" t="s">
        <v>126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4" t="s">
        <v>82</v>
      </c>
      <c r="BK191" s="239">
        <f>ROUND(I191*H191,2)</f>
        <v>0</v>
      </c>
      <c r="BL191" s="14" t="s">
        <v>192</v>
      </c>
      <c r="BM191" s="238" t="s">
        <v>341</v>
      </c>
    </row>
    <row r="192" s="2" customFormat="1" ht="16.5" customHeight="1">
      <c r="A192" s="35"/>
      <c r="B192" s="36"/>
      <c r="C192" s="226" t="s">
        <v>342</v>
      </c>
      <c r="D192" s="226" t="s">
        <v>129</v>
      </c>
      <c r="E192" s="227" t="s">
        <v>343</v>
      </c>
      <c r="F192" s="228" t="s">
        <v>344</v>
      </c>
      <c r="G192" s="229" t="s">
        <v>132</v>
      </c>
      <c r="H192" s="230">
        <v>2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42</v>
      </c>
      <c r="O192" s="88"/>
      <c r="P192" s="236">
        <f>O192*H192</f>
        <v>0</v>
      </c>
      <c r="Q192" s="236">
        <v>0</v>
      </c>
      <c r="R192" s="236">
        <f>Q192*H192</f>
        <v>0</v>
      </c>
      <c r="S192" s="236">
        <v>0.00048999999999999998</v>
      </c>
      <c r="T192" s="237">
        <f>S192*H192</f>
        <v>0.00097999999999999997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192</v>
      </c>
      <c r="AT192" s="238" t="s">
        <v>129</v>
      </c>
      <c r="AU192" s="238" t="s">
        <v>84</v>
      </c>
      <c r="AY192" s="14" t="s">
        <v>126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82</v>
      </c>
      <c r="BK192" s="239">
        <f>ROUND(I192*H192,2)</f>
        <v>0</v>
      </c>
      <c r="BL192" s="14" t="s">
        <v>192</v>
      </c>
      <c r="BM192" s="238" t="s">
        <v>345</v>
      </c>
    </row>
    <row r="193" s="2" customFormat="1" ht="16.5" customHeight="1">
      <c r="A193" s="35"/>
      <c r="B193" s="36"/>
      <c r="C193" s="226" t="s">
        <v>346</v>
      </c>
      <c r="D193" s="226" t="s">
        <v>129</v>
      </c>
      <c r="E193" s="227" t="s">
        <v>347</v>
      </c>
      <c r="F193" s="228" t="s">
        <v>348</v>
      </c>
      <c r="G193" s="229" t="s">
        <v>294</v>
      </c>
      <c r="H193" s="230">
        <v>1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42</v>
      </c>
      <c r="O193" s="88"/>
      <c r="P193" s="236">
        <f>O193*H193</f>
        <v>0</v>
      </c>
      <c r="Q193" s="236">
        <v>0</v>
      </c>
      <c r="R193" s="236">
        <f>Q193*H193</f>
        <v>0</v>
      </c>
      <c r="S193" s="236">
        <v>0.00156</v>
      </c>
      <c r="T193" s="237">
        <f>S193*H193</f>
        <v>0.00156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192</v>
      </c>
      <c r="AT193" s="238" t="s">
        <v>129</v>
      </c>
      <c r="AU193" s="238" t="s">
        <v>84</v>
      </c>
      <c r="AY193" s="14" t="s">
        <v>126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4" t="s">
        <v>82</v>
      </c>
      <c r="BK193" s="239">
        <f>ROUND(I193*H193,2)</f>
        <v>0</v>
      </c>
      <c r="BL193" s="14" t="s">
        <v>192</v>
      </c>
      <c r="BM193" s="238" t="s">
        <v>349</v>
      </c>
    </row>
    <row r="194" s="2" customFormat="1" ht="16.5" customHeight="1">
      <c r="A194" s="35"/>
      <c r="B194" s="36"/>
      <c r="C194" s="226" t="s">
        <v>350</v>
      </c>
      <c r="D194" s="226" t="s">
        <v>129</v>
      </c>
      <c r="E194" s="227" t="s">
        <v>351</v>
      </c>
      <c r="F194" s="228" t="s">
        <v>352</v>
      </c>
      <c r="G194" s="229" t="s">
        <v>132</v>
      </c>
      <c r="H194" s="230">
        <v>1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42</v>
      </c>
      <c r="O194" s="88"/>
      <c r="P194" s="236">
        <f>O194*H194</f>
        <v>0</v>
      </c>
      <c r="Q194" s="236">
        <v>0.00016000000000000001</v>
      </c>
      <c r="R194" s="236">
        <f>Q194*H194</f>
        <v>0.00016000000000000001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192</v>
      </c>
      <c r="AT194" s="238" t="s">
        <v>129</v>
      </c>
      <c r="AU194" s="238" t="s">
        <v>84</v>
      </c>
      <c r="AY194" s="14" t="s">
        <v>126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4" t="s">
        <v>82</v>
      </c>
      <c r="BK194" s="239">
        <f>ROUND(I194*H194,2)</f>
        <v>0</v>
      </c>
      <c r="BL194" s="14" t="s">
        <v>192</v>
      </c>
      <c r="BM194" s="238" t="s">
        <v>353</v>
      </c>
    </row>
    <row r="195" s="2" customFormat="1" ht="16.5" customHeight="1">
      <c r="A195" s="35"/>
      <c r="B195" s="36"/>
      <c r="C195" s="240" t="s">
        <v>354</v>
      </c>
      <c r="D195" s="240" t="s">
        <v>168</v>
      </c>
      <c r="E195" s="241" t="s">
        <v>355</v>
      </c>
      <c r="F195" s="242" t="s">
        <v>356</v>
      </c>
      <c r="G195" s="243" t="s">
        <v>132</v>
      </c>
      <c r="H195" s="244">
        <v>1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42</v>
      </c>
      <c r="O195" s="88"/>
      <c r="P195" s="236">
        <f>O195*H195</f>
        <v>0</v>
      </c>
      <c r="Q195" s="236">
        <v>0.0015</v>
      </c>
      <c r="R195" s="236">
        <f>Q195*H195</f>
        <v>0.0015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265</v>
      </c>
      <c r="AT195" s="238" t="s">
        <v>168</v>
      </c>
      <c r="AU195" s="238" t="s">
        <v>84</v>
      </c>
      <c r="AY195" s="14" t="s">
        <v>126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4" t="s">
        <v>82</v>
      </c>
      <c r="BK195" s="239">
        <f>ROUND(I195*H195,2)</f>
        <v>0</v>
      </c>
      <c r="BL195" s="14" t="s">
        <v>192</v>
      </c>
      <c r="BM195" s="238" t="s">
        <v>357</v>
      </c>
    </row>
    <row r="196" s="2" customFormat="1" ht="16.5" customHeight="1">
      <c r="A196" s="35"/>
      <c r="B196" s="36"/>
      <c r="C196" s="226" t="s">
        <v>358</v>
      </c>
      <c r="D196" s="226" t="s">
        <v>129</v>
      </c>
      <c r="E196" s="227" t="s">
        <v>359</v>
      </c>
      <c r="F196" s="228" t="s">
        <v>360</v>
      </c>
      <c r="G196" s="229" t="s">
        <v>132</v>
      </c>
      <c r="H196" s="230">
        <v>1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42</v>
      </c>
      <c r="O196" s="88"/>
      <c r="P196" s="236">
        <f>O196*H196</f>
        <v>0</v>
      </c>
      <c r="Q196" s="236">
        <v>0</v>
      </c>
      <c r="R196" s="236">
        <f>Q196*H196</f>
        <v>0</v>
      </c>
      <c r="S196" s="236">
        <v>0.0022499999999999998</v>
      </c>
      <c r="T196" s="237">
        <f>S196*H196</f>
        <v>0.0022499999999999998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192</v>
      </c>
      <c r="AT196" s="238" t="s">
        <v>129</v>
      </c>
      <c r="AU196" s="238" t="s">
        <v>84</v>
      </c>
      <c r="AY196" s="14" t="s">
        <v>126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4" t="s">
        <v>82</v>
      </c>
      <c r="BK196" s="239">
        <f>ROUND(I196*H196,2)</f>
        <v>0</v>
      </c>
      <c r="BL196" s="14" t="s">
        <v>192</v>
      </c>
      <c r="BM196" s="238" t="s">
        <v>361</v>
      </c>
    </row>
    <row r="197" s="2" customFormat="1" ht="16.5" customHeight="1">
      <c r="A197" s="35"/>
      <c r="B197" s="36"/>
      <c r="C197" s="226" t="s">
        <v>362</v>
      </c>
      <c r="D197" s="226" t="s">
        <v>129</v>
      </c>
      <c r="E197" s="227" t="s">
        <v>363</v>
      </c>
      <c r="F197" s="228" t="s">
        <v>364</v>
      </c>
      <c r="G197" s="229" t="s">
        <v>132</v>
      </c>
      <c r="H197" s="230">
        <v>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42</v>
      </c>
      <c r="O197" s="88"/>
      <c r="P197" s="236">
        <f>O197*H197</f>
        <v>0</v>
      </c>
      <c r="Q197" s="236">
        <v>0</v>
      </c>
      <c r="R197" s="236">
        <f>Q197*H197</f>
        <v>0</v>
      </c>
      <c r="S197" s="236">
        <v>0.00051999999999999995</v>
      </c>
      <c r="T197" s="237">
        <f>S197*H197</f>
        <v>0.00051999999999999995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192</v>
      </c>
      <c r="AT197" s="238" t="s">
        <v>129</v>
      </c>
      <c r="AU197" s="238" t="s">
        <v>84</v>
      </c>
      <c r="AY197" s="14" t="s">
        <v>126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4" t="s">
        <v>82</v>
      </c>
      <c r="BK197" s="239">
        <f>ROUND(I197*H197,2)</f>
        <v>0</v>
      </c>
      <c r="BL197" s="14" t="s">
        <v>192</v>
      </c>
      <c r="BM197" s="238" t="s">
        <v>365</v>
      </c>
    </row>
    <row r="198" s="2" customFormat="1" ht="16.5" customHeight="1">
      <c r="A198" s="35"/>
      <c r="B198" s="36"/>
      <c r="C198" s="226" t="s">
        <v>366</v>
      </c>
      <c r="D198" s="226" t="s">
        <v>129</v>
      </c>
      <c r="E198" s="227" t="s">
        <v>367</v>
      </c>
      <c r="F198" s="228" t="s">
        <v>368</v>
      </c>
      <c r="G198" s="229" t="s">
        <v>132</v>
      </c>
      <c r="H198" s="230">
        <v>2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42</v>
      </c>
      <c r="O198" s="88"/>
      <c r="P198" s="236">
        <f>O198*H198</f>
        <v>0</v>
      </c>
      <c r="Q198" s="236">
        <v>0</v>
      </c>
      <c r="R198" s="236">
        <f>Q198*H198</f>
        <v>0</v>
      </c>
      <c r="S198" s="236">
        <v>0.00084999999999999995</v>
      </c>
      <c r="T198" s="237">
        <f>S198*H198</f>
        <v>0.0016999999999999999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192</v>
      </c>
      <c r="AT198" s="238" t="s">
        <v>129</v>
      </c>
      <c r="AU198" s="238" t="s">
        <v>84</v>
      </c>
      <c r="AY198" s="14" t="s">
        <v>126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4" t="s">
        <v>82</v>
      </c>
      <c r="BK198" s="239">
        <f>ROUND(I198*H198,2)</f>
        <v>0</v>
      </c>
      <c r="BL198" s="14" t="s">
        <v>192</v>
      </c>
      <c r="BM198" s="238" t="s">
        <v>369</v>
      </c>
    </row>
    <row r="199" s="12" customFormat="1" ht="22.8" customHeight="1">
      <c r="A199" s="12"/>
      <c r="B199" s="210"/>
      <c r="C199" s="211"/>
      <c r="D199" s="212" t="s">
        <v>76</v>
      </c>
      <c r="E199" s="224" t="s">
        <v>370</v>
      </c>
      <c r="F199" s="224" t="s">
        <v>371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SUM(P200:P202)</f>
        <v>0</v>
      </c>
      <c r="Q199" s="218"/>
      <c r="R199" s="219">
        <f>SUM(R200:R202)</f>
        <v>0.036999999999999998</v>
      </c>
      <c r="S199" s="218"/>
      <c r="T199" s="220">
        <f>SUM(T200:T202)</f>
        <v>0.024930000000000001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84</v>
      </c>
      <c r="AT199" s="222" t="s">
        <v>76</v>
      </c>
      <c r="AU199" s="222" t="s">
        <v>82</v>
      </c>
      <c r="AY199" s="221" t="s">
        <v>126</v>
      </c>
      <c r="BK199" s="223">
        <f>SUM(BK200:BK202)</f>
        <v>0</v>
      </c>
    </row>
    <row r="200" s="2" customFormat="1" ht="16.5" customHeight="1">
      <c r="A200" s="35"/>
      <c r="B200" s="36"/>
      <c r="C200" s="226" t="s">
        <v>372</v>
      </c>
      <c r="D200" s="226" t="s">
        <v>129</v>
      </c>
      <c r="E200" s="227" t="s">
        <v>373</v>
      </c>
      <c r="F200" s="228" t="s">
        <v>374</v>
      </c>
      <c r="G200" s="229" t="s">
        <v>132</v>
      </c>
      <c r="H200" s="230">
        <v>1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42</v>
      </c>
      <c r="O200" s="88"/>
      <c r="P200" s="236">
        <f>O200*H200</f>
        <v>0</v>
      </c>
      <c r="Q200" s="236">
        <v>0.036920000000000001</v>
      </c>
      <c r="R200" s="236">
        <f>Q200*H200</f>
        <v>0.036920000000000001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192</v>
      </c>
      <c r="AT200" s="238" t="s">
        <v>129</v>
      </c>
      <c r="AU200" s="238" t="s">
        <v>84</v>
      </c>
      <c r="AY200" s="14" t="s">
        <v>126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4" t="s">
        <v>82</v>
      </c>
      <c r="BK200" s="239">
        <f>ROUND(I200*H200,2)</f>
        <v>0</v>
      </c>
      <c r="BL200" s="14" t="s">
        <v>192</v>
      </c>
      <c r="BM200" s="238" t="s">
        <v>375</v>
      </c>
    </row>
    <row r="201" s="2" customFormat="1" ht="16.5" customHeight="1">
      <c r="A201" s="35"/>
      <c r="B201" s="36"/>
      <c r="C201" s="226" t="s">
        <v>376</v>
      </c>
      <c r="D201" s="226" t="s">
        <v>129</v>
      </c>
      <c r="E201" s="227" t="s">
        <v>377</v>
      </c>
      <c r="F201" s="228" t="s">
        <v>378</v>
      </c>
      <c r="G201" s="229" t="s">
        <v>132</v>
      </c>
      <c r="H201" s="230">
        <v>1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42</v>
      </c>
      <c r="O201" s="88"/>
      <c r="P201" s="236">
        <f>O201*H201</f>
        <v>0</v>
      </c>
      <c r="Q201" s="236">
        <v>8.0000000000000007E-05</v>
      </c>
      <c r="R201" s="236">
        <f>Q201*H201</f>
        <v>8.0000000000000007E-05</v>
      </c>
      <c r="S201" s="236">
        <v>0.024930000000000001</v>
      </c>
      <c r="T201" s="237">
        <f>S201*H201</f>
        <v>0.024930000000000001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192</v>
      </c>
      <c r="AT201" s="238" t="s">
        <v>129</v>
      </c>
      <c r="AU201" s="238" t="s">
        <v>84</v>
      </c>
      <c r="AY201" s="14" t="s">
        <v>126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4" t="s">
        <v>82</v>
      </c>
      <c r="BK201" s="239">
        <f>ROUND(I201*H201,2)</f>
        <v>0</v>
      </c>
      <c r="BL201" s="14" t="s">
        <v>192</v>
      </c>
      <c r="BM201" s="238" t="s">
        <v>379</v>
      </c>
    </row>
    <row r="202" s="2" customFormat="1" ht="16.5" customHeight="1">
      <c r="A202" s="35"/>
      <c r="B202" s="36"/>
      <c r="C202" s="226" t="s">
        <v>380</v>
      </c>
      <c r="D202" s="226" t="s">
        <v>129</v>
      </c>
      <c r="E202" s="227" t="s">
        <v>381</v>
      </c>
      <c r="F202" s="228" t="s">
        <v>382</v>
      </c>
      <c r="G202" s="229" t="s">
        <v>137</v>
      </c>
      <c r="H202" s="230">
        <v>2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42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192</v>
      </c>
      <c r="AT202" s="238" t="s">
        <v>129</v>
      </c>
      <c r="AU202" s="238" t="s">
        <v>84</v>
      </c>
      <c r="AY202" s="14" t="s">
        <v>126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82</v>
      </c>
      <c r="BK202" s="239">
        <f>ROUND(I202*H202,2)</f>
        <v>0</v>
      </c>
      <c r="BL202" s="14" t="s">
        <v>192</v>
      </c>
      <c r="BM202" s="238" t="s">
        <v>383</v>
      </c>
    </row>
    <row r="203" s="12" customFormat="1" ht="22.8" customHeight="1">
      <c r="A203" s="12"/>
      <c r="B203" s="210"/>
      <c r="C203" s="211"/>
      <c r="D203" s="212" t="s">
        <v>76</v>
      </c>
      <c r="E203" s="224" t="s">
        <v>384</v>
      </c>
      <c r="F203" s="224" t="s">
        <v>385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SUM(P204:P210)</f>
        <v>0</v>
      </c>
      <c r="Q203" s="218"/>
      <c r="R203" s="219">
        <f>SUM(R204:R210)</f>
        <v>0.00481</v>
      </c>
      <c r="S203" s="218"/>
      <c r="T203" s="220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84</v>
      </c>
      <c r="AT203" s="222" t="s">
        <v>76</v>
      </c>
      <c r="AU203" s="222" t="s">
        <v>82</v>
      </c>
      <c r="AY203" s="221" t="s">
        <v>126</v>
      </c>
      <c r="BK203" s="223">
        <f>SUM(BK204:BK210)</f>
        <v>0</v>
      </c>
    </row>
    <row r="204" s="2" customFormat="1" ht="16.5" customHeight="1">
      <c r="A204" s="35"/>
      <c r="B204" s="36"/>
      <c r="C204" s="226" t="s">
        <v>386</v>
      </c>
      <c r="D204" s="226" t="s">
        <v>129</v>
      </c>
      <c r="E204" s="227" t="s">
        <v>387</v>
      </c>
      <c r="F204" s="228" t="s">
        <v>388</v>
      </c>
      <c r="G204" s="229" t="s">
        <v>132</v>
      </c>
      <c r="H204" s="230">
        <v>1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42</v>
      </c>
      <c r="O204" s="88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192</v>
      </c>
      <c r="AT204" s="238" t="s">
        <v>129</v>
      </c>
      <c r="AU204" s="238" t="s">
        <v>84</v>
      </c>
      <c r="AY204" s="14" t="s">
        <v>126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4" t="s">
        <v>82</v>
      </c>
      <c r="BK204" s="239">
        <f>ROUND(I204*H204,2)</f>
        <v>0</v>
      </c>
      <c r="BL204" s="14" t="s">
        <v>192</v>
      </c>
      <c r="BM204" s="238" t="s">
        <v>389</v>
      </c>
    </row>
    <row r="205" s="2" customFormat="1" ht="16.5" customHeight="1">
      <c r="A205" s="35"/>
      <c r="B205" s="36"/>
      <c r="C205" s="226" t="s">
        <v>390</v>
      </c>
      <c r="D205" s="226" t="s">
        <v>129</v>
      </c>
      <c r="E205" s="227" t="s">
        <v>391</v>
      </c>
      <c r="F205" s="228" t="s">
        <v>392</v>
      </c>
      <c r="G205" s="229" t="s">
        <v>132</v>
      </c>
      <c r="H205" s="230">
        <v>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42</v>
      </c>
      <c r="O205" s="88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192</v>
      </c>
      <c r="AT205" s="238" t="s">
        <v>129</v>
      </c>
      <c r="AU205" s="238" t="s">
        <v>84</v>
      </c>
      <c r="AY205" s="14" t="s">
        <v>126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4" t="s">
        <v>82</v>
      </c>
      <c r="BK205" s="239">
        <f>ROUND(I205*H205,2)</f>
        <v>0</v>
      </c>
      <c r="BL205" s="14" t="s">
        <v>192</v>
      </c>
      <c r="BM205" s="238" t="s">
        <v>393</v>
      </c>
    </row>
    <row r="206" s="2" customFormat="1" ht="16.5" customHeight="1">
      <c r="A206" s="35"/>
      <c r="B206" s="36"/>
      <c r="C206" s="240" t="s">
        <v>394</v>
      </c>
      <c r="D206" s="240" t="s">
        <v>168</v>
      </c>
      <c r="E206" s="241" t="s">
        <v>395</v>
      </c>
      <c r="F206" s="242" t="s">
        <v>396</v>
      </c>
      <c r="G206" s="243" t="s">
        <v>132</v>
      </c>
      <c r="H206" s="244">
        <v>1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42</v>
      </c>
      <c r="O206" s="88"/>
      <c r="P206" s="236">
        <f>O206*H206</f>
        <v>0</v>
      </c>
      <c r="Q206" s="236">
        <v>0.00040000000000000002</v>
      </c>
      <c r="R206" s="236">
        <f>Q206*H206</f>
        <v>0.00040000000000000002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265</v>
      </c>
      <c r="AT206" s="238" t="s">
        <v>168</v>
      </c>
      <c r="AU206" s="238" t="s">
        <v>84</v>
      </c>
      <c r="AY206" s="14" t="s">
        <v>126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4" t="s">
        <v>82</v>
      </c>
      <c r="BK206" s="239">
        <f>ROUND(I206*H206,2)</f>
        <v>0</v>
      </c>
      <c r="BL206" s="14" t="s">
        <v>192</v>
      </c>
      <c r="BM206" s="238" t="s">
        <v>397</v>
      </c>
    </row>
    <row r="207" s="2" customFormat="1" ht="16.5" customHeight="1">
      <c r="A207" s="35"/>
      <c r="B207" s="36"/>
      <c r="C207" s="240" t="s">
        <v>398</v>
      </c>
      <c r="D207" s="240" t="s">
        <v>168</v>
      </c>
      <c r="E207" s="241" t="s">
        <v>399</v>
      </c>
      <c r="F207" s="242" t="s">
        <v>400</v>
      </c>
      <c r="G207" s="243" t="s">
        <v>141</v>
      </c>
      <c r="H207" s="244">
        <v>3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42</v>
      </c>
      <c r="O207" s="88"/>
      <c r="P207" s="236">
        <f>O207*H207</f>
        <v>0</v>
      </c>
      <c r="Q207" s="236">
        <v>0.0012999999999999999</v>
      </c>
      <c r="R207" s="236">
        <f>Q207*H207</f>
        <v>0.0038999999999999998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265</v>
      </c>
      <c r="AT207" s="238" t="s">
        <v>168</v>
      </c>
      <c r="AU207" s="238" t="s">
        <v>84</v>
      </c>
      <c r="AY207" s="14" t="s">
        <v>126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4" t="s">
        <v>82</v>
      </c>
      <c r="BK207" s="239">
        <f>ROUND(I207*H207,2)</f>
        <v>0</v>
      </c>
      <c r="BL207" s="14" t="s">
        <v>192</v>
      </c>
      <c r="BM207" s="238" t="s">
        <v>401</v>
      </c>
    </row>
    <row r="208" s="2" customFormat="1" ht="16.5" customHeight="1">
      <c r="A208" s="35"/>
      <c r="B208" s="36"/>
      <c r="C208" s="226" t="s">
        <v>402</v>
      </c>
      <c r="D208" s="226" t="s">
        <v>129</v>
      </c>
      <c r="E208" s="227" t="s">
        <v>403</v>
      </c>
      <c r="F208" s="228" t="s">
        <v>404</v>
      </c>
      <c r="G208" s="229" t="s">
        <v>141</v>
      </c>
      <c r="H208" s="230">
        <v>3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42</v>
      </c>
      <c r="O208" s="88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192</v>
      </c>
      <c r="AT208" s="238" t="s">
        <v>129</v>
      </c>
      <c r="AU208" s="238" t="s">
        <v>84</v>
      </c>
      <c r="AY208" s="14" t="s">
        <v>126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4" t="s">
        <v>82</v>
      </c>
      <c r="BK208" s="239">
        <f>ROUND(I208*H208,2)</f>
        <v>0</v>
      </c>
      <c r="BL208" s="14" t="s">
        <v>192</v>
      </c>
      <c r="BM208" s="238" t="s">
        <v>405</v>
      </c>
    </row>
    <row r="209" s="2" customFormat="1" ht="16.5" customHeight="1">
      <c r="A209" s="35"/>
      <c r="B209" s="36"/>
      <c r="C209" s="226" t="s">
        <v>406</v>
      </c>
      <c r="D209" s="226" t="s">
        <v>129</v>
      </c>
      <c r="E209" s="227" t="s">
        <v>407</v>
      </c>
      <c r="F209" s="228" t="s">
        <v>408</v>
      </c>
      <c r="G209" s="229" t="s">
        <v>141</v>
      </c>
      <c r="H209" s="230">
        <v>3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42</v>
      </c>
      <c r="O209" s="88"/>
      <c r="P209" s="236">
        <f>O209*H209</f>
        <v>0</v>
      </c>
      <c r="Q209" s="236">
        <v>0.00017000000000000001</v>
      </c>
      <c r="R209" s="236">
        <f>Q209*H209</f>
        <v>0.00051000000000000004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192</v>
      </c>
      <c r="AT209" s="238" t="s">
        <v>129</v>
      </c>
      <c r="AU209" s="238" t="s">
        <v>84</v>
      </c>
      <c r="AY209" s="14" t="s">
        <v>126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4" t="s">
        <v>82</v>
      </c>
      <c r="BK209" s="239">
        <f>ROUND(I209*H209,2)</f>
        <v>0</v>
      </c>
      <c r="BL209" s="14" t="s">
        <v>192</v>
      </c>
      <c r="BM209" s="238" t="s">
        <v>409</v>
      </c>
    </row>
    <row r="210" s="2" customFormat="1" ht="16.5" customHeight="1">
      <c r="A210" s="35"/>
      <c r="B210" s="36"/>
      <c r="C210" s="226" t="s">
        <v>410</v>
      </c>
      <c r="D210" s="226" t="s">
        <v>129</v>
      </c>
      <c r="E210" s="227" t="s">
        <v>411</v>
      </c>
      <c r="F210" s="228" t="s">
        <v>412</v>
      </c>
      <c r="G210" s="229" t="s">
        <v>233</v>
      </c>
      <c r="H210" s="230">
        <v>0.0050000000000000001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42</v>
      </c>
      <c r="O210" s="88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192</v>
      </c>
      <c r="AT210" s="238" t="s">
        <v>129</v>
      </c>
      <c r="AU210" s="238" t="s">
        <v>84</v>
      </c>
      <c r="AY210" s="14" t="s">
        <v>126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4" t="s">
        <v>82</v>
      </c>
      <c r="BK210" s="239">
        <f>ROUND(I210*H210,2)</f>
        <v>0</v>
      </c>
      <c r="BL210" s="14" t="s">
        <v>192</v>
      </c>
      <c r="BM210" s="238" t="s">
        <v>413</v>
      </c>
    </row>
    <row r="211" s="12" customFormat="1" ht="22.8" customHeight="1">
      <c r="A211" s="12"/>
      <c r="B211" s="210"/>
      <c r="C211" s="211"/>
      <c r="D211" s="212" t="s">
        <v>76</v>
      </c>
      <c r="E211" s="224" t="s">
        <v>414</v>
      </c>
      <c r="F211" s="224" t="s">
        <v>415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SUM(P212:P215)</f>
        <v>0</v>
      </c>
      <c r="Q211" s="218"/>
      <c r="R211" s="219">
        <f>SUM(R212:R215)</f>
        <v>0.11811938</v>
      </c>
      <c r="S211" s="218"/>
      <c r="T211" s="220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84</v>
      </c>
      <c r="AT211" s="222" t="s">
        <v>76</v>
      </c>
      <c r="AU211" s="222" t="s">
        <v>82</v>
      </c>
      <c r="AY211" s="221" t="s">
        <v>126</v>
      </c>
      <c r="BK211" s="223">
        <f>SUM(BK212:BK215)</f>
        <v>0</v>
      </c>
    </row>
    <row r="212" s="2" customFormat="1" ht="16.5" customHeight="1">
      <c r="A212" s="35"/>
      <c r="B212" s="36"/>
      <c r="C212" s="226" t="s">
        <v>416</v>
      </c>
      <c r="D212" s="226" t="s">
        <v>129</v>
      </c>
      <c r="E212" s="227" t="s">
        <v>417</v>
      </c>
      <c r="F212" s="228" t="s">
        <v>418</v>
      </c>
      <c r="G212" s="229" t="s">
        <v>137</v>
      </c>
      <c r="H212" s="230">
        <v>9.3819999999999997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42</v>
      </c>
      <c r="O212" s="88"/>
      <c r="P212" s="236">
        <f>O212*H212</f>
        <v>0</v>
      </c>
      <c r="Q212" s="236">
        <v>0.012590000000000001</v>
      </c>
      <c r="R212" s="236">
        <f>Q212*H212</f>
        <v>0.11811938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192</v>
      </c>
      <c r="AT212" s="238" t="s">
        <v>129</v>
      </c>
      <c r="AU212" s="238" t="s">
        <v>84</v>
      </c>
      <c r="AY212" s="14" t="s">
        <v>126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4" t="s">
        <v>82</v>
      </c>
      <c r="BK212" s="239">
        <f>ROUND(I212*H212,2)</f>
        <v>0</v>
      </c>
      <c r="BL212" s="14" t="s">
        <v>192</v>
      </c>
      <c r="BM212" s="238" t="s">
        <v>419</v>
      </c>
    </row>
    <row r="213" s="2" customFormat="1" ht="16.5" customHeight="1">
      <c r="A213" s="35"/>
      <c r="B213" s="36"/>
      <c r="C213" s="226" t="s">
        <v>420</v>
      </c>
      <c r="D213" s="226" t="s">
        <v>129</v>
      </c>
      <c r="E213" s="227" t="s">
        <v>421</v>
      </c>
      <c r="F213" s="228" t="s">
        <v>422</v>
      </c>
      <c r="G213" s="229" t="s">
        <v>233</v>
      </c>
      <c r="H213" s="230">
        <v>0.11799999999999999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42</v>
      </c>
      <c r="O213" s="88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192</v>
      </c>
      <c r="AT213" s="238" t="s">
        <v>129</v>
      </c>
      <c r="AU213" s="238" t="s">
        <v>84</v>
      </c>
      <c r="AY213" s="14" t="s">
        <v>126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4" t="s">
        <v>82</v>
      </c>
      <c r="BK213" s="239">
        <f>ROUND(I213*H213,2)</f>
        <v>0</v>
      </c>
      <c r="BL213" s="14" t="s">
        <v>192</v>
      </c>
      <c r="BM213" s="238" t="s">
        <v>423</v>
      </c>
    </row>
    <row r="214" s="2" customFormat="1" ht="16.5" customHeight="1">
      <c r="A214" s="35"/>
      <c r="B214" s="36"/>
      <c r="C214" s="226" t="s">
        <v>424</v>
      </c>
      <c r="D214" s="226" t="s">
        <v>129</v>
      </c>
      <c r="E214" s="227" t="s">
        <v>425</v>
      </c>
      <c r="F214" s="228" t="s">
        <v>426</v>
      </c>
      <c r="G214" s="229" t="s">
        <v>233</v>
      </c>
      <c r="H214" s="230">
        <v>0.11799999999999999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42</v>
      </c>
      <c r="O214" s="88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192</v>
      </c>
      <c r="AT214" s="238" t="s">
        <v>129</v>
      </c>
      <c r="AU214" s="238" t="s">
        <v>84</v>
      </c>
      <c r="AY214" s="14" t="s">
        <v>126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4" t="s">
        <v>82</v>
      </c>
      <c r="BK214" s="239">
        <f>ROUND(I214*H214,2)</f>
        <v>0</v>
      </c>
      <c r="BL214" s="14" t="s">
        <v>192</v>
      </c>
      <c r="BM214" s="238" t="s">
        <v>427</v>
      </c>
    </row>
    <row r="215" s="2" customFormat="1" ht="16.5" customHeight="1">
      <c r="A215" s="35"/>
      <c r="B215" s="36"/>
      <c r="C215" s="226" t="s">
        <v>428</v>
      </c>
      <c r="D215" s="226" t="s">
        <v>129</v>
      </c>
      <c r="E215" s="227" t="s">
        <v>429</v>
      </c>
      <c r="F215" s="228" t="s">
        <v>430</v>
      </c>
      <c r="G215" s="229" t="s">
        <v>233</v>
      </c>
      <c r="H215" s="230">
        <v>0.11799999999999999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42</v>
      </c>
      <c r="O215" s="88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192</v>
      </c>
      <c r="AT215" s="238" t="s">
        <v>129</v>
      </c>
      <c r="AU215" s="238" t="s">
        <v>84</v>
      </c>
      <c r="AY215" s="14" t="s">
        <v>126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4" t="s">
        <v>82</v>
      </c>
      <c r="BK215" s="239">
        <f>ROUND(I215*H215,2)</f>
        <v>0</v>
      </c>
      <c r="BL215" s="14" t="s">
        <v>192</v>
      </c>
      <c r="BM215" s="238" t="s">
        <v>431</v>
      </c>
    </row>
    <row r="216" s="12" customFormat="1" ht="22.8" customHeight="1">
      <c r="A216" s="12"/>
      <c r="B216" s="210"/>
      <c r="C216" s="211"/>
      <c r="D216" s="212" t="s">
        <v>76</v>
      </c>
      <c r="E216" s="224" t="s">
        <v>432</v>
      </c>
      <c r="F216" s="224" t="s">
        <v>433</v>
      </c>
      <c r="G216" s="211"/>
      <c r="H216" s="211"/>
      <c r="I216" s="214"/>
      <c r="J216" s="225">
        <f>BK216</f>
        <v>0</v>
      </c>
      <c r="K216" s="211"/>
      <c r="L216" s="216"/>
      <c r="M216" s="217"/>
      <c r="N216" s="218"/>
      <c r="O216" s="218"/>
      <c r="P216" s="219">
        <f>SUM(P217:P224)</f>
        <v>0</v>
      </c>
      <c r="Q216" s="218"/>
      <c r="R216" s="219">
        <f>SUM(R217:R224)</f>
        <v>0.045899999999999996</v>
      </c>
      <c r="S216" s="218"/>
      <c r="T216" s="220">
        <f>SUM(T217:T224)</f>
        <v>0.096000000000000002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84</v>
      </c>
      <c r="AT216" s="222" t="s">
        <v>76</v>
      </c>
      <c r="AU216" s="222" t="s">
        <v>82</v>
      </c>
      <c r="AY216" s="221" t="s">
        <v>126</v>
      </c>
      <c r="BK216" s="223">
        <f>SUM(BK217:BK224)</f>
        <v>0</v>
      </c>
    </row>
    <row r="217" s="2" customFormat="1" ht="16.5" customHeight="1">
      <c r="A217" s="35"/>
      <c r="B217" s="36"/>
      <c r="C217" s="226" t="s">
        <v>434</v>
      </c>
      <c r="D217" s="226" t="s">
        <v>129</v>
      </c>
      <c r="E217" s="227" t="s">
        <v>435</v>
      </c>
      <c r="F217" s="228" t="s">
        <v>436</v>
      </c>
      <c r="G217" s="229" t="s">
        <v>132</v>
      </c>
      <c r="H217" s="230">
        <v>3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42</v>
      </c>
      <c r="O217" s="88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192</v>
      </c>
      <c r="AT217" s="238" t="s">
        <v>129</v>
      </c>
      <c r="AU217" s="238" t="s">
        <v>84</v>
      </c>
      <c r="AY217" s="14" t="s">
        <v>126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4" t="s">
        <v>82</v>
      </c>
      <c r="BK217" s="239">
        <f>ROUND(I217*H217,2)</f>
        <v>0</v>
      </c>
      <c r="BL217" s="14" t="s">
        <v>192</v>
      </c>
      <c r="BM217" s="238" t="s">
        <v>437</v>
      </c>
    </row>
    <row r="218" s="2" customFormat="1" ht="16.5" customHeight="1">
      <c r="A218" s="35"/>
      <c r="B218" s="36"/>
      <c r="C218" s="240" t="s">
        <v>438</v>
      </c>
      <c r="D218" s="240" t="s">
        <v>168</v>
      </c>
      <c r="E218" s="241" t="s">
        <v>439</v>
      </c>
      <c r="F218" s="242" t="s">
        <v>440</v>
      </c>
      <c r="G218" s="243" t="s">
        <v>132</v>
      </c>
      <c r="H218" s="244">
        <v>2</v>
      </c>
      <c r="I218" s="245"/>
      <c r="J218" s="246">
        <f>ROUND(I218*H218,2)</f>
        <v>0</v>
      </c>
      <c r="K218" s="247"/>
      <c r="L218" s="248"/>
      <c r="M218" s="249" t="s">
        <v>1</v>
      </c>
      <c r="N218" s="250" t="s">
        <v>42</v>
      </c>
      <c r="O218" s="88"/>
      <c r="P218" s="236">
        <f>O218*H218</f>
        <v>0</v>
      </c>
      <c r="Q218" s="236">
        <v>0.012999999999999999</v>
      </c>
      <c r="R218" s="236">
        <f>Q218*H218</f>
        <v>0.025999999999999999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265</v>
      </c>
      <c r="AT218" s="238" t="s">
        <v>168</v>
      </c>
      <c r="AU218" s="238" t="s">
        <v>84</v>
      </c>
      <c r="AY218" s="14" t="s">
        <v>126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4" t="s">
        <v>82</v>
      </c>
      <c r="BK218" s="239">
        <f>ROUND(I218*H218,2)</f>
        <v>0</v>
      </c>
      <c r="BL218" s="14" t="s">
        <v>192</v>
      </c>
      <c r="BM218" s="238" t="s">
        <v>441</v>
      </c>
    </row>
    <row r="219" s="2" customFormat="1" ht="16.5" customHeight="1">
      <c r="A219" s="35"/>
      <c r="B219" s="36"/>
      <c r="C219" s="240" t="s">
        <v>442</v>
      </c>
      <c r="D219" s="240" t="s">
        <v>168</v>
      </c>
      <c r="E219" s="241" t="s">
        <v>443</v>
      </c>
      <c r="F219" s="242" t="s">
        <v>444</v>
      </c>
      <c r="G219" s="243" t="s">
        <v>132</v>
      </c>
      <c r="H219" s="244">
        <v>1</v>
      </c>
      <c r="I219" s="245"/>
      <c r="J219" s="246">
        <f>ROUND(I219*H219,2)</f>
        <v>0</v>
      </c>
      <c r="K219" s="247"/>
      <c r="L219" s="248"/>
      <c r="M219" s="249" t="s">
        <v>1</v>
      </c>
      <c r="N219" s="250" t="s">
        <v>42</v>
      </c>
      <c r="O219" s="88"/>
      <c r="P219" s="236">
        <f>O219*H219</f>
        <v>0</v>
      </c>
      <c r="Q219" s="236">
        <v>0.016</v>
      </c>
      <c r="R219" s="236">
        <f>Q219*H219</f>
        <v>0.016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265</v>
      </c>
      <c r="AT219" s="238" t="s">
        <v>168</v>
      </c>
      <c r="AU219" s="238" t="s">
        <v>84</v>
      </c>
      <c r="AY219" s="14" t="s">
        <v>126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4" t="s">
        <v>82</v>
      </c>
      <c r="BK219" s="239">
        <f>ROUND(I219*H219,2)</f>
        <v>0</v>
      </c>
      <c r="BL219" s="14" t="s">
        <v>192</v>
      </c>
      <c r="BM219" s="238" t="s">
        <v>445</v>
      </c>
    </row>
    <row r="220" s="2" customFormat="1" ht="16.5" customHeight="1">
      <c r="A220" s="35"/>
      <c r="B220" s="36"/>
      <c r="C220" s="226" t="s">
        <v>446</v>
      </c>
      <c r="D220" s="226" t="s">
        <v>129</v>
      </c>
      <c r="E220" s="227" t="s">
        <v>447</v>
      </c>
      <c r="F220" s="228" t="s">
        <v>448</v>
      </c>
      <c r="G220" s="229" t="s">
        <v>132</v>
      </c>
      <c r="H220" s="230">
        <v>2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42</v>
      </c>
      <c r="O220" s="88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192</v>
      </c>
      <c r="AT220" s="238" t="s">
        <v>129</v>
      </c>
      <c r="AU220" s="238" t="s">
        <v>84</v>
      </c>
      <c r="AY220" s="14" t="s">
        <v>126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4" t="s">
        <v>82</v>
      </c>
      <c r="BK220" s="239">
        <f>ROUND(I220*H220,2)</f>
        <v>0</v>
      </c>
      <c r="BL220" s="14" t="s">
        <v>192</v>
      </c>
      <c r="BM220" s="238" t="s">
        <v>449</v>
      </c>
    </row>
    <row r="221" s="2" customFormat="1" ht="16.5" customHeight="1">
      <c r="A221" s="35"/>
      <c r="B221" s="36"/>
      <c r="C221" s="226" t="s">
        <v>450</v>
      </c>
      <c r="D221" s="226" t="s">
        <v>129</v>
      </c>
      <c r="E221" s="227" t="s">
        <v>451</v>
      </c>
      <c r="F221" s="228" t="s">
        <v>452</v>
      </c>
      <c r="G221" s="229" t="s">
        <v>132</v>
      </c>
      <c r="H221" s="230">
        <v>4.5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42</v>
      </c>
      <c r="O221" s="88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192</v>
      </c>
      <c r="AT221" s="238" t="s">
        <v>129</v>
      </c>
      <c r="AU221" s="238" t="s">
        <v>84</v>
      </c>
      <c r="AY221" s="14" t="s">
        <v>126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4" t="s">
        <v>82</v>
      </c>
      <c r="BK221" s="239">
        <f>ROUND(I221*H221,2)</f>
        <v>0</v>
      </c>
      <c r="BL221" s="14" t="s">
        <v>192</v>
      </c>
      <c r="BM221" s="238" t="s">
        <v>453</v>
      </c>
    </row>
    <row r="222" s="2" customFormat="1" ht="16.5" customHeight="1">
      <c r="A222" s="35"/>
      <c r="B222" s="36"/>
      <c r="C222" s="240" t="s">
        <v>454</v>
      </c>
      <c r="D222" s="240" t="s">
        <v>168</v>
      </c>
      <c r="E222" s="241" t="s">
        <v>455</v>
      </c>
      <c r="F222" s="242" t="s">
        <v>456</v>
      </c>
      <c r="G222" s="243" t="s">
        <v>132</v>
      </c>
      <c r="H222" s="244">
        <v>2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42</v>
      </c>
      <c r="O222" s="88"/>
      <c r="P222" s="236">
        <f>O222*H222</f>
        <v>0</v>
      </c>
      <c r="Q222" s="236">
        <v>0.00014999999999999999</v>
      </c>
      <c r="R222" s="236">
        <f>Q222*H222</f>
        <v>0.00029999999999999997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265</v>
      </c>
      <c r="AT222" s="238" t="s">
        <v>168</v>
      </c>
      <c r="AU222" s="238" t="s">
        <v>84</v>
      </c>
      <c r="AY222" s="14" t="s">
        <v>126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4" t="s">
        <v>82</v>
      </c>
      <c r="BK222" s="239">
        <f>ROUND(I222*H222,2)</f>
        <v>0</v>
      </c>
      <c r="BL222" s="14" t="s">
        <v>192</v>
      </c>
      <c r="BM222" s="238" t="s">
        <v>457</v>
      </c>
    </row>
    <row r="223" s="2" customFormat="1" ht="16.5" customHeight="1">
      <c r="A223" s="35"/>
      <c r="B223" s="36"/>
      <c r="C223" s="240" t="s">
        <v>458</v>
      </c>
      <c r="D223" s="240" t="s">
        <v>168</v>
      </c>
      <c r="E223" s="241" t="s">
        <v>459</v>
      </c>
      <c r="F223" s="242" t="s">
        <v>460</v>
      </c>
      <c r="G223" s="243" t="s">
        <v>132</v>
      </c>
      <c r="H223" s="244">
        <v>3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42</v>
      </c>
      <c r="O223" s="88"/>
      <c r="P223" s="236">
        <f>O223*H223</f>
        <v>0</v>
      </c>
      <c r="Q223" s="236">
        <v>0.0011999999999999999</v>
      </c>
      <c r="R223" s="236">
        <f>Q223*H223</f>
        <v>0.0035999999999999999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265</v>
      </c>
      <c r="AT223" s="238" t="s">
        <v>168</v>
      </c>
      <c r="AU223" s="238" t="s">
        <v>84</v>
      </c>
      <c r="AY223" s="14" t="s">
        <v>126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4" t="s">
        <v>82</v>
      </c>
      <c r="BK223" s="239">
        <f>ROUND(I223*H223,2)</f>
        <v>0</v>
      </c>
      <c r="BL223" s="14" t="s">
        <v>192</v>
      </c>
      <c r="BM223" s="238" t="s">
        <v>461</v>
      </c>
    </row>
    <row r="224" s="2" customFormat="1" ht="16.5" customHeight="1">
      <c r="A224" s="35"/>
      <c r="B224" s="36"/>
      <c r="C224" s="226" t="s">
        <v>462</v>
      </c>
      <c r="D224" s="226" t="s">
        <v>129</v>
      </c>
      <c r="E224" s="227" t="s">
        <v>463</v>
      </c>
      <c r="F224" s="228" t="s">
        <v>464</v>
      </c>
      <c r="G224" s="229" t="s">
        <v>132</v>
      </c>
      <c r="H224" s="230">
        <v>4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42</v>
      </c>
      <c r="O224" s="88"/>
      <c r="P224" s="236">
        <f>O224*H224</f>
        <v>0</v>
      </c>
      <c r="Q224" s="236">
        <v>0</v>
      </c>
      <c r="R224" s="236">
        <f>Q224*H224</f>
        <v>0</v>
      </c>
      <c r="S224" s="236">
        <v>0.024</v>
      </c>
      <c r="T224" s="237">
        <f>S224*H224</f>
        <v>0.096000000000000002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192</v>
      </c>
      <c r="AT224" s="238" t="s">
        <v>129</v>
      </c>
      <c r="AU224" s="238" t="s">
        <v>84</v>
      </c>
      <c r="AY224" s="14" t="s">
        <v>126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4" t="s">
        <v>82</v>
      </c>
      <c r="BK224" s="239">
        <f>ROUND(I224*H224,2)</f>
        <v>0</v>
      </c>
      <c r="BL224" s="14" t="s">
        <v>192</v>
      </c>
      <c r="BM224" s="238" t="s">
        <v>465</v>
      </c>
    </row>
    <row r="225" s="12" customFormat="1" ht="22.8" customHeight="1">
      <c r="A225" s="12"/>
      <c r="B225" s="210"/>
      <c r="C225" s="211"/>
      <c r="D225" s="212" t="s">
        <v>76</v>
      </c>
      <c r="E225" s="224" t="s">
        <v>466</v>
      </c>
      <c r="F225" s="224" t="s">
        <v>467</v>
      </c>
      <c r="G225" s="211"/>
      <c r="H225" s="211"/>
      <c r="I225" s="214"/>
      <c r="J225" s="225">
        <f>BK225</f>
        <v>0</v>
      </c>
      <c r="K225" s="211"/>
      <c r="L225" s="216"/>
      <c r="M225" s="217"/>
      <c r="N225" s="218"/>
      <c r="O225" s="218"/>
      <c r="P225" s="219">
        <f>SUM(P226:P232)</f>
        <v>0</v>
      </c>
      <c r="Q225" s="218"/>
      <c r="R225" s="219">
        <f>SUM(R226:R232)</f>
        <v>0.33744153999999998</v>
      </c>
      <c r="S225" s="218"/>
      <c r="T225" s="220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84</v>
      </c>
      <c r="AT225" s="222" t="s">
        <v>76</v>
      </c>
      <c r="AU225" s="222" t="s">
        <v>82</v>
      </c>
      <c r="AY225" s="221" t="s">
        <v>126</v>
      </c>
      <c r="BK225" s="223">
        <f>SUM(BK226:BK232)</f>
        <v>0</v>
      </c>
    </row>
    <row r="226" s="2" customFormat="1" ht="16.5" customHeight="1">
      <c r="A226" s="35"/>
      <c r="B226" s="36"/>
      <c r="C226" s="226" t="s">
        <v>468</v>
      </c>
      <c r="D226" s="226" t="s">
        <v>129</v>
      </c>
      <c r="E226" s="227" t="s">
        <v>469</v>
      </c>
      <c r="F226" s="228" t="s">
        <v>470</v>
      </c>
      <c r="G226" s="229" t="s">
        <v>137</v>
      </c>
      <c r="H226" s="230">
        <v>9.3819999999999997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42</v>
      </c>
      <c r="O226" s="88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192</v>
      </c>
      <c r="AT226" s="238" t="s">
        <v>129</v>
      </c>
      <c r="AU226" s="238" t="s">
        <v>84</v>
      </c>
      <c r="AY226" s="14" t="s">
        <v>126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4" t="s">
        <v>82</v>
      </c>
      <c r="BK226" s="239">
        <f>ROUND(I226*H226,2)</f>
        <v>0</v>
      </c>
      <c r="BL226" s="14" t="s">
        <v>192</v>
      </c>
      <c r="BM226" s="238" t="s">
        <v>471</v>
      </c>
    </row>
    <row r="227" s="2" customFormat="1" ht="16.5" customHeight="1">
      <c r="A227" s="35"/>
      <c r="B227" s="36"/>
      <c r="C227" s="226" t="s">
        <v>472</v>
      </c>
      <c r="D227" s="226" t="s">
        <v>129</v>
      </c>
      <c r="E227" s="227" t="s">
        <v>473</v>
      </c>
      <c r="F227" s="228" t="s">
        <v>474</v>
      </c>
      <c r="G227" s="229" t="s">
        <v>137</v>
      </c>
      <c r="H227" s="230">
        <v>9.3819999999999997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42</v>
      </c>
      <c r="O227" s="88"/>
      <c r="P227" s="236">
        <f>O227*H227</f>
        <v>0</v>
      </c>
      <c r="Q227" s="236">
        <v>0.00029999999999999997</v>
      </c>
      <c r="R227" s="236">
        <f>Q227*H227</f>
        <v>0.0028145999999999996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192</v>
      </c>
      <c r="AT227" s="238" t="s">
        <v>129</v>
      </c>
      <c r="AU227" s="238" t="s">
        <v>84</v>
      </c>
      <c r="AY227" s="14" t="s">
        <v>126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4" t="s">
        <v>82</v>
      </c>
      <c r="BK227" s="239">
        <f>ROUND(I227*H227,2)</f>
        <v>0</v>
      </c>
      <c r="BL227" s="14" t="s">
        <v>192</v>
      </c>
      <c r="BM227" s="238" t="s">
        <v>475</v>
      </c>
    </row>
    <row r="228" s="2" customFormat="1" ht="16.5" customHeight="1">
      <c r="A228" s="35"/>
      <c r="B228" s="36"/>
      <c r="C228" s="226" t="s">
        <v>476</v>
      </c>
      <c r="D228" s="226" t="s">
        <v>129</v>
      </c>
      <c r="E228" s="227" t="s">
        <v>477</v>
      </c>
      <c r="F228" s="228" t="s">
        <v>478</v>
      </c>
      <c r="G228" s="229" t="s">
        <v>137</v>
      </c>
      <c r="H228" s="230">
        <v>9.3819999999999997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42</v>
      </c>
      <c r="O228" s="88"/>
      <c r="P228" s="236">
        <f>O228*H228</f>
        <v>0</v>
      </c>
      <c r="Q228" s="236">
        <v>0.0075799999999999999</v>
      </c>
      <c r="R228" s="236">
        <f>Q228*H228</f>
        <v>0.071115559999999994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192</v>
      </c>
      <c r="AT228" s="238" t="s">
        <v>129</v>
      </c>
      <c r="AU228" s="238" t="s">
        <v>84</v>
      </c>
      <c r="AY228" s="14" t="s">
        <v>126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4" t="s">
        <v>82</v>
      </c>
      <c r="BK228" s="239">
        <f>ROUND(I228*H228,2)</f>
        <v>0</v>
      </c>
      <c r="BL228" s="14" t="s">
        <v>192</v>
      </c>
      <c r="BM228" s="238" t="s">
        <v>479</v>
      </c>
    </row>
    <row r="229" s="2" customFormat="1" ht="16.5" customHeight="1">
      <c r="A229" s="35"/>
      <c r="B229" s="36"/>
      <c r="C229" s="226" t="s">
        <v>480</v>
      </c>
      <c r="D229" s="226" t="s">
        <v>129</v>
      </c>
      <c r="E229" s="227" t="s">
        <v>481</v>
      </c>
      <c r="F229" s="228" t="s">
        <v>482</v>
      </c>
      <c r="G229" s="229" t="s">
        <v>137</v>
      </c>
      <c r="H229" s="230">
        <v>9.3819999999999997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42</v>
      </c>
      <c r="O229" s="88"/>
      <c r="P229" s="236">
        <f>O229*H229</f>
        <v>0</v>
      </c>
      <c r="Q229" s="236">
        <v>0.0068900000000000003</v>
      </c>
      <c r="R229" s="236">
        <f>Q229*H229</f>
        <v>0.064641980000000002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192</v>
      </c>
      <c r="AT229" s="238" t="s">
        <v>129</v>
      </c>
      <c r="AU229" s="238" t="s">
        <v>84</v>
      </c>
      <c r="AY229" s="14" t="s">
        <v>126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4" t="s">
        <v>82</v>
      </c>
      <c r="BK229" s="239">
        <f>ROUND(I229*H229,2)</f>
        <v>0</v>
      </c>
      <c r="BL229" s="14" t="s">
        <v>192</v>
      </c>
      <c r="BM229" s="238" t="s">
        <v>483</v>
      </c>
    </row>
    <row r="230" s="2" customFormat="1" ht="16.5" customHeight="1">
      <c r="A230" s="35"/>
      <c r="B230" s="36"/>
      <c r="C230" s="240" t="s">
        <v>484</v>
      </c>
      <c r="D230" s="240" t="s">
        <v>168</v>
      </c>
      <c r="E230" s="241" t="s">
        <v>485</v>
      </c>
      <c r="F230" s="242" t="s">
        <v>486</v>
      </c>
      <c r="G230" s="243" t="s">
        <v>137</v>
      </c>
      <c r="H230" s="244">
        <v>10.32</v>
      </c>
      <c r="I230" s="245"/>
      <c r="J230" s="246">
        <f>ROUND(I230*H230,2)</f>
        <v>0</v>
      </c>
      <c r="K230" s="247"/>
      <c r="L230" s="248"/>
      <c r="M230" s="249" t="s">
        <v>1</v>
      </c>
      <c r="N230" s="250" t="s">
        <v>42</v>
      </c>
      <c r="O230" s="88"/>
      <c r="P230" s="236">
        <f>O230*H230</f>
        <v>0</v>
      </c>
      <c r="Q230" s="236">
        <v>0.019199999999999998</v>
      </c>
      <c r="R230" s="236">
        <f>Q230*H230</f>
        <v>0.19814399999999999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265</v>
      </c>
      <c r="AT230" s="238" t="s">
        <v>168</v>
      </c>
      <c r="AU230" s="238" t="s">
        <v>84</v>
      </c>
      <c r="AY230" s="14" t="s">
        <v>126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4" t="s">
        <v>82</v>
      </c>
      <c r="BK230" s="239">
        <f>ROUND(I230*H230,2)</f>
        <v>0</v>
      </c>
      <c r="BL230" s="14" t="s">
        <v>192</v>
      </c>
      <c r="BM230" s="238" t="s">
        <v>487</v>
      </c>
    </row>
    <row r="231" s="2" customFormat="1" ht="16.5" customHeight="1">
      <c r="A231" s="35"/>
      <c r="B231" s="36"/>
      <c r="C231" s="226" t="s">
        <v>488</v>
      </c>
      <c r="D231" s="226" t="s">
        <v>129</v>
      </c>
      <c r="E231" s="227" t="s">
        <v>489</v>
      </c>
      <c r="F231" s="228" t="s">
        <v>490</v>
      </c>
      <c r="G231" s="229" t="s">
        <v>137</v>
      </c>
      <c r="H231" s="230">
        <v>9.3819999999999997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42</v>
      </c>
      <c r="O231" s="88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192</v>
      </c>
      <c r="AT231" s="238" t="s">
        <v>129</v>
      </c>
      <c r="AU231" s="238" t="s">
        <v>84</v>
      </c>
      <c r="AY231" s="14" t="s">
        <v>126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4" t="s">
        <v>82</v>
      </c>
      <c r="BK231" s="239">
        <f>ROUND(I231*H231,2)</f>
        <v>0</v>
      </c>
      <c r="BL231" s="14" t="s">
        <v>192</v>
      </c>
      <c r="BM231" s="238" t="s">
        <v>491</v>
      </c>
    </row>
    <row r="232" s="2" customFormat="1" ht="16.5" customHeight="1">
      <c r="A232" s="35"/>
      <c r="B232" s="36"/>
      <c r="C232" s="226" t="s">
        <v>492</v>
      </c>
      <c r="D232" s="226" t="s">
        <v>129</v>
      </c>
      <c r="E232" s="227" t="s">
        <v>493</v>
      </c>
      <c r="F232" s="228" t="s">
        <v>494</v>
      </c>
      <c r="G232" s="229" t="s">
        <v>141</v>
      </c>
      <c r="H232" s="230">
        <v>24.18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42</v>
      </c>
      <c r="O232" s="88"/>
      <c r="P232" s="236">
        <f>O232*H232</f>
        <v>0</v>
      </c>
      <c r="Q232" s="236">
        <v>3.0000000000000001E-05</v>
      </c>
      <c r="R232" s="236">
        <f>Q232*H232</f>
        <v>0.00072539999999999996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192</v>
      </c>
      <c r="AT232" s="238" t="s">
        <v>129</v>
      </c>
      <c r="AU232" s="238" t="s">
        <v>84</v>
      </c>
      <c r="AY232" s="14" t="s">
        <v>126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4" t="s">
        <v>82</v>
      </c>
      <c r="BK232" s="239">
        <f>ROUND(I232*H232,2)</f>
        <v>0</v>
      </c>
      <c r="BL232" s="14" t="s">
        <v>192</v>
      </c>
      <c r="BM232" s="238" t="s">
        <v>495</v>
      </c>
    </row>
    <row r="233" s="12" customFormat="1" ht="22.8" customHeight="1">
      <c r="A233" s="12"/>
      <c r="B233" s="210"/>
      <c r="C233" s="211"/>
      <c r="D233" s="212" t="s">
        <v>76</v>
      </c>
      <c r="E233" s="224" t="s">
        <v>496</v>
      </c>
      <c r="F233" s="224" t="s">
        <v>497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SUM(P234:P244)</f>
        <v>0</v>
      </c>
      <c r="Q233" s="218"/>
      <c r="R233" s="219">
        <f>SUM(R234:R244)</f>
        <v>0.81582100000000013</v>
      </c>
      <c r="S233" s="218"/>
      <c r="T233" s="220">
        <f>SUM(T234:T244)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84</v>
      </c>
      <c r="AT233" s="222" t="s">
        <v>76</v>
      </c>
      <c r="AU233" s="222" t="s">
        <v>82</v>
      </c>
      <c r="AY233" s="221" t="s">
        <v>126</v>
      </c>
      <c r="BK233" s="223">
        <f>SUM(BK234:BK244)</f>
        <v>0</v>
      </c>
    </row>
    <row r="234" s="2" customFormat="1" ht="16.5" customHeight="1">
      <c r="A234" s="35"/>
      <c r="B234" s="36"/>
      <c r="C234" s="226" t="s">
        <v>498</v>
      </c>
      <c r="D234" s="226" t="s">
        <v>129</v>
      </c>
      <c r="E234" s="227" t="s">
        <v>499</v>
      </c>
      <c r="F234" s="228" t="s">
        <v>500</v>
      </c>
      <c r="G234" s="229" t="s">
        <v>137</v>
      </c>
      <c r="H234" s="230">
        <v>38.700000000000003</v>
      </c>
      <c r="I234" s="231"/>
      <c r="J234" s="232">
        <f>ROUND(I234*H234,2)</f>
        <v>0</v>
      </c>
      <c r="K234" s="233"/>
      <c r="L234" s="41"/>
      <c r="M234" s="234" t="s">
        <v>1</v>
      </c>
      <c r="N234" s="235" t="s">
        <v>42</v>
      </c>
      <c r="O234" s="88"/>
      <c r="P234" s="236">
        <f>O234*H234</f>
        <v>0</v>
      </c>
      <c r="Q234" s="236">
        <v>0.00029999999999999997</v>
      </c>
      <c r="R234" s="236">
        <f>Q234*H234</f>
        <v>0.011610000000000001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192</v>
      </c>
      <c r="AT234" s="238" t="s">
        <v>129</v>
      </c>
      <c r="AU234" s="238" t="s">
        <v>84</v>
      </c>
      <c r="AY234" s="14" t="s">
        <v>126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4" t="s">
        <v>82</v>
      </c>
      <c r="BK234" s="239">
        <f>ROUND(I234*H234,2)</f>
        <v>0</v>
      </c>
      <c r="BL234" s="14" t="s">
        <v>192</v>
      </c>
      <c r="BM234" s="238" t="s">
        <v>501</v>
      </c>
    </row>
    <row r="235" s="2" customFormat="1" ht="16.5" customHeight="1">
      <c r="A235" s="35"/>
      <c r="B235" s="36"/>
      <c r="C235" s="226" t="s">
        <v>502</v>
      </c>
      <c r="D235" s="226" t="s">
        <v>129</v>
      </c>
      <c r="E235" s="227" t="s">
        <v>503</v>
      </c>
      <c r="F235" s="228" t="s">
        <v>504</v>
      </c>
      <c r="G235" s="229" t="s">
        <v>137</v>
      </c>
      <c r="H235" s="230">
        <v>38.700000000000003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42</v>
      </c>
      <c r="O235" s="88"/>
      <c r="P235" s="236">
        <f>O235*H235</f>
        <v>0</v>
      </c>
      <c r="Q235" s="236">
        <v>0.0044999999999999997</v>
      </c>
      <c r="R235" s="236">
        <f>Q235*H235</f>
        <v>0.17415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192</v>
      </c>
      <c r="AT235" s="238" t="s">
        <v>129</v>
      </c>
      <c r="AU235" s="238" t="s">
        <v>84</v>
      </c>
      <c r="AY235" s="14" t="s">
        <v>126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4" t="s">
        <v>82</v>
      </c>
      <c r="BK235" s="239">
        <f>ROUND(I235*H235,2)</f>
        <v>0</v>
      </c>
      <c r="BL235" s="14" t="s">
        <v>192</v>
      </c>
      <c r="BM235" s="238" t="s">
        <v>505</v>
      </c>
    </row>
    <row r="236" s="2" customFormat="1" ht="16.5" customHeight="1">
      <c r="A236" s="35"/>
      <c r="B236" s="36"/>
      <c r="C236" s="226" t="s">
        <v>506</v>
      </c>
      <c r="D236" s="226" t="s">
        <v>129</v>
      </c>
      <c r="E236" s="227" t="s">
        <v>507</v>
      </c>
      <c r="F236" s="228" t="s">
        <v>508</v>
      </c>
      <c r="G236" s="229" t="s">
        <v>141</v>
      </c>
      <c r="H236" s="230">
        <v>24.859999999999999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42</v>
      </c>
      <c r="O236" s="88"/>
      <c r="P236" s="236">
        <f>O236*H236</f>
        <v>0</v>
      </c>
      <c r="Q236" s="236">
        <v>0.00020000000000000001</v>
      </c>
      <c r="R236" s="236">
        <f>Q236*H236</f>
        <v>0.0049719999999999999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192</v>
      </c>
      <c r="AT236" s="238" t="s">
        <v>129</v>
      </c>
      <c r="AU236" s="238" t="s">
        <v>84</v>
      </c>
      <c r="AY236" s="14" t="s">
        <v>126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4" t="s">
        <v>82</v>
      </c>
      <c r="BK236" s="239">
        <f>ROUND(I236*H236,2)</f>
        <v>0</v>
      </c>
      <c r="BL236" s="14" t="s">
        <v>192</v>
      </c>
      <c r="BM236" s="238" t="s">
        <v>509</v>
      </c>
    </row>
    <row r="237" s="2" customFormat="1" ht="16.5" customHeight="1">
      <c r="A237" s="35"/>
      <c r="B237" s="36"/>
      <c r="C237" s="240" t="s">
        <v>510</v>
      </c>
      <c r="D237" s="240" t="s">
        <v>168</v>
      </c>
      <c r="E237" s="241" t="s">
        <v>511</v>
      </c>
      <c r="F237" s="242" t="s">
        <v>512</v>
      </c>
      <c r="G237" s="243" t="s">
        <v>141</v>
      </c>
      <c r="H237" s="244">
        <v>24.859999999999999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42</v>
      </c>
      <c r="O237" s="88"/>
      <c r="P237" s="236">
        <f>O237*H237</f>
        <v>0</v>
      </c>
      <c r="Q237" s="236">
        <v>0.00029999999999999997</v>
      </c>
      <c r="R237" s="236">
        <f>Q237*H237</f>
        <v>0.0074579999999999994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265</v>
      </c>
      <c r="AT237" s="238" t="s">
        <v>168</v>
      </c>
      <c r="AU237" s="238" t="s">
        <v>84</v>
      </c>
      <c r="AY237" s="14" t="s">
        <v>126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4" t="s">
        <v>82</v>
      </c>
      <c r="BK237" s="239">
        <f>ROUND(I237*H237,2)</f>
        <v>0</v>
      </c>
      <c r="BL237" s="14" t="s">
        <v>192</v>
      </c>
      <c r="BM237" s="238" t="s">
        <v>513</v>
      </c>
    </row>
    <row r="238" s="2" customFormat="1" ht="16.5" customHeight="1">
      <c r="A238" s="35"/>
      <c r="B238" s="36"/>
      <c r="C238" s="226" t="s">
        <v>514</v>
      </c>
      <c r="D238" s="226" t="s">
        <v>129</v>
      </c>
      <c r="E238" s="227" t="s">
        <v>515</v>
      </c>
      <c r="F238" s="228" t="s">
        <v>516</v>
      </c>
      <c r="G238" s="229" t="s">
        <v>137</v>
      </c>
      <c r="H238" s="230">
        <v>38.700000000000003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42</v>
      </c>
      <c r="O238" s="88"/>
      <c r="P238" s="236">
        <f>O238*H238</f>
        <v>0</v>
      </c>
      <c r="Q238" s="236">
        <v>0.0049500000000000004</v>
      </c>
      <c r="R238" s="236">
        <f>Q238*H238</f>
        <v>0.19156500000000004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192</v>
      </c>
      <c r="AT238" s="238" t="s">
        <v>129</v>
      </c>
      <c r="AU238" s="238" t="s">
        <v>84</v>
      </c>
      <c r="AY238" s="14" t="s">
        <v>126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4" t="s">
        <v>82</v>
      </c>
      <c r="BK238" s="239">
        <f>ROUND(I238*H238,2)</f>
        <v>0</v>
      </c>
      <c r="BL238" s="14" t="s">
        <v>192</v>
      </c>
      <c r="BM238" s="238" t="s">
        <v>517</v>
      </c>
    </row>
    <row r="239" s="2" customFormat="1" ht="16.5" customHeight="1">
      <c r="A239" s="35"/>
      <c r="B239" s="36"/>
      <c r="C239" s="240" t="s">
        <v>518</v>
      </c>
      <c r="D239" s="240" t="s">
        <v>168</v>
      </c>
      <c r="E239" s="241" t="s">
        <v>519</v>
      </c>
      <c r="F239" s="242" t="s">
        <v>520</v>
      </c>
      <c r="G239" s="243" t="s">
        <v>137</v>
      </c>
      <c r="H239" s="244">
        <v>42.57</v>
      </c>
      <c r="I239" s="245"/>
      <c r="J239" s="246">
        <f>ROUND(I239*H239,2)</f>
        <v>0</v>
      </c>
      <c r="K239" s="247"/>
      <c r="L239" s="248"/>
      <c r="M239" s="249" t="s">
        <v>1</v>
      </c>
      <c r="N239" s="250" t="s">
        <v>42</v>
      </c>
      <c r="O239" s="88"/>
      <c r="P239" s="236">
        <f>O239*H239</f>
        <v>0</v>
      </c>
      <c r="Q239" s="236">
        <v>0.0097999999999999997</v>
      </c>
      <c r="R239" s="236">
        <f>Q239*H239</f>
        <v>0.417186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265</v>
      </c>
      <c r="AT239" s="238" t="s">
        <v>168</v>
      </c>
      <c r="AU239" s="238" t="s">
        <v>84</v>
      </c>
      <c r="AY239" s="14" t="s">
        <v>126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4" t="s">
        <v>82</v>
      </c>
      <c r="BK239" s="239">
        <f>ROUND(I239*H239,2)</f>
        <v>0</v>
      </c>
      <c r="BL239" s="14" t="s">
        <v>192</v>
      </c>
      <c r="BM239" s="238" t="s">
        <v>521</v>
      </c>
    </row>
    <row r="240" s="2" customFormat="1" ht="16.5" customHeight="1">
      <c r="A240" s="35"/>
      <c r="B240" s="36"/>
      <c r="C240" s="226" t="s">
        <v>522</v>
      </c>
      <c r="D240" s="226" t="s">
        <v>129</v>
      </c>
      <c r="E240" s="227" t="s">
        <v>523</v>
      </c>
      <c r="F240" s="228" t="s">
        <v>524</v>
      </c>
      <c r="G240" s="229" t="s">
        <v>137</v>
      </c>
      <c r="H240" s="230">
        <v>1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42</v>
      </c>
      <c r="O240" s="88"/>
      <c r="P240" s="236">
        <f>O240*H240</f>
        <v>0</v>
      </c>
      <c r="Q240" s="236">
        <v>0.00063000000000000003</v>
      </c>
      <c r="R240" s="236">
        <f>Q240*H240</f>
        <v>0.00063000000000000003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192</v>
      </c>
      <c r="AT240" s="238" t="s">
        <v>129</v>
      </c>
      <c r="AU240" s="238" t="s">
        <v>84</v>
      </c>
      <c r="AY240" s="14" t="s">
        <v>126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4" t="s">
        <v>82</v>
      </c>
      <c r="BK240" s="239">
        <f>ROUND(I240*H240,2)</f>
        <v>0</v>
      </c>
      <c r="BL240" s="14" t="s">
        <v>192</v>
      </c>
      <c r="BM240" s="238" t="s">
        <v>525</v>
      </c>
    </row>
    <row r="241" s="2" customFormat="1" ht="16.5" customHeight="1">
      <c r="A241" s="35"/>
      <c r="B241" s="36"/>
      <c r="C241" s="240" t="s">
        <v>526</v>
      </c>
      <c r="D241" s="240" t="s">
        <v>168</v>
      </c>
      <c r="E241" s="241" t="s">
        <v>527</v>
      </c>
      <c r="F241" s="242" t="s">
        <v>528</v>
      </c>
      <c r="G241" s="243" t="s">
        <v>137</v>
      </c>
      <c r="H241" s="244">
        <v>1.1000000000000001</v>
      </c>
      <c r="I241" s="245"/>
      <c r="J241" s="246">
        <f>ROUND(I241*H241,2)</f>
        <v>0</v>
      </c>
      <c r="K241" s="247"/>
      <c r="L241" s="248"/>
      <c r="M241" s="249" t="s">
        <v>1</v>
      </c>
      <c r="N241" s="250" t="s">
        <v>42</v>
      </c>
      <c r="O241" s="88"/>
      <c r="P241" s="236">
        <f>O241*H241</f>
        <v>0</v>
      </c>
      <c r="Q241" s="236">
        <v>0.0074999999999999997</v>
      </c>
      <c r="R241" s="236">
        <f>Q241*H241</f>
        <v>0.0082500000000000004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265</v>
      </c>
      <c r="AT241" s="238" t="s">
        <v>168</v>
      </c>
      <c r="AU241" s="238" t="s">
        <v>84</v>
      </c>
      <c r="AY241" s="14" t="s">
        <v>126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4" t="s">
        <v>82</v>
      </c>
      <c r="BK241" s="239">
        <f>ROUND(I241*H241,2)</f>
        <v>0</v>
      </c>
      <c r="BL241" s="14" t="s">
        <v>192</v>
      </c>
      <c r="BM241" s="238" t="s">
        <v>529</v>
      </c>
    </row>
    <row r="242" s="2" customFormat="1" ht="16.5" customHeight="1">
      <c r="A242" s="35"/>
      <c r="B242" s="36"/>
      <c r="C242" s="226" t="s">
        <v>530</v>
      </c>
      <c r="D242" s="226" t="s">
        <v>129</v>
      </c>
      <c r="E242" s="227" t="s">
        <v>531</v>
      </c>
      <c r="F242" s="228" t="s">
        <v>532</v>
      </c>
      <c r="G242" s="229" t="s">
        <v>233</v>
      </c>
      <c r="H242" s="230">
        <v>0.81599999999999995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42</v>
      </c>
      <c r="O242" s="88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192</v>
      </c>
      <c r="AT242" s="238" t="s">
        <v>129</v>
      </c>
      <c r="AU242" s="238" t="s">
        <v>84</v>
      </c>
      <c r="AY242" s="14" t="s">
        <v>126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4" t="s">
        <v>82</v>
      </c>
      <c r="BK242" s="239">
        <f>ROUND(I242*H242,2)</f>
        <v>0</v>
      </c>
      <c r="BL242" s="14" t="s">
        <v>192</v>
      </c>
      <c r="BM242" s="238" t="s">
        <v>533</v>
      </c>
    </row>
    <row r="243" s="2" customFormat="1" ht="16.5" customHeight="1">
      <c r="A243" s="35"/>
      <c r="B243" s="36"/>
      <c r="C243" s="226" t="s">
        <v>534</v>
      </c>
      <c r="D243" s="226" t="s">
        <v>129</v>
      </c>
      <c r="E243" s="227" t="s">
        <v>535</v>
      </c>
      <c r="F243" s="228" t="s">
        <v>536</v>
      </c>
      <c r="G243" s="229" t="s">
        <v>233</v>
      </c>
      <c r="H243" s="230">
        <v>0.81599999999999995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42</v>
      </c>
      <c r="O243" s="88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192</v>
      </c>
      <c r="AT243" s="238" t="s">
        <v>129</v>
      </c>
      <c r="AU243" s="238" t="s">
        <v>84</v>
      </c>
      <c r="AY243" s="14" t="s">
        <v>126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4" t="s">
        <v>82</v>
      </c>
      <c r="BK243" s="239">
        <f>ROUND(I243*H243,2)</f>
        <v>0</v>
      </c>
      <c r="BL243" s="14" t="s">
        <v>192</v>
      </c>
      <c r="BM243" s="238" t="s">
        <v>537</v>
      </c>
    </row>
    <row r="244" s="2" customFormat="1" ht="16.5" customHeight="1">
      <c r="A244" s="35"/>
      <c r="B244" s="36"/>
      <c r="C244" s="226" t="s">
        <v>538</v>
      </c>
      <c r="D244" s="226" t="s">
        <v>129</v>
      </c>
      <c r="E244" s="227" t="s">
        <v>539</v>
      </c>
      <c r="F244" s="228" t="s">
        <v>540</v>
      </c>
      <c r="G244" s="229" t="s">
        <v>233</v>
      </c>
      <c r="H244" s="230">
        <v>0.81599999999999995</v>
      </c>
      <c r="I244" s="231"/>
      <c r="J244" s="232">
        <f>ROUND(I244*H244,2)</f>
        <v>0</v>
      </c>
      <c r="K244" s="233"/>
      <c r="L244" s="41"/>
      <c r="M244" s="234" t="s">
        <v>1</v>
      </c>
      <c r="N244" s="235" t="s">
        <v>42</v>
      </c>
      <c r="O244" s="88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192</v>
      </c>
      <c r="AT244" s="238" t="s">
        <v>129</v>
      </c>
      <c r="AU244" s="238" t="s">
        <v>84</v>
      </c>
      <c r="AY244" s="14" t="s">
        <v>126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4" t="s">
        <v>82</v>
      </c>
      <c r="BK244" s="239">
        <f>ROUND(I244*H244,2)</f>
        <v>0</v>
      </c>
      <c r="BL244" s="14" t="s">
        <v>192</v>
      </c>
      <c r="BM244" s="238" t="s">
        <v>541</v>
      </c>
    </row>
    <row r="245" s="12" customFormat="1" ht="22.8" customHeight="1">
      <c r="A245" s="12"/>
      <c r="B245" s="210"/>
      <c r="C245" s="211"/>
      <c r="D245" s="212" t="s">
        <v>76</v>
      </c>
      <c r="E245" s="224" t="s">
        <v>542</v>
      </c>
      <c r="F245" s="224" t="s">
        <v>543</v>
      </c>
      <c r="G245" s="211"/>
      <c r="H245" s="211"/>
      <c r="I245" s="214"/>
      <c r="J245" s="225">
        <f>BK245</f>
        <v>0</v>
      </c>
      <c r="K245" s="211"/>
      <c r="L245" s="216"/>
      <c r="M245" s="217"/>
      <c r="N245" s="218"/>
      <c r="O245" s="218"/>
      <c r="P245" s="219">
        <f>SUM(P246:P249)</f>
        <v>0</v>
      </c>
      <c r="Q245" s="218"/>
      <c r="R245" s="219">
        <f>SUM(R246:R249)</f>
        <v>0.0025267200000000001</v>
      </c>
      <c r="S245" s="218"/>
      <c r="T245" s="22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84</v>
      </c>
      <c r="AT245" s="222" t="s">
        <v>76</v>
      </c>
      <c r="AU245" s="222" t="s">
        <v>82</v>
      </c>
      <c r="AY245" s="221" t="s">
        <v>126</v>
      </c>
      <c r="BK245" s="223">
        <f>SUM(BK246:BK249)</f>
        <v>0</v>
      </c>
    </row>
    <row r="246" s="2" customFormat="1" ht="16.5" customHeight="1">
      <c r="A246" s="35"/>
      <c r="B246" s="36"/>
      <c r="C246" s="226" t="s">
        <v>544</v>
      </c>
      <c r="D246" s="226" t="s">
        <v>129</v>
      </c>
      <c r="E246" s="227" t="s">
        <v>545</v>
      </c>
      <c r="F246" s="228" t="s">
        <v>546</v>
      </c>
      <c r="G246" s="229" t="s">
        <v>137</v>
      </c>
      <c r="H246" s="230">
        <v>5.2640000000000002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42</v>
      </c>
      <c r="O246" s="88"/>
      <c r="P246" s="236">
        <f>O246*H246</f>
        <v>0</v>
      </c>
      <c r="Q246" s="236">
        <v>6.9999999999999994E-05</v>
      </c>
      <c r="R246" s="236">
        <f>Q246*H246</f>
        <v>0.00036847999999999997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192</v>
      </c>
      <c r="AT246" s="238" t="s">
        <v>129</v>
      </c>
      <c r="AU246" s="238" t="s">
        <v>84</v>
      </c>
      <c r="AY246" s="14" t="s">
        <v>126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4" t="s">
        <v>82</v>
      </c>
      <c r="BK246" s="239">
        <f>ROUND(I246*H246,2)</f>
        <v>0</v>
      </c>
      <c r="BL246" s="14" t="s">
        <v>192</v>
      </c>
      <c r="BM246" s="238" t="s">
        <v>547</v>
      </c>
    </row>
    <row r="247" s="2" customFormat="1" ht="16.5" customHeight="1">
      <c r="A247" s="35"/>
      <c r="B247" s="36"/>
      <c r="C247" s="226" t="s">
        <v>548</v>
      </c>
      <c r="D247" s="226" t="s">
        <v>129</v>
      </c>
      <c r="E247" s="227" t="s">
        <v>549</v>
      </c>
      <c r="F247" s="228" t="s">
        <v>550</v>
      </c>
      <c r="G247" s="229" t="s">
        <v>137</v>
      </c>
      <c r="H247" s="230">
        <v>5.2640000000000002</v>
      </c>
      <c r="I247" s="231"/>
      <c r="J247" s="232">
        <f>ROUND(I247*H247,2)</f>
        <v>0</v>
      </c>
      <c r="K247" s="233"/>
      <c r="L247" s="41"/>
      <c r="M247" s="234" t="s">
        <v>1</v>
      </c>
      <c r="N247" s="235" t="s">
        <v>42</v>
      </c>
      <c r="O247" s="88"/>
      <c r="P247" s="236">
        <f>O247*H247</f>
        <v>0</v>
      </c>
      <c r="Q247" s="236">
        <v>0.00017000000000000001</v>
      </c>
      <c r="R247" s="236">
        <f>Q247*H247</f>
        <v>0.00089488000000000013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192</v>
      </c>
      <c r="AT247" s="238" t="s">
        <v>129</v>
      </c>
      <c r="AU247" s="238" t="s">
        <v>84</v>
      </c>
      <c r="AY247" s="14" t="s">
        <v>126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4" t="s">
        <v>82</v>
      </c>
      <c r="BK247" s="239">
        <f>ROUND(I247*H247,2)</f>
        <v>0</v>
      </c>
      <c r="BL247" s="14" t="s">
        <v>192</v>
      </c>
      <c r="BM247" s="238" t="s">
        <v>551</v>
      </c>
    </row>
    <row r="248" s="2" customFormat="1" ht="16.5" customHeight="1">
      <c r="A248" s="35"/>
      <c r="B248" s="36"/>
      <c r="C248" s="226" t="s">
        <v>552</v>
      </c>
      <c r="D248" s="226" t="s">
        <v>129</v>
      </c>
      <c r="E248" s="227" t="s">
        <v>553</v>
      </c>
      <c r="F248" s="228" t="s">
        <v>554</v>
      </c>
      <c r="G248" s="229" t="s">
        <v>137</v>
      </c>
      <c r="H248" s="230">
        <v>5.2640000000000002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42</v>
      </c>
      <c r="O248" s="88"/>
      <c r="P248" s="236">
        <f>O248*H248</f>
        <v>0</v>
      </c>
      <c r="Q248" s="236">
        <v>0.00012</v>
      </c>
      <c r="R248" s="236">
        <f>Q248*H248</f>
        <v>0.00063168000000000002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192</v>
      </c>
      <c r="AT248" s="238" t="s">
        <v>129</v>
      </c>
      <c r="AU248" s="238" t="s">
        <v>84</v>
      </c>
      <c r="AY248" s="14" t="s">
        <v>126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4" t="s">
        <v>82</v>
      </c>
      <c r="BK248" s="239">
        <f>ROUND(I248*H248,2)</f>
        <v>0</v>
      </c>
      <c r="BL248" s="14" t="s">
        <v>192</v>
      </c>
      <c r="BM248" s="238" t="s">
        <v>555</v>
      </c>
    </row>
    <row r="249" s="2" customFormat="1" ht="16.5" customHeight="1">
      <c r="A249" s="35"/>
      <c r="B249" s="36"/>
      <c r="C249" s="226" t="s">
        <v>556</v>
      </c>
      <c r="D249" s="226" t="s">
        <v>129</v>
      </c>
      <c r="E249" s="227" t="s">
        <v>557</v>
      </c>
      <c r="F249" s="228" t="s">
        <v>558</v>
      </c>
      <c r="G249" s="229" t="s">
        <v>137</v>
      </c>
      <c r="H249" s="230">
        <v>5.2640000000000002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42</v>
      </c>
      <c r="O249" s="88"/>
      <c r="P249" s="236">
        <f>O249*H249</f>
        <v>0</v>
      </c>
      <c r="Q249" s="236">
        <v>0.00012</v>
      </c>
      <c r="R249" s="236">
        <f>Q249*H249</f>
        <v>0.00063168000000000002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192</v>
      </c>
      <c r="AT249" s="238" t="s">
        <v>129</v>
      </c>
      <c r="AU249" s="238" t="s">
        <v>84</v>
      </c>
      <c r="AY249" s="14" t="s">
        <v>126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4" t="s">
        <v>82</v>
      </c>
      <c r="BK249" s="239">
        <f>ROUND(I249*H249,2)</f>
        <v>0</v>
      </c>
      <c r="BL249" s="14" t="s">
        <v>192</v>
      </c>
      <c r="BM249" s="238" t="s">
        <v>559</v>
      </c>
    </row>
    <row r="250" s="12" customFormat="1" ht="22.8" customHeight="1">
      <c r="A250" s="12"/>
      <c r="B250" s="210"/>
      <c r="C250" s="211"/>
      <c r="D250" s="212" t="s">
        <v>76</v>
      </c>
      <c r="E250" s="224" t="s">
        <v>560</v>
      </c>
      <c r="F250" s="224" t="s">
        <v>561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SUM(P251:P255)</f>
        <v>0</v>
      </c>
      <c r="Q250" s="218"/>
      <c r="R250" s="219">
        <f>SUM(R251:R255)</f>
        <v>0.052953260000000002</v>
      </c>
      <c r="S250" s="218"/>
      <c r="T250" s="220">
        <f>SUM(T251:T255)</f>
        <v>0.012674970000000001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84</v>
      </c>
      <c r="AT250" s="222" t="s">
        <v>76</v>
      </c>
      <c r="AU250" s="222" t="s">
        <v>82</v>
      </c>
      <c r="AY250" s="221" t="s">
        <v>126</v>
      </c>
      <c r="BK250" s="223">
        <f>SUM(BK251:BK255)</f>
        <v>0</v>
      </c>
    </row>
    <row r="251" s="2" customFormat="1" ht="16.5" customHeight="1">
      <c r="A251" s="35"/>
      <c r="B251" s="36"/>
      <c r="C251" s="226" t="s">
        <v>562</v>
      </c>
      <c r="D251" s="226" t="s">
        <v>129</v>
      </c>
      <c r="E251" s="227" t="s">
        <v>563</v>
      </c>
      <c r="F251" s="228" t="s">
        <v>564</v>
      </c>
      <c r="G251" s="229" t="s">
        <v>137</v>
      </c>
      <c r="H251" s="230">
        <v>40.887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42</v>
      </c>
      <c r="O251" s="88"/>
      <c r="P251" s="236">
        <f>O251*H251</f>
        <v>0</v>
      </c>
      <c r="Q251" s="236">
        <v>0.001</v>
      </c>
      <c r="R251" s="236">
        <f>Q251*H251</f>
        <v>0.040887</v>
      </c>
      <c r="S251" s="236">
        <v>0.00031</v>
      </c>
      <c r="T251" s="237">
        <f>S251*H251</f>
        <v>0.012674970000000001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192</v>
      </c>
      <c r="AT251" s="238" t="s">
        <v>129</v>
      </c>
      <c r="AU251" s="238" t="s">
        <v>84</v>
      </c>
      <c r="AY251" s="14" t="s">
        <v>126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4" t="s">
        <v>82</v>
      </c>
      <c r="BK251" s="239">
        <f>ROUND(I251*H251,2)</f>
        <v>0</v>
      </c>
      <c r="BL251" s="14" t="s">
        <v>192</v>
      </c>
      <c r="BM251" s="238" t="s">
        <v>565</v>
      </c>
    </row>
    <row r="252" s="2" customFormat="1" ht="16.5" customHeight="1">
      <c r="A252" s="35"/>
      <c r="B252" s="36"/>
      <c r="C252" s="226" t="s">
        <v>566</v>
      </c>
      <c r="D252" s="226" t="s">
        <v>129</v>
      </c>
      <c r="E252" s="227" t="s">
        <v>567</v>
      </c>
      <c r="F252" s="228" t="s">
        <v>568</v>
      </c>
      <c r="G252" s="229" t="s">
        <v>137</v>
      </c>
      <c r="H252" s="230">
        <v>9.3819999999999997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42</v>
      </c>
      <c r="O252" s="88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192</v>
      </c>
      <c r="AT252" s="238" t="s">
        <v>129</v>
      </c>
      <c r="AU252" s="238" t="s">
        <v>84</v>
      </c>
      <c r="AY252" s="14" t="s">
        <v>126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4" t="s">
        <v>82</v>
      </c>
      <c r="BK252" s="239">
        <f>ROUND(I252*H252,2)</f>
        <v>0</v>
      </c>
      <c r="BL252" s="14" t="s">
        <v>192</v>
      </c>
      <c r="BM252" s="238" t="s">
        <v>569</v>
      </c>
    </row>
    <row r="253" s="2" customFormat="1" ht="16.5" customHeight="1">
      <c r="A253" s="35"/>
      <c r="B253" s="36"/>
      <c r="C253" s="240" t="s">
        <v>570</v>
      </c>
      <c r="D253" s="240" t="s">
        <v>168</v>
      </c>
      <c r="E253" s="241" t="s">
        <v>571</v>
      </c>
      <c r="F253" s="242" t="s">
        <v>572</v>
      </c>
      <c r="G253" s="243" t="s">
        <v>137</v>
      </c>
      <c r="H253" s="244">
        <v>9.3819999999999997</v>
      </c>
      <c r="I253" s="245"/>
      <c r="J253" s="246">
        <f>ROUND(I253*H253,2)</f>
        <v>0</v>
      </c>
      <c r="K253" s="247"/>
      <c r="L253" s="248"/>
      <c r="M253" s="249" t="s">
        <v>1</v>
      </c>
      <c r="N253" s="250" t="s">
        <v>42</v>
      </c>
      <c r="O253" s="88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265</v>
      </c>
      <c r="AT253" s="238" t="s">
        <v>168</v>
      </c>
      <c r="AU253" s="238" t="s">
        <v>84</v>
      </c>
      <c r="AY253" s="14" t="s">
        <v>126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4" t="s">
        <v>82</v>
      </c>
      <c r="BK253" s="239">
        <f>ROUND(I253*H253,2)</f>
        <v>0</v>
      </c>
      <c r="BL253" s="14" t="s">
        <v>192</v>
      </c>
      <c r="BM253" s="238" t="s">
        <v>573</v>
      </c>
    </row>
    <row r="254" s="2" customFormat="1" ht="16.5" customHeight="1">
      <c r="A254" s="35"/>
      <c r="B254" s="36"/>
      <c r="C254" s="226" t="s">
        <v>574</v>
      </c>
      <c r="D254" s="226" t="s">
        <v>129</v>
      </c>
      <c r="E254" s="227" t="s">
        <v>575</v>
      </c>
      <c r="F254" s="228" t="s">
        <v>576</v>
      </c>
      <c r="G254" s="229" t="s">
        <v>137</v>
      </c>
      <c r="H254" s="230">
        <v>26.231000000000002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42</v>
      </c>
      <c r="O254" s="88"/>
      <c r="P254" s="236">
        <f>O254*H254</f>
        <v>0</v>
      </c>
      <c r="Q254" s="236">
        <v>0.00020000000000000001</v>
      </c>
      <c r="R254" s="236">
        <f>Q254*H254</f>
        <v>0.0052462000000000003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192</v>
      </c>
      <c r="AT254" s="238" t="s">
        <v>129</v>
      </c>
      <c r="AU254" s="238" t="s">
        <v>84</v>
      </c>
      <c r="AY254" s="14" t="s">
        <v>126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4" t="s">
        <v>82</v>
      </c>
      <c r="BK254" s="239">
        <f>ROUND(I254*H254,2)</f>
        <v>0</v>
      </c>
      <c r="BL254" s="14" t="s">
        <v>192</v>
      </c>
      <c r="BM254" s="238" t="s">
        <v>577</v>
      </c>
    </row>
    <row r="255" s="2" customFormat="1" ht="16.5" customHeight="1">
      <c r="A255" s="35"/>
      <c r="B255" s="36"/>
      <c r="C255" s="226" t="s">
        <v>578</v>
      </c>
      <c r="D255" s="226" t="s">
        <v>129</v>
      </c>
      <c r="E255" s="227" t="s">
        <v>579</v>
      </c>
      <c r="F255" s="228" t="s">
        <v>580</v>
      </c>
      <c r="G255" s="229" t="s">
        <v>137</v>
      </c>
      <c r="H255" s="230">
        <v>26.231000000000002</v>
      </c>
      <c r="I255" s="231"/>
      <c r="J255" s="232">
        <f>ROUND(I255*H255,2)</f>
        <v>0</v>
      </c>
      <c r="K255" s="233"/>
      <c r="L255" s="41"/>
      <c r="M255" s="234" t="s">
        <v>1</v>
      </c>
      <c r="N255" s="235" t="s">
        <v>42</v>
      </c>
      <c r="O255" s="88"/>
      <c r="P255" s="236">
        <f>O255*H255</f>
        <v>0</v>
      </c>
      <c r="Q255" s="236">
        <v>0.00025999999999999998</v>
      </c>
      <c r="R255" s="236">
        <f>Q255*H255</f>
        <v>0.0068200600000000002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192</v>
      </c>
      <c r="AT255" s="238" t="s">
        <v>129</v>
      </c>
      <c r="AU255" s="238" t="s">
        <v>84</v>
      </c>
      <c r="AY255" s="14" t="s">
        <v>126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4" t="s">
        <v>82</v>
      </c>
      <c r="BK255" s="239">
        <f>ROUND(I255*H255,2)</f>
        <v>0</v>
      </c>
      <c r="BL255" s="14" t="s">
        <v>192</v>
      </c>
      <c r="BM255" s="238" t="s">
        <v>581</v>
      </c>
    </row>
    <row r="256" s="12" customFormat="1" ht="25.92" customHeight="1">
      <c r="A256" s="12"/>
      <c r="B256" s="210"/>
      <c r="C256" s="211"/>
      <c r="D256" s="212" t="s">
        <v>76</v>
      </c>
      <c r="E256" s="213" t="s">
        <v>168</v>
      </c>
      <c r="F256" s="213" t="s">
        <v>582</v>
      </c>
      <c r="G256" s="211"/>
      <c r="H256" s="211"/>
      <c r="I256" s="214"/>
      <c r="J256" s="215">
        <f>BK256</f>
        <v>0</v>
      </c>
      <c r="K256" s="211"/>
      <c r="L256" s="216"/>
      <c r="M256" s="217"/>
      <c r="N256" s="218"/>
      <c r="O256" s="218"/>
      <c r="P256" s="219">
        <f>P257</f>
        <v>0</v>
      </c>
      <c r="Q256" s="218"/>
      <c r="R256" s="219">
        <f>R257</f>
        <v>2.9015299999999997</v>
      </c>
      <c r="S256" s="218"/>
      <c r="T256" s="220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127</v>
      </c>
      <c r="AT256" s="222" t="s">
        <v>76</v>
      </c>
      <c r="AU256" s="222" t="s">
        <v>77</v>
      </c>
      <c r="AY256" s="221" t="s">
        <v>126</v>
      </c>
      <c r="BK256" s="223">
        <f>BK257</f>
        <v>0</v>
      </c>
    </row>
    <row r="257" s="12" customFormat="1" ht="22.8" customHeight="1">
      <c r="A257" s="12"/>
      <c r="B257" s="210"/>
      <c r="C257" s="211"/>
      <c r="D257" s="212" t="s">
        <v>76</v>
      </c>
      <c r="E257" s="224" t="s">
        <v>583</v>
      </c>
      <c r="F257" s="224" t="s">
        <v>584</v>
      </c>
      <c r="G257" s="211"/>
      <c r="H257" s="211"/>
      <c r="I257" s="214"/>
      <c r="J257" s="225">
        <f>BK257</f>
        <v>0</v>
      </c>
      <c r="K257" s="211"/>
      <c r="L257" s="216"/>
      <c r="M257" s="217"/>
      <c r="N257" s="218"/>
      <c r="O257" s="218"/>
      <c r="P257" s="219">
        <f>SUM(P258:P277)</f>
        <v>0</v>
      </c>
      <c r="Q257" s="218"/>
      <c r="R257" s="219">
        <f>SUM(R258:R277)</f>
        <v>2.9015299999999997</v>
      </c>
      <c r="S257" s="218"/>
      <c r="T257" s="220">
        <f>SUM(T258:T277)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1" t="s">
        <v>127</v>
      </c>
      <c r="AT257" s="222" t="s">
        <v>76</v>
      </c>
      <c r="AU257" s="222" t="s">
        <v>82</v>
      </c>
      <c r="AY257" s="221" t="s">
        <v>126</v>
      </c>
      <c r="BK257" s="223">
        <f>SUM(BK258:BK277)</f>
        <v>0</v>
      </c>
    </row>
    <row r="258" s="2" customFormat="1" ht="16.5" customHeight="1">
      <c r="A258" s="35"/>
      <c r="B258" s="36"/>
      <c r="C258" s="226" t="s">
        <v>585</v>
      </c>
      <c r="D258" s="226" t="s">
        <v>129</v>
      </c>
      <c r="E258" s="227" t="s">
        <v>586</v>
      </c>
      <c r="F258" s="228" t="s">
        <v>587</v>
      </c>
      <c r="G258" s="229" t="s">
        <v>588</v>
      </c>
      <c r="H258" s="230">
        <v>4</v>
      </c>
      <c r="I258" s="231"/>
      <c r="J258" s="232">
        <f>ROUND(I258*H258,2)</f>
        <v>0</v>
      </c>
      <c r="K258" s="233"/>
      <c r="L258" s="41"/>
      <c r="M258" s="234" t="s">
        <v>1</v>
      </c>
      <c r="N258" s="235" t="s">
        <v>42</v>
      </c>
      <c r="O258" s="88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402</v>
      </c>
      <c r="AT258" s="238" t="s">
        <v>129</v>
      </c>
      <c r="AU258" s="238" t="s">
        <v>84</v>
      </c>
      <c r="AY258" s="14" t="s">
        <v>126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4" t="s">
        <v>82</v>
      </c>
      <c r="BK258" s="239">
        <f>ROUND(I258*H258,2)</f>
        <v>0</v>
      </c>
      <c r="BL258" s="14" t="s">
        <v>402</v>
      </c>
      <c r="BM258" s="238" t="s">
        <v>589</v>
      </c>
    </row>
    <row r="259" s="2" customFormat="1" ht="16.5" customHeight="1">
      <c r="A259" s="35"/>
      <c r="B259" s="36"/>
      <c r="C259" s="226" t="s">
        <v>590</v>
      </c>
      <c r="D259" s="226" t="s">
        <v>129</v>
      </c>
      <c r="E259" s="227" t="s">
        <v>591</v>
      </c>
      <c r="F259" s="228" t="s">
        <v>592</v>
      </c>
      <c r="G259" s="229" t="s">
        <v>593</v>
      </c>
      <c r="H259" s="230">
        <v>12</v>
      </c>
      <c r="I259" s="231"/>
      <c r="J259" s="232">
        <f>ROUND(I259*H259,2)</f>
        <v>0</v>
      </c>
      <c r="K259" s="233"/>
      <c r="L259" s="41"/>
      <c r="M259" s="234" t="s">
        <v>1</v>
      </c>
      <c r="N259" s="235" t="s">
        <v>42</v>
      </c>
      <c r="O259" s="88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8" t="s">
        <v>402</v>
      </c>
      <c r="AT259" s="238" t="s">
        <v>129</v>
      </c>
      <c r="AU259" s="238" t="s">
        <v>84</v>
      </c>
      <c r="AY259" s="14" t="s">
        <v>126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4" t="s">
        <v>82</v>
      </c>
      <c r="BK259" s="239">
        <f>ROUND(I259*H259,2)</f>
        <v>0</v>
      </c>
      <c r="BL259" s="14" t="s">
        <v>402</v>
      </c>
      <c r="BM259" s="238" t="s">
        <v>594</v>
      </c>
    </row>
    <row r="260" s="2" customFormat="1" ht="16.5" customHeight="1">
      <c r="A260" s="35"/>
      <c r="B260" s="36"/>
      <c r="C260" s="226" t="s">
        <v>595</v>
      </c>
      <c r="D260" s="226" t="s">
        <v>129</v>
      </c>
      <c r="E260" s="227" t="s">
        <v>596</v>
      </c>
      <c r="F260" s="228" t="s">
        <v>597</v>
      </c>
      <c r="G260" s="229" t="s">
        <v>141</v>
      </c>
      <c r="H260" s="230">
        <v>2</v>
      </c>
      <c r="I260" s="231"/>
      <c r="J260" s="232">
        <f>ROUND(I260*H260,2)</f>
        <v>0</v>
      </c>
      <c r="K260" s="233"/>
      <c r="L260" s="41"/>
      <c r="M260" s="234" t="s">
        <v>1</v>
      </c>
      <c r="N260" s="235" t="s">
        <v>42</v>
      </c>
      <c r="O260" s="88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402</v>
      </c>
      <c r="AT260" s="238" t="s">
        <v>129</v>
      </c>
      <c r="AU260" s="238" t="s">
        <v>84</v>
      </c>
      <c r="AY260" s="14" t="s">
        <v>126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4" t="s">
        <v>82</v>
      </c>
      <c r="BK260" s="239">
        <f>ROUND(I260*H260,2)</f>
        <v>0</v>
      </c>
      <c r="BL260" s="14" t="s">
        <v>402</v>
      </c>
      <c r="BM260" s="238" t="s">
        <v>598</v>
      </c>
    </row>
    <row r="261" s="2" customFormat="1" ht="16.5" customHeight="1">
      <c r="A261" s="35"/>
      <c r="B261" s="36"/>
      <c r="C261" s="226" t="s">
        <v>599</v>
      </c>
      <c r="D261" s="226" t="s">
        <v>129</v>
      </c>
      <c r="E261" s="227" t="s">
        <v>600</v>
      </c>
      <c r="F261" s="228" t="s">
        <v>601</v>
      </c>
      <c r="G261" s="229" t="s">
        <v>593</v>
      </c>
      <c r="H261" s="230">
        <v>2</v>
      </c>
      <c r="I261" s="231"/>
      <c r="J261" s="232">
        <f>ROUND(I261*H261,2)</f>
        <v>0</v>
      </c>
      <c r="K261" s="233"/>
      <c r="L261" s="41"/>
      <c r="M261" s="234" t="s">
        <v>1</v>
      </c>
      <c r="N261" s="235" t="s">
        <v>42</v>
      </c>
      <c r="O261" s="88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402</v>
      </c>
      <c r="AT261" s="238" t="s">
        <v>129</v>
      </c>
      <c r="AU261" s="238" t="s">
        <v>84</v>
      </c>
      <c r="AY261" s="14" t="s">
        <v>126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4" t="s">
        <v>82</v>
      </c>
      <c r="BK261" s="239">
        <f>ROUND(I261*H261,2)</f>
        <v>0</v>
      </c>
      <c r="BL261" s="14" t="s">
        <v>402</v>
      </c>
      <c r="BM261" s="238" t="s">
        <v>602</v>
      </c>
    </row>
    <row r="262" s="2" customFormat="1" ht="16.5" customHeight="1">
      <c r="A262" s="35"/>
      <c r="B262" s="36"/>
      <c r="C262" s="226" t="s">
        <v>603</v>
      </c>
      <c r="D262" s="226" t="s">
        <v>129</v>
      </c>
      <c r="E262" s="227" t="s">
        <v>604</v>
      </c>
      <c r="F262" s="228" t="s">
        <v>605</v>
      </c>
      <c r="G262" s="229" t="s">
        <v>141</v>
      </c>
      <c r="H262" s="230">
        <v>24</v>
      </c>
      <c r="I262" s="231"/>
      <c r="J262" s="232">
        <f>ROUND(I262*H262,2)</f>
        <v>0</v>
      </c>
      <c r="K262" s="233"/>
      <c r="L262" s="41"/>
      <c r="M262" s="234" t="s">
        <v>1</v>
      </c>
      <c r="N262" s="235" t="s">
        <v>42</v>
      </c>
      <c r="O262" s="88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402</v>
      </c>
      <c r="AT262" s="238" t="s">
        <v>129</v>
      </c>
      <c r="AU262" s="238" t="s">
        <v>84</v>
      </c>
      <c r="AY262" s="14" t="s">
        <v>126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4" t="s">
        <v>82</v>
      </c>
      <c r="BK262" s="239">
        <f>ROUND(I262*H262,2)</f>
        <v>0</v>
      </c>
      <c r="BL262" s="14" t="s">
        <v>402</v>
      </c>
      <c r="BM262" s="238" t="s">
        <v>606</v>
      </c>
    </row>
    <row r="263" s="2" customFormat="1" ht="16.5" customHeight="1">
      <c r="A263" s="35"/>
      <c r="B263" s="36"/>
      <c r="C263" s="226" t="s">
        <v>607</v>
      </c>
      <c r="D263" s="226" t="s">
        <v>129</v>
      </c>
      <c r="E263" s="227" t="s">
        <v>608</v>
      </c>
      <c r="F263" s="228" t="s">
        <v>609</v>
      </c>
      <c r="G263" s="229" t="s">
        <v>593</v>
      </c>
      <c r="H263" s="230">
        <v>2</v>
      </c>
      <c r="I263" s="231"/>
      <c r="J263" s="232">
        <f>ROUND(I263*H263,2)</f>
        <v>0</v>
      </c>
      <c r="K263" s="233"/>
      <c r="L263" s="41"/>
      <c r="M263" s="234" t="s">
        <v>1</v>
      </c>
      <c r="N263" s="235" t="s">
        <v>42</v>
      </c>
      <c r="O263" s="88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402</v>
      </c>
      <c r="AT263" s="238" t="s">
        <v>129</v>
      </c>
      <c r="AU263" s="238" t="s">
        <v>84</v>
      </c>
      <c r="AY263" s="14" t="s">
        <v>126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4" t="s">
        <v>82</v>
      </c>
      <c r="BK263" s="239">
        <f>ROUND(I263*H263,2)</f>
        <v>0</v>
      </c>
      <c r="BL263" s="14" t="s">
        <v>402</v>
      </c>
      <c r="BM263" s="238" t="s">
        <v>610</v>
      </c>
    </row>
    <row r="264" s="2" customFormat="1" ht="16.5" customHeight="1">
      <c r="A264" s="35"/>
      <c r="B264" s="36"/>
      <c r="C264" s="226" t="s">
        <v>611</v>
      </c>
      <c r="D264" s="226" t="s">
        <v>129</v>
      </c>
      <c r="E264" s="227" t="s">
        <v>612</v>
      </c>
      <c r="F264" s="228" t="s">
        <v>613</v>
      </c>
      <c r="G264" s="229" t="s">
        <v>593</v>
      </c>
      <c r="H264" s="230">
        <v>2</v>
      </c>
      <c r="I264" s="231"/>
      <c r="J264" s="232">
        <f>ROUND(I264*H264,2)</f>
        <v>0</v>
      </c>
      <c r="K264" s="233"/>
      <c r="L264" s="41"/>
      <c r="M264" s="234" t="s">
        <v>1</v>
      </c>
      <c r="N264" s="235" t="s">
        <v>42</v>
      </c>
      <c r="O264" s="88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402</v>
      </c>
      <c r="AT264" s="238" t="s">
        <v>129</v>
      </c>
      <c r="AU264" s="238" t="s">
        <v>84</v>
      </c>
      <c r="AY264" s="14" t="s">
        <v>126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4" t="s">
        <v>82</v>
      </c>
      <c r="BK264" s="239">
        <f>ROUND(I264*H264,2)</f>
        <v>0</v>
      </c>
      <c r="BL264" s="14" t="s">
        <v>402</v>
      </c>
      <c r="BM264" s="238" t="s">
        <v>614</v>
      </c>
    </row>
    <row r="265" s="2" customFormat="1" ht="16.5" customHeight="1">
      <c r="A265" s="35"/>
      <c r="B265" s="36"/>
      <c r="C265" s="226" t="s">
        <v>615</v>
      </c>
      <c r="D265" s="226" t="s">
        <v>129</v>
      </c>
      <c r="E265" s="227" t="s">
        <v>616</v>
      </c>
      <c r="F265" s="228" t="s">
        <v>617</v>
      </c>
      <c r="G265" s="229" t="s">
        <v>593</v>
      </c>
      <c r="H265" s="230">
        <v>2</v>
      </c>
      <c r="I265" s="231"/>
      <c r="J265" s="232">
        <f>ROUND(I265*H265,2)</f>
        <v>0</v>
      </c>
      <c r="K265" s="233"/>
      <c r="L265" s="41"/>
      <c r="M265" s="234" t="s">
        <v>1</v>
      </c>
      <c r="N265" s="235" t="s">
        <v>42</v>
      </c>
      <c r="O265" s="88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402</v>
      </c>
      <c r="AT265" s="238" t="s">
        <v>129</v>
      </c>
      <c r="AU265" s="238" t="s">
        <v>84</v>
      </c>
      <c r="AY265" s="14" t="s">
        <v>126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4" t="s">
        <v>82</v>
      </c>
      <c r="BK265" s="239">
        <f>ROUND(I265*H265,2)</f>
        <v>0</v>
      </c>
      <c r="BL265" s="14" t="s">
        <v>402</v>
      </c>
      <c r="BM265" s="238" t="s">
        <v>618</v>
      </c>
    </row>
    <row r="266" s="2" customFormat="1" ht="16.5" customHeight="1">
      <c r="A266" s="35"/>
      <c r="B266" s="36"/>
      <c r="C266" s="226" t="s">
        <v>619</v>
      </c>
      <c r="D266" s="226" t="s">
        <v>129</v>
      </c>
      <c r="E266" s="227" t="s">
        <v>620</v>
      </c>
      <c r="F266" s="228" t="s">
        <v>621</v>
      </c>
      <c r="G266" s="229" t="s">
        <v>622</v>
      </c>
      <c r="H266" s="230">
        <v>1</v>
      </c>
      <c r="I266" s="231"/>
      <c r="J266" s="232">
        <f>ROUND(I266*H266,2)</f>
        <v>0</v>
      </c>
      <c r="K266" s="233"/>
      <c r="L266" s="41"/>
      <c r="M266" s="234" t="s">
        <v>1</v>
      </c>
      <c r="N266" s="235" t="s">
        <v>42</v>
      </c>
      <c r="O266" s="88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8" t="s">
        <v>402</v>
      </c>
      <c r="AT266" s="238" t="s">
        <v>129</v>
      </c>
      <c r="AU266" s="238" t="s">
        <v>84</v>
      </c>
      <c r="AY266" s="14" t="s">
        <v>126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4" t="s">
        <v>82</v>
      </c>
      <c r="BK266" s="239">
        <f>ROUND(I266*H266,2)</f>
        <v>0</v>
      </c>
      <c r="BL266" s="14" t="s">
        <v>402</v>
      </c>
      <c r="BM266" s="238" t="s">
        <v>623</v>
      </c>
    </row>
    <row r="267" s="2" customFormat="1" ht="16.5" customHeight="1">
      <c r="A267" s="35"/>
      <c r="B267" s="36"/>
      <c r="C267" s="226" t="s">
        <v>624</v>
      </c>
      <c r="D267" s="226" t="s">
        <v>129</v>
      </c>
      <c r="E267" s="227" t="s">
        <v>625</v>
      </c>
      <c r="F267" s="228" t="s">
        <v>626</v>
      </c>
      <c r="G267" s="229" t="s">
        <v>627</v>
      </c>
      <c r="H267" s="230">
        <v>3</v>
      </c>
      <c r="I267" s="231"/>
      <c r="J267" s="232">
        <f>ROUND(I267*H267,2)</f>
        <v>0</v>
      </c>
      <c r="K267" s="233"/>
      <c r="L267" s="41"/>
      <c r="M267" s="234" t="s">
        <v>1</v>
      </c>
      <c r="N267" s="235" t="s">
        <v>42</v>
      </c>
      <c r="O267" s="88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402</v>
      </c>
      <c r="AT267" s="238" t="s">
        <v>129</v>
      </c>
      <c r="AU267" s="238" t="s">
        <v>84</v>
      </c>
      <c r="AY267" s="14" t="s">
        <v>126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4" t="s">
        <v>82</v>
      </c>
      <c r="BK267" s="239">
        <f>ROUND(I267*H267,2)</f>
        <v>0</v>
      </c>
      <c r="BL267" s="14" t="s">
        <v>402</v>
      </c>
      <c r="BM267" s="238" t="s">
        <v>628</v>
      </c>
    </row>
    <row r="268" s="2" customFormat="1" ht="16.5" customHeight="1">
      <c r="A268" s="35"/>
      <c r="B268" s="36"/>
      <c r="C268" s="240" t="s">
        <v>629</v>
      </c>
      <c r="D268" s="240" t="s">
        <v>168</v>
      </c>
      <c r="E268" s="241" t="s">
        <v>630</v>
      </c>
      <c r="F268" s="242" t="s">
        <v>631</v>
      </c>
      <c r="G268" s="243" t="s">
        <v>132</v>
      </c>
      <c r="H268" s="244">
        <v>2</v>
      </c>
      <c r="I268" s="245"/>
      <c r="J268" s="246">
        <f>ROUND(I268*H268,2)</f>
        <v>0</v>
      </c>
      <c r="K268" s="247"/>
      <c r="L268" s="248"/>
      <c r="M268" s="249" t="s">
        <v>1</v>
      </c>
      <c r="N268" s="250" t="s">
        <v>42</v>
      </c>
      <c r="O268" s="88"/>
      <c r="P268" s="236">
        <f>O268*H268</f>
        <v>0</v>
      </c>
      <c r="Q268" s="236">
        <v>0.0038999999999999998</v>
      </c>
      <c r="R268" s="236">
        <f>Q268*H268</f>
        <v>0.0077999999999999996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632</v>
      </c>
      <c r="AT268" s="238" t="s">
        <v>168</v>
      </c>
      <c r="AU268" s="238" t="s">
        <v>84</v>
      </c>
      <c r="AY268" s="14" t="s">
        <v>126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4" t="s">
        <v>82</v>
      </c>
      <c r="BK268" s="239">
        <f>ROUND(I268*H268,2)</f>
        <v>0</v>
      </c>
      <c r="BL268" s="14" t="s">
        <v>632</v>
      </c>
      <c r="BM268" s="238" t="s">
        <v>633</v>
      </c>
    </row>
    <row r="269" s="2" customFormat="1" ht="16.5" customHeight="1">
      <c r="A269" s="35"/>
      <c r="B269" s="36"/>
      <c r="C269" s="240" t="s">
        <v>634</v>
      </c>
      <c r="D269" s="240" t="s">
        <v>168</v>
      </c>
      <c r="E269" s="241" t="s">
        <v>635</v>
      </c>
      <c r="F269" s="242" t="s">
        <v>636</v>
      </c>
      <c r="G269" s="243" t="s">
        <v>132</v>
      </c>
      <c r="H269" s="244">
        <v>2</v>
      </c>
      <c r="I269" s="245"/>
      <c r="J269" s="246">
        <f>ROUND(I269*H269,2)</f>
        <v>0</v>
      </c>
      <c r="K269" s="247"/>
      <c r="L269" s="248"/>
      <c r="M269" s="249" t="s">
        <v>1</v>
      </c>
      <c r="N269" s="250" t="s">
        <v>42</v>
      </c>
      <c r="O269" s="88"/>
      <c r="P269" s="236">
        <f>O269*H269</f>
        <v>0</v>
      </c>
      <c r="Q269" s="236">
        <v>0.0051000000000000004</v>
      </c>
      <c r="R269" s="236">
        <f>Q269*H269</f>
        <v>0.010200000000000001</v>
      </c>
      <c r="S269" s="236">
        <v>0</v>
      </c>
      <c r="T269" s="23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8" t="s">
        <v>632</v>
      </c>
      <c r="AT269" s="238" t="s">
        <v>168</v>
      </c>
      <c r="AU269" s="238" t="s">
        <v>84</v>
      </c>
      <c r="AY269" s="14" t="s">
        <v>126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4" t="s">
        <v>82</v>
      </c>
      <c r="BK269" s="239">
        <f>ROUND(I269*H269,2)</f>
        <v>0</v>
      </c>
      <c r="BL269" s="14" t="s">
        <v>632</v>
      </c>
      <c r="BM269" s="238" t="s">
        <v>637</v>
      </c>
    </row>
    <row r="270" s="2" customFormat="1" ht="16.5" customHeight="1">
      <c r="A270" s="35"/>
      <c r="B270" s="36"/>
      <c r="C270" s="240" t="s">
        <v>638</v>
      </c>
      <c r="D270" s="240" t="s">
        <v>168</v>
      </c>
      <c r="E270" s="241" t="s">
        <v>639</v>
      </c>
      <c r="F270" s="242" t="s">
        <v>640</v>
      </c>
      <c r="G270" s="243" t="s">
        <v>132</v>
      </c>
      <c r="H270" s="244">
        <v>2</v>
      </c>
      <c r="I270" s="245"/>
      <c r="J270" s="246">
        <f>ROUND(I270*H270,2)</f>
        <v>0</v>
      </c>
      <c r="K270" s="247"/>
      <c r="L270" s="248"/>
      <c r="M270" s="249" t="s">
        <v>1</v>
      </c>
      <c r="N270" s="250" t="s">
        <v>42</v>
      </c>
      <c r="O270" s="88"/>
      <c r="P270" s="236">
        <f>O270*H270</f>
        <v>0</v>
      </c>
      <c r="Q270" s="236">
        <v>0.00027999999999999998</v>
      </c>
      <c r="R270" s="236">
        <f>Q270*H270</f>
        <v>0.00055999999999999995</v>
      </c>
      <c r="S270" s="236">
        <v>0</v>
      </c>
      <c r="T270" s="23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8" t="s">
        <v>632</v>
      </c>
      <c r="AT270" s="238" t="s">
        <v>168</v>
      </c>
      <c r="AU270" s="238" t="s">
        <v>84</v>
      </c>
      <c r="AY270" s="14" t="s">
        <v>126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4" t="s">
        <v>82</v>
      </c>
      <c r="BK270" s="239">
        <f>ROUND(I270*H270,2)</f>
        <v>0</v>
      </c>
      <c r="BL270" s="14" t="s">
        <v>632</v>
      </c>
      <c r="BM270" s="238" t="s">
        <v>641</v>
      </c>
    </row>
    <row r="271" s="2" customFormat="1" ht="16.5" customHeight="1">
      <c r="A271" s="35"/>
      <c r="B271" s="36"/>
      <c r="C271" s="240" t="s">
        <v>642</v>
      </c>
      <c r="D271" s="240" t="s">
        <v>168</v>
      </c>
      <c r="E271" s="241" t="s">
        <v>643</v>
      </c>
      <c r="F271" s="242" t="s">
        <v>644</v>
      </c>
      <c r="G271" s="243" t="s">
        <v>132</v>
      </c>
      <c r="H271" s="244">
        <v>2</v>
      </c>
      <c r="I271" s="245"/>
      <c r="J271" s="246">
        <f>ROUND(I271*H271,2)</f>
        <v>0</v>
      </c>
      <c r="K271" s="247"/>
      <c r="L271" s="248"/>
      <c r="M271" s="249" t="s">
        <v>1</v>
      </c>
      <c r="N271" s="250" t="s">
        <v>42</v>
      </c>
      <c r="O271" s="88"/>
      <c r="P271" s="236">
        <f>O271*H271</f>
        <v>0</v>
      </c>
      <c r="Q271" s="236">
        <v>0.00097999999999999997</v>
      </c>
      <c r="R271" s="236">
        <f>Q271*H271</f>
        <v>0.0019599999999999999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632</v>
      </c>
      <c r="AT271" s="238" t="s">
        <v>168</v>
      </c>
      <c r="AU271" s="238" t="s">
        <v>84</v>
      </c>
      <c r="AY271" s="14" t="s">
        <v>126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4" t="s">
        <v>82</v>
      </c>
      <c r="BK271" s="239">
        <f>ROUND(I271*H271,2)</f>
        <v>0</v>
      </c>
      <c r="BL271" s="14" t="s">
        <v>632</v>
      </c>
      <c r="BM271" s="238" t="s">
        <v>645</v>
      </c>
    </row>
    <row r="272" s="2" customFormat="1" ht="16.5" customHeight="1">
      <c r="A272" s="35"/>
      <c r="B272" s="36"/>
      <c r="C272" s="240" t="s">
        <v>646</v>
      </c>
      <c r="D272" s="240" t="s">
        <v>168</v>
      </c>
      <c r="E272" s="241" t="s">
        <v>647</v>
      </c>
      <c r="F272" s="242" t="s">
        <v>648</v>
      </c>
      <c r="G272" s="243" t="s">
        <v>132</v>
      </c>
      <c r="H272" s="244">
        <v>4</v>
      </c>
      <c r="I272" s="245"/>
      <c r="J272" s="246">
        <f>ROUND(I272*H272,2)</f>
        <v>0</v>
      </c>
      <c r="K272" s="247"/>
      <c r="L272" s="248"/>
      <c r="M272" s="249" t="s">
        <v>1</v>
      </c>
      <c r="N272" s="250" t="s">
        <v>42</v>
      </c>
      <c r="O272" s="88"/>
      <c r="P272" s="236">
        <f>O272*H272</f>
        <v>0</v>
      </c>
      <c r="Q272" s="236">
        <v>0.00022000000000000001</v>
      </c>
      <c r="R272" s="236">
        <f>Q272*H272</f>
        <v>0.00088000000000000003</v>
      </c>
      <c r="S272" s="236">
        <v>0</v>
      </c>
      <c r="T272" s="23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8" t="s">
        <v>632</v>
      </c>
      <c r="AT272" s="238" t="s">
        <v>168</v>
      </c>
      <c r="AU272" s="238" t="s">
        <v>84</v>
      </c>
      <c r="AY272" s="14" t="s">
        <v>126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4" t="s">
        <v>82</v>
      </c>
      <c r="BK272" s="239">
        <f>ROUND(I272*H272,2)</f>
        <v>0</v>
      </c>
      <c r="BL272" s="14" t="s">
        <v>632</v>
      </c>
      <c r="BM272" s="238" t="s">
        <v>649</v>
      </c>
    </row>
    <row r="273" s="2" customFormat="1" ht="16.5" customHeight="1">
      <c r="A273" s="35"/>
      <c r="B273" s="36"/>
      <c r="C273" s="240" t="s">
        <v>650</v>
      </c>
      <c r="D273" s="240" t="s">
        <v>168</v>
      </c>
      <c r="E273" s="241" t="s">
        <v>651</v>
      </c>
      <c r="F273" s="242" t="s">
        <v>652</v>
      </c>
      <c r="G273" s="243" t="s">
        <v>141</v>
      </c>
      <c r="H273" s="244">
        <v>24</v>
      </c>
      <c r="I273" s="245"/>
      <c r="J273" s="246">
        <f>ROUND(I273*H273,2)</f>
        <v>0</v>
      </c>
      <c r="K273" s="247"/>
      <c r="L273" s="248"/>
      <c r="M273" s="249" t="s">
        <v>1</v>
      </c>
      <c r="N273" s="250" t="s">
        <v>42</v>
      </c>
      <c r="O273" s="88"/>
      <c r="P273" s="236">
        <f>O273*H273</f>
        <v>0</v>
      </c>
      <c r="Q273" s="236">
        <v>0.12</v>
      </c>
      <c r="R273" s="236">
        <f>Q273*H273</f>
        <v>2.8799999999999999</v>
      </c>
      <c r="S273" s="236">
        <v>0</v>
      </c>
      <c r="T273" s="23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8" t="s">
        <v>632</v>
      </c>
      <c r="AT273" s="238" t="s">
        <v>168</v>
      </c>
      <c r="AU273" s="238" t="s">
        <v>84</v>
      </c>
      <c r="AY273" s="14" t="s">
        <v>126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4" t="s">
        <v>82</v>
      </c>
      <c r="BK273" s="239">
        <f>ROUND(I273*H273,2)</f>
        <v>0</v>
      </c>
      <c r="BL273" s="14" t="s">
        <v>632</v>
      </c>
      <c r="BM273" s="238" t="s">
        <v>653</v>
      </c>
    </row>
    <row r="274" s="2" customFormat="1" ht="16.5" customHeight="1">
      <c r="A274" s="35"/>
      <c r="B274" s="36"/>
      <c r="C274" s="240" t="s">
        <v>654</v>
      </c>
      <c r="D274" s="240" t="s">
        <v>168</v>
      </c>
      <c r="E274" s="241" t="s">
        <v>655</v>
      </c>
      <c r="F274" s="242" t="s">
        <v>656</v>
      </c>
      <c r="G274" s="243" t="s">
        <v>132</v>
      </c>
      <c r="H274" s="244">
        <v>2</v>
      </c>
      <c r="I274" s="245"/>
      <c r="J274" s="246">
        <f>ROUND(I274*H274,2)</f>
        <v>0</v>
      </c>
      <c r="K274" s="247"/>
      <c r="L274" s="248"/>
      <c r="M274" s="249" t="s">
        <v>1</v>
      </c>
      <c r="N274" s="250" t="s">
        <v>42</v>
      </c>
      <c r="O274" s="88"/>
      <c r="P274" s="236">
        <f>O274*H274</f>
        <v>0</v>
      </c>
      <c r="Q274" s="236">
        <v>2.0000000000000002E-05</v>
      </c>
      <c r="R274" s="236">
        <f>Q274*H274</f>
        <v>4.0000000000000003E-05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632</v>
      </c>
      <c r="AT274" s="238" t="s">
        <v>168</v>
      </c>
      <c r="AU274" s="238" t="s">
        <v>84</v>
      </c>
      <c r="AY274" s="14" t="s">
        <v>126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4" t="s">
        <v>82</v>
      </c>
      <c r="BK274" s="239">
        <f>ROUND(I274*H274,2)</f>
        <v>0</v>
      </c>
      <c r="BL274" s="14" t="s">
        <v>632</v>
      </c>
      <c r="BM274" s="238" t="s">
        <v>657</v>
      </c>
    </row>
    <row r="275" s="2" customFormat="1" ht="16.5" customHeight="1">
      <c r="A275" s="35"/>
      <c r="B275" s="36"/>
      <c r="C275" s="240" t="s">
        <v>658</v>
      </c>
      <c r="D275" s="240" t="s">
        <v>168</v>
      </c>
      <c r="E275" s="241" t="s">
        <v>659</v>
      </c>
      <c r="F275" s="242" t="s">
        <v>660</v>
      </c>
      <c r="G275" s="243" t="s">
        <v>132</v>
      </c>
      <c r="H275" s="244">
        <v>2</v>
      </c>
      <c r="I275" s="245"/>
      <c r="J275" s="246">
        <f>ROUND(I275*H275,2)</f>
        <v>0</v>
      </c>
      <c r="K275" s="247"/>
      <c r="L275" s="248"/>
      <c r="M275" s="249" t="s">
        <v>1</v>
      </c>
      <c r="N275" s="250" t="s">
        <v>42</v>
      </c>
      <c r="O275" s="88"/>
      <c r="P275" s="236">
        <f>O275*H275</f>
        <v>0</v>
      </c>
      <c r="Q275" s="236">
        <v>3.0000000000000001E-05</v>
      </c>
      <c r="R275" s="236">
        <f>Q275*H275</f>
        <v>6.0000000000000002E-05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632</v>
      </c>
      <c r="AT275" s="238" t="s">
        <v>168</v>
      </c>
      <c r="AU275" s="238" t="s">
        <v>84</v>
      </c>
      <c r="AY275" s="14" t="s">
        <v>126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4" t="s">
        <v>82</v>
      </c>
      <c r="BK275" s="239">
        <f>ROUND(I275*H275,2)</f>
        <v>0</v>
      </c>
      <c r="BL275" s="14" t="s">
        <v>632</v>
      </c>
      <c r="BM275" s="238" t="s">
        <v>661</v>
      </c>
    </row>
    <row r="276" s="2" customFormat="1" ht="16.5" customHeight="1">
      <c r="A276" s="35"/>
      <c r="B276" s="36"/>
      <c r="C276" s="240" t="s">
        <v>662</v>
      </c>
      <c r="D276" s="240" t="s">
        <v>168</v>
      </c>
      <c r="E276" s="241" t="s">
        <v>663</v>
      </c>
      <c r="F276" s="242" t="s">
        <v>664</v>
      </c>
      <c r="G276" s="243" t="s">
        <v>665</v>
      </c>
      <c r="H276" s="244">
        <v>1</v>
      </c>
      <c r="I276" s="245"/>
      <c r="J276" s="246">
        <f>ROUND(I276*H276,2)</f>
        <v>0</v>
      </c>
      <c r="K276" s="247"/>
      <c r="L276" s="248"/>
      <c r="M276" s="249" t="s">
        <v>1</v>
      </c>
      <c r="N276" s="250" t="s">
        <v>42</v>
      </c>
      <c r="O276" s="88"/>
      <c r="P276" s="236">
        <f>O276*H276</f>
        <v>0</v>
      </c>
      <c r="Q276" s="236">
        <v>3.0000000000000001E-05</v>
      </c>
      <c r="R276" s="236">
        <f>Q276*H276</f>
        <v>3.0000000000000001E-05</v>
      </c>
      <c r="S276" s="236">
        <v>0</v>
      </c>
      <c r="T276" s="23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8" t="s">
        <v>632</v>
      </c>
      <c r="AT276" s="238" t="s">
        <v>168</v>
      </c>
      <c r="AU276" s="238" t="s">
        <v>84</v>
      </c>
      <c r="AY276" s="14" t="s">
        <v>126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4" t="s">
        <v>82</v>
      </c>
      <c r="BK276" s="239">
        <f>ROUND(I276*H276,2)</f>
        <v>0</v>
      </c>
      <c r="BL276" s="14" t="s">
        <v>632</v>
      </c>
      <c r="BM276" s="238" t="s">
        <v>666</v>
      </c>
    </row>
    <row r="277" s="2" customFormat="1" ht="16.5" customHeight="1">
      <c r="A277" s="35"/>
      <c r="B277" s="36"/>
      <c r="C277" s="226" t="s">
        <v>667</v>
      </c>
      <c r="D277" s="226" t="s">
        <v>129</v>
      </c>
      <c r="E277" s="227" t="s">
        <v>668</v>
      </c>
      <c r="F277" s="228" t="s">
        <v>669</v>
      </c>
      <c r="G277" s="229" t="s">
        <v>665</v>
      </c>
      <c r="H277" s="230">
        <v>1</v>
      </c>
      <c r="I277" s="231"/>
      <c r="J277" s="232">
        <f>ROUND(I277*H277,2)</f>
        <v>0</v>
      </c>
      <c r="K277" s="233"/>
      <c r="L277" s="41"/>
      <c r="M277" s="251" t="s">
        <v>1</v>
      </c>
      <c r="N277" s="252" t="s">
        <v>42</v>
      </c>
      <c r="O277" s="253"/>
      <c r="P277" s="254">
        <f>O277*H277</f>
        <v>0</v>
      </c>
      <c r="Q277" s="254">
        <v>0</v>
      </c>
      <c r="R277" s="254">
        <f>Q277*H277</f>
        <v>0</v>
      </c>
      <c r="S277" s="254">
        <v>0</v>
      </c>
      <c r="T277" s="25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402</v>
      </c>
      <c r="AT277" s="238" t="s">
        <v>129</v>
      </c>
      <c r="AU277" s="238" t="s">
        <v>84</v>
      </c>
      <c r="AY277" s="14" t="s">
        <v>126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4" t="s">
        <v>82</v>
      </c>
      <c r="BK277" s="239">
        <f>ROUND(I277*H277,2)</f>
        <v>0</v>
      </c>
      <c r="BL277" s="14" t="s">
        <v>402</v>
      </c>
      <c r="BM277" s="238" t="s">
        <v>670</v>
      </c>
    </row>
    <row r="278" s="2" customFormat="1" ht="6.96" customHeight="1">
      <c r="A278" s="35"/>
      <c r="B278" s="63"/>
      <c r="C278" s="64"/>
      <c r="D278" s="64"/>
      <c r="E278" s="64"/>
      <c r="F278" s="64"/>
      <c r="G278" s="64"/>
      <c r="H278" s="64"/>
      <c r="I278" s="174"/>
      <c r="J278" s="64"/>
      <c r="K278" s="64"/>
      <c r="L278" s="41"/>
      <c r="M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</row>
  </sheetData>
  <sheetProtection sheet="1" autoFilter="0" formatColumns="0" formatRows="0" objects="1" scenarios="1" spinCount="100000" saltValue="vzpzt306G4bqSApH7n8mIMSqyYInIfzlkZRVv/R1GVEyLfT9W61Pv0l2ZdGuy5QrE8bvXSHAmCpiXJXNVfTJag==" hashValue="GAe6aud7u6SQEtn27Pg+5coW9NXVMT+vPjZYQZof2QlwGBn1tsqhRKi4xtUKWXj+ENwv+GdAG8hyD1cR5r4sCA==" algorithmName="SHA-512" password="CC35"/>
  <autoFilter ref="C131:K277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2020-05-25T10:40:33Z</dcterms:created>
  <dcterms:modified xsi:type="dcterms:W3CDTF">2020-05-25T10:40:38Z</dcterms:modified>
</cp:coreProperties>
</file>