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stavby" sheetId="1" r:id="rId1"/>
    <sheet name="23-07-2020 - Oprava chod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'23-07-2020 - Oprava chodn...'!$C$121:$K$174</definedName>
    <definedName name="_xlnm.Print_Area" localSheetId="1">'23-07-2020 - Oprava chodn...'!$C$82:$J$105,'23-07-2020 - Oprava chodn...'!$C$111:$J$174</definedName>
    <definedName name="_xlnm.Print_Titles" localSheetId="1">'23-07-2020 - Oprava chodn...'!$121:$121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4"/>
  <c r="BH174"/>
  <c r="BG174"/>
  <c r="BF174"/>
  <c r="T174"/>
  <c r="T173"/>
  <c r="R174"/>
  <c r="R173"/>
  <c r="P174"/>
  <c r="P173"/>
  <c r="BI172"/>
  <c r="BH172"/>
  <c r="BG172"/>
  <c r="BF172"/>
  <c r="T172"/>
  <c r="T171"/>
  <c r="T170"/>
  <c r="R172"/>
  <c r="R171"/>
  <c r="R170"/>
  <c r="P172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8"/>
  <c r="F116"/>
  <c r="E114"/>
  <c r="F89"/>
  <c r="F87"/>
  <c r="E85"/>
  <c r="J22"/>
  <c r="E22"/>
  <c r="J119"/>
  <c r="J21"/>
  <c r="J19"/>
  <c r="E19"/>
  <c r="J118"/>
  <c r="J18"/>
  <c r="J16"/>
  <c r="E16"/>
  <c r="F90"/>
  <c r="J15"/>
  <c r="J10"/>
  <c r="J87"/>
  <c i="1" r="L90"/>
  <c r="AM90"/>
  <c r="AM89"/>
  <c r="L89"/>
  <c r="AM87"/>
  <c r="L87"/>
  <c r="L85"/>
  <c r="L84"/>
  <c i="2" r="BK174"/>
  <c r="J169"/>
  <c r="J167"/>
  <c r="J166"/>
  <c r="J165"/>
  <c r="J164"/>
  <c r="J163"/>
  <c r="BK161"/>
  <c r="J160"/>
  <c r="BK159"/>
  <c r="J158"/>
  <c r="J155"/>
  <c r="J154"/>
  <c r="BK153"/>
  <c r="BK150"/>
  <c r="J148"/>
  <c r="J146"/>
  <c r="J143"/>
  <c r="BK142"/>
  <c r="J141"/>
  <c r="J140"/>
  <c r="J136"/>
  <c r="BK134"/>
  <c r="J132"/>
  <c r="J130"/>
  <c r="J129"/>
  <c r="J127"/>
  <c r="BK126"/>
  <c r="BK125"/>
  <c i="1" r="AS94"/>
  <c i="2" r="J174"/>
  <c r="BK172"/>
  <c r="BK166"/>
  <c r="BK165"/>
  <c r="BK163"/>
  <c r="J161"/>
  <c r="J157"/>
  <c r="J152"/>
  <c r="BK151"/>
  <c r="J149"/>
  <c r="BK148"/>
  <c r="BK144"/>
  <c r="BK140"/>
  <c r="BK139"/>
  <c r="J138"/>
  <c r="J135"/>
  <c r="J134"/>
  <c r="BK132"/>
  <c r="J131"/>
  <c r="BK129"/>
  <c r="J128"/>
  <c r="BK127"/>
  <c r="J125"/>
  <c r="J172"/>
  <c r="BK169"/>
  <c r="BK167"/>
  <c r="BK164"/>
  <c r="BK160"/>
  <c r="BK158"/>
  <c r="BK156"/>
  <c r="J153"/>
  <c r="J150"/>
  <c r="BK146"/>
  <c r="J144"/>
  <c r="J137"/>
  <c r="BK136"/>
  <c r="BK135"/>
  <c r="BK131"/>
  <c r="BK130"/>
  <c r="J159"/>
  <c r="BK157"/>
  <c r="J156"/>
  <c r="BK155"/>
  <c r="BK154"/>
  <c r="BK152"/>
  <c r="J151"/>
  <c r="BK149"/>
  <c r="BK143"/>
  <c r="J142"/>
  <c r="BK141"/>
  <c r="J139"/>
  <c r="BK138"/>
  <c r="BK137"/>
  <c r="BK128"/>
  <c r="J126"/>
  <c l="1" r="BK147"/>
  <c r="J147"/>
  <c r="J99"/>
  <c r="BK124"/>
  <c r="J124"/>
  <c r="J96"/>
  <c r="P124"/>
  <c r="R124"/>
  <c r="T124"/>
  <c r="BK133"/>
  <c r="J133"/>
  <c r="J97"/>
  <c r="P133"/>
  <c r="R133"/>
  <c r="T133"/>
  <c r="P147"/>
  <c r="R147"/>
  <c r="T147"/>
  <c r="BK162"/>
  <c r="J162"/>
  <c r="J100"/>
  <c r="P162"/>
  <c r="R162"/>
  <c r="T162"/>
  <c r="J89"/>
  <c r="F119"/>
  <c r="BE129"/>
  <c r="BE131"/>
  <c r="BE134"/>
  <c r="BE135"/>
  <c r="BE139"/>
  <c r="BE144"/>
  <c r="BE150"/>
  <c r="BE151"/>
  <c r="J90"/>
  <c r="J116"/>
  <c r="BE126"/>
  <c r="BE128"/>
  <c r="BE132"/>
  <c r="BE138"/>
  <c r="BE140"/>
  <c r="BE141"/>
  <c r="BE142"/>
  <c r="BE146"/>
  <c r="BE148"/>
  <c r="BE152"/>
  <c r="BE154"/>
  <c r="BE160"/>
  <c r="BE161"/>
  <c r="BE163"/>
  <c r="BE166"/>
  <c r="BE167"/>
  <c r="BE174"/>
  <c r="BE125"/>
  <c r="BE149"/>
  <c r="BE153"/>
  <c r="BE155"/>
  <c r="BE157"/>
  <c r="BE158"/>
  <c r="BE159"/>
  <c r="BE164"/>
  <c r="BE165"/>
  <c r="BE169"/>
  <c r="BE172"/>
  <c r="BK145"/>
  <c r="J145"/>
  <c r="J98"/>
  <c r="BE127"/>
  <c r="BE130"/>
  <c r="BE136"/>
  <c r="BE137"/>
  <c r="BE143"/>
  <c r="BE156"/>
  <c r="BK168"/>
  <c r="J168"/>
  <c r="J101"/>
  <c r="BK171"/>
  <c r="J171"/>
  <c r="J103"/>
  <c r="BK173"/>
  <c r="J173"/>
  <c r="J104"/>
  <c r="F34"/>
  <c i="1" r="BC95"/>
  <c r="BC94"/>
  <c r="W32"/>
  <c i="2" r="F32"/>
  <c i="1" r="BA95"/>
  <c r="BA94"/>
  <c r="W30"/>
  <c i="2" r="F35"/>
  <c i="1" r="BD95"/>
  <c r="BD94"/>
  <c r="W33"/>
  <c i="2" r="F33"/>
  <c i="1" r="BB95"/>
  <c r="BB94"/>
  <c r="AX94"/>
  <c i="2" r="J32"/>
  <c i="1" r="AW95"/>
  <c i="2" l="1" r="R123"/>
  <c r="R122"/>
  <c r="P123"/>
  <c r="P122"/>
  <c i="1" r="AU95"/>
  <c i="2" r="T123"/>
  <c r="T122"/>
  <c r="BK123"/>
  <c r="J123"/>
  <c r="J95"/>
  <c r="BK170"/>
  <c r="J170"/>
  <c r="J102"/>
  <c i="1" r="AY94"/>
  <c r="AU94"/>
  <c i="2" r="F31"/>
  <c i="1" r="AZ95"/>
  <c r="AZ94"/>
  <c r="W29"/>
  <c r="W31"/>
  <c r="AW94"/>
  <c r="AK30"/>
  <c i="2" r="J31"/>
  <c i="1" r="AV95"/>
  <c r="AT95"/>
  <c i="2" l="1" r="BK122"/>
  <c r="J122"/>
  <c i="1" r="AV94"/>
  <c r="AK29"/>
  <c i="2" r="J28"/>
  <c i="1" r="AG95"/>
  <c r="AG94"/>
  <c l="1" r="AN95"/>
  <c i="2" r="J94"/>
  <c r="J37"/>
  <c i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<sst xmlns="http://schemas.openxmlformats.org/spreadsheetml/2006/main">
  <si>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</si>
  <si>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</si>
  <si>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</si>
  <si>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</si>
  <si>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</si>
  <si>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{e7fa255f-4597-4e6e-ab7e-8807c925383e}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</si>
  <si>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</si>
  <si>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</si>
  <si>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</si>
  <si>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</si>
  <si>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</si>
  <si>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</si>
  <si>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</si>
  <si>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</si>
  <si>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23-07-2020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</si>
  <si>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</si>
  <si>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</si>
  <si>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Čapkova ul. před bl. 859-860</t>
  </si>
  <si>
    <t>KSO:</t>
  </si>
  <si>
    <t>CC-CZ:</t>
  </si>
  <si>
    <t>Místo:</t>
  </si>
  <si>
    <t>sídl. Za Chlumem</t>
  </si>
  <si>
    <t>Datum:</t>
  </si>
  <si>
    <t>7. 7. 2020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</si>
  <si>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</si>
  <si>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</si>
  <si>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</si>
  <si>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</si>
  <si>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</si>
  <si>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</si>
  <si>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</si>
  <si>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</si>
  <si>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</si>
  <si>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</si>
  <si>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</si>
  <si>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</si>
  <si>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</si>
  <si>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</si>
  <si>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</si>
  <si>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</si>
  <si>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</si>
  <si>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</si>
  <si>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</si>
  <si>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</si>
  <si>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</si>
  <si>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</si>
  <si>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</si>
  <si>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</si>
  <si>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</si>
  <si>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</si>
  <si>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</si>
  <si>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</si>
  <si>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</si>
  <si>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</si>
  <si>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</si>
  <si>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</si>
  <si>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</si>
  <si>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</si>
  <si>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</si>
  <si>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</si>
  <si>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</si>
  <si>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</si>
  <si>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</si>
  <si>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</si>
  <si>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</si>
  <si>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</si>
  <si>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</si>
  <si>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</si>
  <si>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</si>
  <si>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</si>
  <si>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</si>
  <si>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</si>
  <si>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</si>
  <si>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</si>
  <si>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</si>
  <si>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</si>
  <si>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</si>
  <si>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</si>
  <si>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</si>
  <si>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</si>
  <si>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</si>
  <si>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</si>
  <si>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</si>
  <si>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</si>
  <si>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</si>
  <si>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</si>
  <si>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</si>
  <si>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</si>
  <si>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</si>
  <si>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</si>
  <si>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</si>
  <si>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</si>
  <si>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</si>
  <si>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</si>
  <si>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</si>
  <si>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</si>
  <si>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</si>
  <si>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</si>
  <si>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</si>
  <si>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</si>
  <si>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</si>
  <si>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</si>
  <si>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</si>
  <si>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</si>
  <si>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</si>
  <si>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</si>
  <si>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</si>
  <si>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</si>
  <si>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</si>
  <si>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</si>
  <si>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</si>
  <si>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</si>
  <si>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</si>
  <si>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</si>
  <si>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</si>
  <si>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</si>
  <si>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</si>
  <si>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</si>
  <si>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</si>
  <si>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</si>
  <si>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200 mm strojně pl přes 50 do 200 m2</t>
  </si>
  <si>
    <t>m2</t>
  </si>
  <si>
    <t>4</t>
  </si>
  <si>
    <t>611660300</t>
  </si>
  <si>
    <t>113107171</t>
  </si>
  <si>
    <t>Odstranění podkladu z betonu prostého tl 150 mm strojně pl přes 50 do 200 m2</t>
  </si>
  <si>
    <t>-69824915</t>
  </si>
  <si>
    <t>3</t>
  </si>
  <si>
    <t>113107181</t>
  </si>
  <si>
    <t>Odstranění podkladu živičného tl 50 mm strojně pl přes 50 do 200 m2</t>
  </si>
  <si>
    <t>-1195854721</t>
  </si>
  <si>
    <t>113202111</t>
  </si>
  <si>
    <t>Vytrhání obrub krajníků obrubníků stojatých</t>
  </si>
  <si>
    <t>m</t>
  </si>
  <si>
    <t>-1228222541</t>
  </si>
  <si>
    <t>5</t>
  </si>
  <si>
    <t>113204111</t>
  </si>
  <si>
    <t>Vytrhání obrub záhonových</t>
  </si>
  <si>
    <t>-1635434286</t>
  </si>
  <si>
    <t>6</t>
  </si>
  <si>
    <t>181152302</t>
  </si>
  <si>
    <t xml:space="preserve">Úprava pláně  v zářezech se zhutněním</t>
  </si>
  <si>
    <t>1505817826</t>
  </si>
  <si>
    <t>7</t>
  </si>
  <si>
    <t>181411121</t>
  </si>
  <si>
    <t>Založení lučního trávníku výsevem plochy do 1000 m2 v rovině a ve svahu do 1:5</t>
  </si>
  <si>
    <t>-460119066</t>
  </si>
  <si>
    <t>8</t>
  </si>
  <si>
    <t>M</t>
  </si>
  <si>
    <t>00572470</t>
  </si>
  <si>
    <t>osivo směs travní univerzál</t>
  </si>
  <si>
    <t>kg</t>
  </si>
  <si>
    <t>-2071016866</t>
  </si>
  <si>
    <t>Komunikace pozemní</t>
  </si>
  <si>
    <t>9</t>
  </si>
  <si>
    <t>564770111</t>
  </si>
  <si>
    <t>Podklad z kameniva hrubého drceného vel. 16-32 mm tl 250 mm</t>
  </si>
  <si>
    <t>1427890125</t>
  </si>
  <si>
    <t>10</t>
  </si>
  <si>
    <t>564811111</t>
  </si>
  <si>
    <t>Podklad ze štěrkodrtě ŠD tl 50 mm</t>
  </si>
  <si>
    <t>1344455793</t>
  </si>
  <si>
    <t>11</t>
  </si>
  <si>
    <t>566901132</t>
  </si>
  <si>
    <t>Vyspravení podkladu po překopech ing sítí plochy do 15 m2 štěrkodrtí tl. 150 mm</t>
  </si>
  <si>
    <t>1845019218</t>
  </si>
  <si>
    <t>12</t>
  </si>
  <si>
    <t>566901161</t>
  </si>
  <si>
    <t>Vyspravení podkladu po překopech ing sítí plochy do 15 m2 obalovaným kamenivem ACP (OK) tl. 100 mm</t>
  </si>
  <si>
    <t>-1693667994</t>
  </si>
  <si>
    <t>13</t>
  </si>
  <si>
    <t>569531111</t>
  </si>
  <si>
    <t>Zpevnění krajnic prohozenou zeminou tl 100 mm</t>
  </si>
  <si>
    <t>-201890480</t>
  </si>
  <si>
    <t>14</t>
  </si>
  <si>
    <t>596211114</t>
  </si>
  <si>
    <t>Příplatek za kombinaci dvou barev u kladení betonových dlažeb komunikací pro pěší tl 60 mm skupiny A</t>
  </si>
  <si>
    <t>84620359</t>
  </si>
  <si>
    <t>59245226</t>
  </si>
  <si>
    <t>dlažba tvar obdélník betonová pro nevidomé 200x100x80mm barevná</t>
  </si>
  <si>
    <t>1837274621</t>
  </si>
  <si>
    <t>16</t>
  </si>
  <si>
    <t>596212212</t>
  </si>
  <si>
    <t>Kladení zámkové dlažby pozemních komunikací tl 80 mm skupiny A pl do 300 m2</t>
  </si>
  <si>
    <t>2000640440</t>
  </si>
  <si>
    <t>17</t>
  </si>
  <si>
    <t>BET.K08C01</t>
  </si>
  <si>
    <t>dlažba BEST-KLASIKO 20x10x8cm přírodní</t>
  </si>
  <si>
    <t>-2030560243</t>
  </si>
  <si>
    <t>18</t>
  </si>
  <si>
    <t>BET.K08C02</t>
  </si>
  <si>
    <t>dlažba BEST-KLASIKO 20x10x8cm barevná</t>
  </si>
  <si>
    <t>546562093</t>
  </si>
  <si>
    <t>19</t>
  </si>
  <si>
    <t>596991111</t>
  </si>
  <si>
    <t>Řezání betonové, kameninové a kamenné dlažby do oblouku tl do 60 mm</t>
  </si>
  <si>
    <t>-315178707</t>
  </si>
  <si>
    <t>Trubní vedení</t>
  </si>
  <si>
    <t>20</t>
  </si>
  <si>
    <t>899331111</t>
  </si>
  <si>
    <t>Výšková úprava uličního vstupu nebo vpusti do 200 mm zvýšením poklopu</t>
  </si>
  <si>
    <t>kus</t>
  </si>
  <si>
    <t>207839765</t>
  </si>
  <si>
    <t>Ostatní konstrukce a práce, bourání</t>
  </si>
  <si>
    <t>913121111</t>
  </si>
  <si>
    <t>Montáž a demontáž dočasné dopravní značky kompletní základní</t>
  </si>
  <si>
    <t>-1241771655</t>
  </si>
  <si>
    <t>22</t>
  </si>
  <si>
    <t>913121211</t>
  </si>
  <si>
    <t>Příplatek k dočasné dopravní značce kompletní základní za první a ZKD den použití</t>
  </si>
  <si>
    <t>-499458270</t>
  </si>
  <si>
    <t>23</t>
  </si>
  <si>
    <t>913211112</t>
  </si>
  <si>
    <t>Montáž a demontáž dočasné dopravní zábrany reflexní šířky 2,5 m</t>
  </si>
  <si>
    <t>-1717725797</t>
  </si>
  <si>
    <t>24</t>
  </si>
  <si>
    <t>913211212</t>
  </si>
  <si>
    <t>Příplatek k dočasné dopravní zábraně reflexní 2,5 m za první a ZKD den použití</t>
  </si>
  <si>
    <t>1843817649</t>
  </si>
  <si>
    <t>25</t>
  </si>
  <si>
    <t>913321111</t>
  </si>
  <si>
    <t>Montáž a demontáž dočasné dopravní směrové desky základní</t>
  </si>
  <si>
    <t>-1349091310</t>
  </si>
  <si>
    <t>26</t>
  </si>
  <si>
    <t>913321211</t>
  </si>
  <si>
    <t>Příplatek k dočasné směrové desce základní za první a ZKD den použití</t>
  </si>
  <si>
    <t>860605862</t>
  </si>
  <si>
    <t>27</t>
  </si>
  <si>
    <t>916131213</t>
  </si>
  <si>
    <t>Osazení silničního obrubníku betonového stojatého s boční opěrou do lože z betonu prostého</t>
  </si>
  <si>
    <t>-818517439</t>
  </si>
  <si>
    <t>28</t>
  </si>
  <si>
    <t>BBC.0006293.URS</t>
  </si>
  <si>
    <t>obrubník betonový silniční ABO 15-25 100x15x25cm</t>
  </si>
  <si>
    <t>1141985888</t>
  </si>
  <si>
    <t>29</t>
  </si>
  <si>
    <t>916231213</t>
  </si>
  <si>
    <t>Osazení chodníkového obrubníku betonového stojatého s boční opěrou do lože z betonu prostého</t>
  </si>
  <si>
    <t>-2029638178</t>
  </si>
  <si>
    <t>30</t>
  </si>
  <si>
    <t>916991121</t>
  </si>
  <si>
    <t>Lože pod obrubníky, krajníky nebo obruby z dlažebních kostek z betonu prostého</t>
  </si>
  <si>
    <t>m3</t>
  </si>
  <si>
    <t>237726998</t>
  </si>
  <si>
    <t>31</t>
  </si>
  <si>
    <t>4400860940</t>
  </si>
  <si>
    <t>Parkový (zahradní) obrubník BEST LINEA II 1000/80/250 přírodní</t>
  </si>
  <si>
    <t>882526205</t>
  </si>
  <si>
    <t>32</t>
  </si>
  <si>
    <t>919731122</t>
  </si>
  <si>
    <t>Zarovnání styčné plochy podkladu nebo krytu živičného tl do 100 mm</t>
  </si>
  <si>
    <t>1246096992</t>
  </si>
  <si>
    <t>33</t>
  </si>
  <si>
    <t>919735112</t>
  </si>
  <si>
    <t>Řezání stávajícího živičného krytu hl do 100 mm</t>
  </si>
  <si>
    <t>756627230</t>
  </si>
  <si>
    <t>34</t>
  </si>
  <si>
    <t>961044111</t>
  </si>
  <si>
    <t>Bourání základů z betonu prostého</t>
  </si>
  <si>
    <t>1098621697</t>
  </si>
  <si>
    <t>997</t>
  </si>
  <si>
    <t>Přesun sutě</t>
  </si>
  <si>
    <t>35</t>
  </si>
  <si>
    <t>997221551</t>
  </si>
  <si>
    <t>Vodorovná doprava suti ze sypkých materiálů do 1 km</t>
  </si>
  <si>
    <t>t</t>
  </si>
  <si>
    <t>1403188077</t>
  </si>
  <si>
    <t>36</t>
  </si>
  <si>
    <t>997221559</t>
  </si>
  <si>
    <t>Příplatek ZKD 1 km u vodorovné dopravy suti ze sypkých materiálů</t>
  </si>
  <si>
    <t>-9794070</t>
  </si>
  <si>
    <t>37</t>
  </si>
  <si>
    <t>997221611</t>
  </si>
  <si>
    <t>Nakládání suti na dopravní prostředky pro vodorovnou dopravu</t>
  </si>
  <si>
    <t>1484970537</t>
  </si>
  <si>
    <t>38</t>
  </si>
  <si>
    <t>997221861</t>
  </si>
  <si>
    <t>Poplatek za uložení stavebního odpadu na recyklační skládce (skládkovné) z prostého betonu pod kódem 17 01 01</t>
  </si>
  <si>
    <t>1187755317</t>
  </si>
  <si>
    <t>39</t>
  </si>
  <si>
    <t>997221875</t>
  </si>
  <si>
    <t>Poplatek za uložení stavebního odpadu na recyklační skládce (skládkovné) asfaltového bez obsahu dehtu zatříděného do Katalogu odpadů pod kódem 17 03 02</t>
  </si>
  <si>
    <t>-92243593</t>
  </si>
  <si>
    <t>998</t>
  </si>
  <si>
    <t>Přesun hmot</t>
  </si>
  <si>
    <t>40</t>
  </si>
  <si>
    <t>998223011</t>
  </si>
  <si>
    <t>Přesun hmot pro pozemní komunikace s krytem dlážděným</t>
  </si>
  <si>
    <t>-58096211</t>
  </si>
  <si>
    <t>VRN</t>
  </si>
  <si>
    <t>Vedlejší rozpočtové náklady</t>
  </si>
  <si>
    <t>VRN3</t>
  </si>
  <si>
    <t>Zařízení staveniště</t>
  </si>
  <si>
    <t>41</t>
  </si>
  <si>
    <t>032503000</t>
  </si>
  <si>
    <t>kpl</t>
  </si>
  <si>
    <t>1024</t>
  </si>
  <si>
    <t>-229596971</t>
  </si>
  <si>
    <t>VRN4</t>
  </si>
  <si>
    <t>Inženýrská činnost</t>
  </si>
  <si>
    <t>42</t>
  </si>
  <si>
    <t>043103000</t>
  </si>
  <si>
    <t>Vytyčení ing. sítí</t>
  </si>
  <si>
    <t>1849974896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</si>
</sst>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23-07-2020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chodníku Čapkova ul. před bl. 859-860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sídl. Za Chlumem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7. 7. 2020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'23-07-2020 - Oprava chodn...'!J28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'23-07-2020 - Oprava chodn...'!P122</f>
        <v>0</v>
      </c>
      <c r="AV95" s="124">
        <f>'23-07-2020 - Oprava chodn...'!J31</f>
        <v>0</v>
      </c>
      <c r="AW95" s="124">
        <f>'23-07-2020 - Oprava chodn...'!J32</f>
        <v>0</v>
      </c>
      <c r="AX95" s="124">
        <f>'23-07-2020 - Oprava chodn...'!J33</f>
        <v>0</v>
      </c>
      <c r="AY95" s="124">
        <f>'23-07-2020 - Oprava chodn...'!J34</f>
        <v>0</v>
      </c>
      <c r="AZ95" s="124">
        <f>'23-07-2020 - Oprava chodn...'!F31</f>
        <v>0</v>
      </c>
      <c r="BA95" s="124">
        <f>'23-07-2020 - Oprava chodn...'!F32</f>
        <v>0</v>
      </c>
      <c r="BB95" s="124">
        <f>'23-07-2020 - Oprava chodn...'!F33</f>
        <v>0</v>
      </c>
      <c r="BC95" s="124">
        <f>'23-07-2020 - Oprava chodn...'!F34</f>
        <v>0</v>
      </c>
      <c r="BD95" s="126">
        <f>'23-07-2020 - Oprava chodn...'!F35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G9ZDdqG53Ucwok6CJdMCR1SP9dnmMyANGuIR9cU+UKUzaE3MutycGC0EYd1RS4xfstQPVGu1PULVjIqVTvKAag==" hashValue="lZfQgagOsH3NBA4CbElx3uixlnpvrgtpHwhSqtD/opVSm1C/x6R47hcfIEMn1WLq1pE6HrAE2jP+gJR4HUn1k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-07-2020 - Oprava chod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84</v>
      </c>
    </row>
    <row r="4" hidden="1" s="1" customFormat="1" ht="24.96" customHeight="1">
      <c r="B4" s="17"/>
      <c r="D4" s="130" t="s">
        <v>85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7. 7. 2020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28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28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ROUND(J122,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ROUND((SUM(BE122:BE174)),  2)</f>
        <v>0</v>
      </c>
      <c r="G31" s="35"/>
      <c r="H31" s="35"/>
      <c r="I31" s="146">
        <v>0.20999999999999999</v>
      </c>
      <c r="J31" s="145">
        <f>ROUND(((SUM(BE122:BE174))*I31),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43</v>
      </c>
      <c r="F32" s="145">
        <f>ROUND((SUM(BF122:BF174)),  2)</f>
        <v>0</v>
      </c>
      <c r="G32" s="35"/>
      <c r="H32" s="35"/>
      <c r="I32" s="146">
        <v>0.14999999999999999</v>
      </c>
      <c r="J32" s="145">
        <f>ROUND(((SUM(BF122:BF174))*I32),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ROUND((SUM(BG122:BG174)),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ROUND((SUM(BH122:BH174)),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ROUND((SUM(BI122:BI174)),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Oprava chodníku Čapkova ul. před bl. 859-860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sídl. Za Chlumem</v>
      </c>
      <c r="G87" s="37"/>
      <c r="H87" s="37"/>
      <c r="I87" s="29" t="s">
        <v>22</v>
      </c>
      <c r="J87" s="76" t="str">
        <f>IF(J10="","",J10)</f>
        <v>7. 7. 2020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87</v>
      </c>
      <c r="D92" s="166"/>
      <c r="E92" s="166"/>
      <c r="F92" s="166"/>
      <c r="G92" s="166"/>
      <c r="H92" s="166"/>
      <c r="I92" s="166"/>
      <c r="J92" s="167" t="s">
        <v>88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89</v>
      </c>
      <c r="D94" s="37"/>
      <c r="E94" s="37"/>
      <c r="F94" s="37"/>
      <c r="G94" s="37"/>
      <c r="H94" s="37"/>
      <c r="I94" s="37"/>
      <c r="J94" s="107">
        <f>J122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69"/>
      <c r="C95" s="170"/>
      <c r="D95" s="171" t="s">
        <v>91</v>
      </c>
      <c r="E95" s="172"/>
      <c r="F95" s="172"/>
      <c r="G95" s="172"/>
      <c r="H95" s="172"/>
      <c r="I95" s="172"/>
      <c r="J95" s="173">
        <f>J123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92</v>
      </c>
      <c r="E96" s="178"/>
      <c r="F96" s="178"/>
      <c r="G96" s="178"/>
      <c r="H96" s="178"/>
      <c r="I96" s="178"/>
      <c r="J96" s="179">
        <f>J124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J133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94</v>
      </c>
      <c r="E98" s="178"/>
      <c r="F98" s="178"/>
      <c r="G98" s="178"/>
      <c r="H98" s="178"/>
      <c r="I98" s="178"/>
      <c r="J98" s="179">
        <f>J145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95</v>
      </c>
      <c r="E99" s="178"/>
      <c r="F99" s="178"/>
      <c r="G99" s="178"/>
      <c r="H99" s="178"/>
      <c r="I99" s="178"/>
      <c r="J99" s="179">
        <f>J147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96</v>
      </c>
      <c r="E100" s="178"/>
      <c r="F100" s="178"/>
      <c r="G100" s="178"/>
      <c r="H100" s="178"/>
      <c r="I100" s="178"/>
      <c r="J100" s="179">
        <f>J162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97</v>
      </c>
      <c r="E101" s="178"/>
      <c r="F101" s="178"/>
      <c r="G101" s="178"/>
      <c r="H101" s="178"/>
      <c r="I101" s="178"/>
      <c r="J101" s="179">
        <f>J168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69"/>
      <c r="C102" s="170"/>
      <c r="D102" s="171" t="s">
        <v>98</v>
      </c>
      <c r="E102" s="172"/>
      <c r="F102" s="172"/>
      <c r="G102" s="172"/>
      <c r="H102" s="172"/>
      <c r="I102" s="172"/>
      <c r="J102" s="173">
        <f>J170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5"/>
      <c r="C103" s="176"/>
      <c r="D103" s="177" t="s">
        <v>99</v>
      </c>
      <c r="E103" s="178"/>
      <c r="F103" s="178"/>
      <c r="G103" s="178"/>
      <c r="H103" s="178"/>
      <c r="I103" s="178"/>
      <c r="J103" s="179">
        <f>J171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5"/>
      <c r="C104" s="176"/>
      <c r="D104" s="177" t="s">
        <v>100</v>
      </c>
      <c r="E104" s="178"/>
      <c r="F104" s="178"/>
      <c r="G104" s="178"/>
      <c r="H104" s="178"/>
      <c r="I104" s="178"/>
      <c r="J104" s="179">
        <f>J173</f>
        <v>0</v>
      </c>
      <c r="K104" s="176"/>
      <c r="L104" s="18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101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E7</f>
        <v>Oprava chodníku Čapkova ul. před bl. 859-860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F10</f>
        <v>sídl. Za Chlumem</v>
      </c>
      <c r="G116" s="37"/>
      <c r="H116" s="37"/>
      <c r="I116" s="29" t="s">
        <v>22</v>
      </c>
      <c r="J116" s="76" t="str">
        <f>IF(J10="","",J10)</f>
        <v>7. 7. 2020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E13</f>
        <v>Město Bílina</v>
      </c>
      <c r="G118" s="37"/>
      <c r="H118" s="37"/>
      <c r="I118" s="29" t="s">
        <v>32</v>
      </c>
      <c r="J118" s="33" t="str">
        <f>E19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30</v>
      </c>
      <c r="D119" s="37"/>
      <c r="E119" s="37"/>
      <c r="F119" s="24" t="str">
        <f>IF(E16="","",E16)</f>
        <v>Vyplň údaj</v>
      </c>
      <c r="G119" s="37"/>
      <c r="H119" s="37"/>
      <c r="I119" s="29" t="s">
        <v>35</v>
      </c>
      <c r="J119" s="33" t="str">
        <f>E22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81"/>
      <c r="B121" s="182"/>
      <c r="C121" s="183" t="s">
        <v>102</v>
      </c>
      <c r="D121" s="184" t="s">
        <v>62</v>
      </c>
      <c r="E121" s="184" t="s">
        <v>58</v>
      </c>
      <c r="F121" s="184" t="s">
        <v>59</v>
      </c>
      <c r="G121" s="184" t="s">
        <v>103</v>
      </c>
      <c r="H121" s="184" t="s">
        <v>104</v>
      </c>
      <c r="I121" s="184" t="s">
        <v>105</v>
      </c>
      <c r="J121" s="185" t="s">
        <v>88</v>
      </c>
      <c r="K121" s="186" t="s">
        <v>106</v>
      </c>
      <c r="L121" s="187"/>
      <c r="M121" s="97" t="s">
        <v>1</v>
      </c>
      <c r="N121" s="98" t="s">
        <v>41</v>
      </c>
      <c r="O121" s="98" t="s">
        <v>107</v>
      </c>
      <c r="P121" s="98" t="s">
        <v>108</v>
      </c>
      <c r="Q121" s="98" t="s">
        <v>109</v>
      </c>
      <c r="R121" s="98" t="s">
        <v>110</v>
      </c>
      <c r="S121" s="98" t="s">
        <v>111</v>
      </c>
      <c r="T121" s="99" t="s">
        <v>112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="2" customFormat="1" ht="22.8" customHeight="1">
      <c r="A122" s="35"/>
      <c r="B122" s="36"/>
      <c r="C122" s="104" t="s">
        <v>113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P123+P170</f>
        <v>0</v>
      </c>
      <c r="Q122" s="101"/>
      <c r="R122" s="190">
        <f>R123+R170</f>
        <v>96.129737399999996</v>
      </c>
      <c r="S122" s="101"/>
      <c r="T122" s="191">
        <f>T123+T170</f>
        <v>163.88312000000002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76</v>
      </c>
      <c r="AU122" s="14" t="s">
        <v>90</v>
      </c>
      <c r="BK122" s="192">
        <f>BK123+BK170</f>
        <v>0</v>
      </c>
    </row>
    <row r="123" s="12" customFormat="1" ht="25.92" customHeight="1">
      <c r="A123" s="12"/>
      <c r="B123" s="193"/>
      <c r="C123" s="194"/>
      <c r="D123" s="195" t="s">
        <v>76</v>
      </c>
      <c r="E123" s="196" t="s">
        <v>114</v>
      </c>
      <c r="F123" s="196" t="s">
        <v>115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P124+P133+P145+P147+P162+P168</f>
        <v>0</v>
      </c>
      <c r="Q123" s="201"/>
      <c r="R123" s="202">
        <f>R124+R133+R145+R147+R162+R168</f>
        <v>96.129737399999996</v>
      </c>
      <c r="S123" s="201"/>
      <c r="T123" s="203">
        <f>T124+T133+T145+T147+T162+T168</f>
        <v>163.88312000000002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82</v>
      </c>
      <c r="AT123" s="205" t="s">
        <v>76</v>
      </c>
      <c r="AU123" s="205" t="s">
        <v>77</v>
      </c>
      <c r="AY123" s="204" t="s">
        <v>116</v>
      </c>
      <c r="BK123" s="206">
        <f>BK124+BK133+BK145+BK147+BK162+BK168</f>
        <v>0</v>
      </c>
    </row>
    <row r="124" s="12" customFormat="1" ht="22.8" customHeight="1">
      <c r="A124" s="12"/>
      <c r="B124" s="193"/>
      <c r="C124" s="194"/>
      <c r="D124" s="195" t="s">
        <v>76</v>
      </c>
      <c r="E124" s="207" t="s">
        <v>82</v>
      </c>
      <c r="F124" s="207" t="s">
        <v>117</v>
      </c>
      <c r="G124" s="194"/>
      <c r="H124" s="194"/>
      <c r="I124" s="197"/>
      <c r="J124" s="208">
        <f>BK124</f>
        <v>0</v>
      </c>
      <c r="K124" s="194"/>
      <c r="L124" s="199"/>
      <c r="M124" s="200"/>
      <c r="N124" s="201"/>
      <c r="O124" s="201"/>
      <c r="P124" s="202">
        <f>SUM(P125:P132)</f>
        <v>0</v>
      </c>
      <c r="Q124" s="201"/>
      <c r="R124" s="202">
        <f>SUM(R125:R132)</f>
        <v>0.0032550000000000001</v>
      </c>
      <c r="S124" s="201"/>
      <c r="T124" s="203">
        <f>SUM(T125:T132)</f>
        <v>163.43912000000003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4" t="s">
        <v>82</v>
      </c>
      <c r="AT124" s="205" t="s">
        <v>76</v>
      </c>
      <c r="AU124" s="205" t="s">
        <v>82</v>
      </c>
      <c r="AY124" s="204" t="s">
        <v>116</v>
      </c>
      <c r="BK124" s="206">
        <f>SUM(BK125:BK132)</f>
        <v>0</v>
      </c>
    </row>
    <row r="125" s="2" customFormat="1" ht="14.4" customHeight="1">
      <c r="A125" s="35"/>
      <c r="B125" s="36"/>
      <c r="C125" s="209" t="s">
        <v>82</v>
      </c>
      <c r="D125" s="209" t="s">
        <v>118</v>
      </c>
      <c r="E125" s="210" t="s">
        <v>119</v>
      </c>
      <c r="F125" s="211" t="s">
        <v>120</v>
      </c>
      <c r="G125" s="212" t="s">
        <v>121</v>
      </c>
      <c r="H125" s="213">
        <v>203.74000000000001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42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0.28999999999999998</v>
      </c>
      <c r="T125" s="220">
        <f>S125*H125</f>
        <v>59.084600000000002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122</v>
      </c>
      <c r="AT125" s="221" t="s">
        <v>118</v>
      </c>
      <c r="AU125" s="221" t="s">
        <v>84</v>
      </c>
      <c r="AY125" s="14" t="s">
        <v>116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82</v>
      </c>
      <c r="BK125" s="222">
        <f>ROUND(I125*H125,2)</f>
        <v>0</v>
      </c>
      <c r="BL125" s="14" t="s">
        <v>122</v>
      </c>
      <c r="BM125" s="221" t="s">
        <v>123</v>
      </c>
    </row>
    <row r="126" s="2" customFormat="1" ht="14.4" customHeight="1">
      <c r="A126" s="35"/>
      <c r="B126" s="36"/>
      <c r="C126" s="209" t="s">
        <v>84</v>
      </c>
      <c r="D126" s="209" t="s">
        <v>118</v>
      </c>
      <c r="E126" s="210" t="s">
        <v>124</v>
      </c>
      <c r="F126" s="211" t="s">
        <v>125</v>
      </c>
      <c r="G126" s="212" t="s">
        <v>121</v>
      </c>
      <c r="H126" s="213">
        <v>203.74000000000001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42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0.32500000000000001</v>
      </c>
      <c r="T126" s="220">
        <f>S126*H126</f>
        <v>66.215500000000006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122</v>
      </c>
      <c r="AT126" s="221" t="s">
        <v>118</v>
      </c>
      <c r="AU126" s="221" t="s">
        <v>84</v>
      </c>
      <c r="AY126" s="14" t="s">
        <v>116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82</v>
      </c>
      <c r="BK126" s="222">
        <f>ROUND(I126*H126,2)</f>
        <v>0</v>
      </c>
      <c r="BL126" s="14" t="s">
        <v>122</v>
      </c>
      <c r="BM126" s="221" t="s">
        <v>126</v>
      </c>
    </row>
    <row r="127" s="2" customFormat="1" ht="14.4" customHeight="1">
      <c r="A127" s="35"/>
      <c r="B127" s="36"/>
      <c r="C127" s="209" t="s">
        <v>127</v>
      </c>
      <c r="D127" s="209" t="s">
        <v>118</v>
      </c>
      <c r="E127" s="210" t="s">
        <v>128</v>
      </c>
      <c r="F127" s="211" t="s">
        <v>129</v>
      </c>
      <c r="G127" s="212" t="s">
        <v>121</v>
      </c>
      <c r="H127" s="213">
        <v>203.74000000000001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42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0.098000000000000004</v>
      </c>
      <c r="T127" s="220">
        <f>S127*H127</f>
        <v>19.966520000000003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122</v>
      </c>
      <c r="AT127" s="221" t="s">
        <v>118</v>
      </c>
      <c r="AU127" s="221" t="s">
        <v>84</v>
      </c>
      <c r="AY127" s="14" t="s">
        <v>116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82</v>
      </c>
      <c r="BK127" s="222">
        <f>ROUND(I127*H127,2)</f>
        <v>0</v>
      </c>
      <c r="BL127" s="14" t="s">
        <v>122</v>
      </c>
      <c r="BM127" s="221" t="s">
        <v>130</v>
      </c>
    </row>
    <row r="128" s="2" customFormat="1" ht="14.4" customHeight="1">
      <c r="A128" s="35"/>
      <c r="B128" s="36"/>
      <c r="C128" s="209" t="s">
        <v>122</v>
      </c>
      <c r="D128" s="209" t="s">
        <v>118</v>
      </c>
      <c r="E128" s="210" t="s">
        <v>131</v>
      </c>
      <c r="F128" s="211" t="s">
        <v>132</v>
      </c>
      <c r="G128" s="212" t="s">
        <v>133</v>
      </c>
      <c r="H128" s="213">
        <v>74.5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42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0.20499999999999999</v>
      </c>
      <c r="T128" s="220">
        <f>S128*H128</f>
        <v>15.272499999999999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122</v>
      </c>
      <c r="AT128" s="221" t="s">
        <v>118</v>
      </c>
      <c r="AU128" s="221" t="s">
        <v>84</v>
      </c>
      <c r="AY128" s="14" t="s">
        <v>116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82</v>
      </c>
      <c r="BK128" s="222">
        <f>ROUND(I128*H128,2)</f>
        <v>0</v>
      </c>
      <c r="BL128" s="14" t="s">
        <v>122</v>
      </c>
      <c r="BM128" s="221" t="s">
        <v>134</v>
      </c>
    </row>
    <row r="129" s="2" customFormat="1" ht="14.4" customHeight="1">
      <c r="A129" s="35"/>
      <c r="B129" s="36"/>
      <c r="C129" s="209" t="s">
        <v>135</v>
      </c>
      <c r="D129" s="209" t="s">
        <v>118</v>
      </c>
      <c r="E129" s="210" t="s">
        <v>136</v>
      </c>
      <c r="F129" s="211" t="s">
        <v>137</v>
      </c>
      <c r="G129" s="212" t="s">
        <v>133</v>
      </c>
      <c r="H129" s="213">
        <v>72.5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42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0.040000000000000001</v>
      </c>
      <c r="T129" s="220">
        <f>S129*H129</f>
        <v>2.8999999999999999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122</v>
      </c>
      <c r="AT129" s="221" t="s">
        <v>118</v>
      </c>
      <c r="AU129" s="221" t="s">
        <v>84</v>
      </c>
      <c r="AY129" s="14" t="s">
        <v>116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82</v>
      </c>
      <c r="BK129" s="222">
        <f>ROUND(I129*H129,2)</f>
        <v>0</v>
      </c>
      <c r="BL129" s="14" t="s">
        <v>122</v>
      </c>
      <c r="BM129" s="221" t="s">
        <v>138</v>
      </c>
    </row>
    <row r="130" s="2" customFormat="1" ht="14.4" customHeight="1">
      <c r="A130" s="35"/>
      <c r="B130" s="36"/>
      <c r="C130" s="209" t="s">
        <v>139</v>
      </c>
      <c r="D130" s="209" t="s">
        <v>118</v>
      </c>
      <c r="E130" s="210" t="s">
        <v>140</v>
      </c>
      <c r="F130" s="211" t="s">
        <v>141</v>
      </c>
      <c r="G130" s="212" t="s">
        <v>121</v>
      </c>
      <c r="H130" s="213">
        <v>203.74000000000001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42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122</v>
      </c>
      <c r="AT130" s="221" t="s">
        <v>118</v>
      </c>
      <c r="AU130" s="221" t="s">
        <v>84</v>
      </c>
      <c r="AY130" s="14" t="s">
        <v>116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82</v>
      </c>
      <c r="BK130" s="222">
        <f>ROUND(I130*H130,2)</f>
        <v>0</v>
      </c>
      <c r="BL130" s="14" t="s">
        <v>122</v>
      </c>
      <c r="BM130" s="221" t="s">
        <v>142</v>
      </c>
    </row>
    <row r="131" s="2" customFormat="1" ht="14.4" customHeight="1">
      <c r="A131" s="35"/>
      <c r="B131" s="36"/>
      <c r="C131" s="209" t="s">
        <v>143</v>
      </c>
      <c r="D131" s="209" t="s">
        <v>118</v>
      </c>
      <c r="E131" s="210" t="s">
        <v>144</v>
      </c>
      <c r="F131" s="211" t="s">
        <v>145</v>
      </c>
      <c r="G131" s="212" t="s">
        <v>121</v>
      </c>
      <c r="H131" s="213">
        <v>32.549999999999997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42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122</v>
      </c>
      <c r="AT131" s="221" t="s">
        <v>118</v>
      </c>
      <c r="AU131" s="221" t="s">
        <v>84</v>
      </c>
      <c r="AY131" s="14" t="s">
        <v>116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82</v>
      </c>
      <c r="BK131" s="222">
        <f>ROUND(I131*H131,2)</f>
        <v>0</v>
      </c>
      <c r="BL131" s="14" t="s">
        <v>122</v>
      </c>
      <c r="BM131" s="221" t="s">
        <v>146</v>
      </c>
    </row>
    <row r="132" s="2" customFormat="1" ht="14.4" customHeight="1">
      <c r="A132" s="35"/>
      <c r="B132" s="36"/>
      <c r="C132" s="223" t="s">
        <v>147</v>
      </c>
      <c r="D132" s="223" t="s">
        <v>148</v>
      </c>
      <c r="E132" s="224" t="s">
        <v>149</v>
      </c>
      <c r="F132" s="225" t="s">
        <v>150</v>
      </c>
      <c r="G132" s="226" t="s">
        <v>151</v>
      </c>
      <c r="H132" s="227">
        <v>3.2549999999999999</v>
      </c>
      <c r="I132" s="228"/>
      <c r="J132" s="229">
        <f>ROUND(I132*H132,2)</f>
        <v>0</v>
      </c>
      <c r="K132" s="230"/>
      <c r="L132" s="231"/>
      <c r="M132" s="232" t="s">
        <v>1</v>
      </c>
      <c r="N132" s="233" t="s">
        <v>42</v>
      </c>
      <c r="O132" s="88"/>
      <c r="P132" s="219">
        <f>O132*H132</f>
        <v>0</v>
      </c>
      <c r="Q132" s="219">
        <v>0.001</v>
      </c>
      <c r="R132" s="219">
        <f>Q132*H132</f>
        <v>0.0032550000000000001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147</v>
      </c>
      <c r="AT132" s="221" t="s">
        <v>148</v>
      </c>
      <c r="AU132" s="221" t="s">
        <v>84</v>
      </c>
      <c r="AY132" s="14" t="s">
        <v>116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82</v>
      </c>
      <c r="BK132" s="222">
        <f>ROUND(I132*H132,2)</f>
        <v>0</v>
      </c>
      <c r="BL132" s="14" t="s">
        <v>122</v>
      </c>
      <c r="BM132" s="221" t="s">
        <v>152</v>
      </c>
    </row>
    <row r="133" s="12" customFormat="1" ht="22.8" customHeight="1">
      <c r="A133" s="12"/>
      <c r="B133" s="193"/>
      <c r="C133" s="194"/>
      <c r="D133" s="195" t="s">
        <v>76</v>
      </c>
      <c r="E133" s="207" t="s">
        <v>135</v>
      </c>
      <c r="F133" s="207" t="s">
        <v>153</v>
      </c>
      <c r="G133" s="194"/>
      <c r="H133" s="194"/>
      <c r="I133" s="197"/>
      <c r="J133" s="208">
        <f>BK133</f>
        <v>0</v>
      </c>
      <c r="K133" s="194"/>
      <c r="L133" s="199"/>
      <c r="M133" s="200"/>
      <c r="N133" s="201"/>
      <c r="O133" s="201"/>
      <c r="P133" s="202">
        <f>SUM(P134:P144)</f>
        <v>0</v>
      </c>
      <c r="Q133" s="201"/>
      <c r="R133" s="202">
        <f>SUM(R134:R144)</f>
        <v>62.502310799999997</v>
      </c>
      <c r="S133" s="201"/>
      <c r="T133" s="203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4" t="s">
        <v>82</v>
      </c>
      <c r="AT133" s="205" t="s">
        <v>76</v>
      </c>
      <c r="AU133" s="205" t="s">
        <v>82</v>
      </c>
      <c r="AY133" s="204" t="s">
        <v>116</v>
      </c>
      <c r="BK133" s="206">
        <f>SUM(BK134:BK144)</f>
        <v>0</v>
      </c>
    </row>
    <row r="134" s="2" customFormat="1" ht="14.4" customHeight="1">
      <c r="A134" s="35"/>
      <c r="B134" s="36"/>
      <c r="C134" s="209" t="s">
        <v>154</v>
      </c>
      <c r="D134" s="209" t="s">
        <v>118</v>
      </c>
      <c r="E134" s="210" t="s">
        <v>155</v>
      </c>
      <c r="F134" s="211" t="s">
        <v>156</v>
      </c>
      <c r="G134" s="212" t="s">
        <v>121</v>
      </c>
      <c r="H134" s="213">
        <v>203.74000000000001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42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122</v>
      </c>
      <c r="AT134" s="221" t="s">
        <v>118</v>
      </c>
      <c r="AU134" s="221" t="s">
        <v>84</v>
      </c>
      <c r="AY134" s="14" t="s">
        <v>116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82</v>
      </c>
      <c r="BK134" s="222">
        <f>ROUND(I134*H134,2)</f>
        <v>0</v>
      </c>
      <c r="BL134" s="14" t="s">
        <v>122</v>
      </c>
      <c r="BM134" s="221" t="s">
        <v>157</v>
      </c>
    </row>
    <row r="135" s="2" customFormat="1" ht="14.4" customHeight="1">
      <c r="A135" s="35"/>
      <c r="B135" s="36"/>
      <c r="C135" s="209" t="s">
        <v>158</v>
      </c>
      <c r="D135" s="209" t="s">
        <v>118</v>
      </c>
      <c r="E135" s="210" t="s">
        <v>159</v>
      </c>
      <c r="F135" s="211" t="s">
        <v>160</v>
      </c>
      <c r="G135" s="212" t="s">
        <v>121</v>
      </c>
      <c r="H135" s="213">
        <v>203.74000000000001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42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122</v>
      </c>
      <c r="AT135" s="221" t="s">
        <v>118</v>
      </c>
      <c r="AU135" s="221" t="s">
        <v>84</v>
      </c>
      <c r="AY135" s="14" t="s">
        <v>116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82</v>
      </c>
      <c r="BK135" s="222">
        <f>ROUND(I135*H135,2)</f>
        <v>0</v>
      </c>
      <c r="BL135" s="14" t="s">
        <v>122</v>
      </c>
      <c r="BM135" s="221" t="s">
        <v>161</v>
      </c>
    </row>
    <row r="136" s="2" customFormat="1" ht="14.4" customHeight="1">
      <c r="A136" s="35"/>
      <c r="B136" s="36"/>
      <c r="C136" s="209" t="s">
        <v>162</v>
      </c>
      <c r="D136" s="209" t="s">
        <v>118</v>
      </c>
      <c r="E136" s="210" t="s">
        <v>163</v>
      </c>
      <c r="F136" s="211" t="s">
        <v>164</v>
      </c>
      <c r="G136" s="212" t="s">
        <v>121</v>
      </c>
      <c r="H136" s="213">
        <v>7.4500000000000002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42</v>
      </c>
      <c r="O136" s="88"/>
      <c r="P136" s="219">
        <f>O136*H136</f>
        <v>0</v>
      </c>
      <c r="Q136" s="219">
        <v>0.34499999999999997</v>
      </c>
      <c r="R136" s="219">
        <f>Q136*H136</f>
        <v>2.5702499999999997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122</v>
      </c>
      <c r="AT136" s="221" t="s">
        <v>118</v>
      </c>
      <c r="AU136" s="221" t="s">
        <v>84</v>
      </c>
      <c r="AY136" s="14" t="s">
        <v>116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82</v>
      </c>
      <c r="BK136" s="222">
        <f>ROUND(I136*H136,2)</f>
        <v>0</v>
      </c>
      <c r="BL136" s="14" t="s">
        <v>122</v>
      </c>
      <c r="BM136" s="221" t="s">
        <v>165</v>
      </c>
    </row>
    <row r="137" s="2" customFormat="1" ht="14.4" customHeight="1">
      <c r="A137" s="35"/>
      <c r="B137" s="36"/>
      <c r="C137" s="209" t="s">
        <v>166</v>
      </c>
      <c r="D137" s="209" t="s">
        <v>118</v>
      </c>
      <c r="E137" s="210" t="s">
        <v>167</v>
      </c>
      <c r="F137" s="211" t="s">
        <v>168</v>
      </c>
      <c r="G137" s="212" t="s">
        <v>121</v>
      </c>
      <c r="H137" s="213">
        <v>7.4500000000000002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42</v>
      </c>
      <c r="O137" s="88"/>
      <c r="P137" s="219">
        <f>O137*H137</f>
        <v>0</v>
      </c>
      <c r="Q137" s="219">
        <v>0.26375999999999999</v>
      </c>
      <c r="R137" s="219">
        <f>Q137*H137</f>
        <v>1.965012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122</v>
      </c>
      <c r="AT137" s="221" t="s">
        <v>118</v>
      </c>
      <c r="AU137" s="221" t="s">
        <v>84</v>
      </c>
      <c r="AY137" s="14" t="s">
        <v>116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82</v>
      </c>
      <c r="BK137" s="222">
        <f>ROUND(I137*H137,2)</f>
        <v>0</v>
      </c>
      <c r="BL137" s="14" t="s">
        <v>122</v>
      </c>
      <c r="BM137" s="221" t="s">
        <v>169</v>
      </c>
    </row>
    <row r="138" s="2" customFormat="1" ht="14.4" customHeight="1">
      <c r="A138" s="35"/>
      <c r="B138" s="36"/>
      <c r="C138" s="209" t="s">
        <v>170</v>
      </c>
      <c r="D138" s="209" t="s">
        <v>118</v>
      </c>
      <c r="E138" s="210" t="s">
        <v>171</v>
      </c>
      <c r="F138" s="211" t="s">
        <v>172</v>
      </c>
      <c r="G138" s="212" t="s">
        <v>121</v>
      </c>
      <c r="H138" s="213">
        <v>32.549999999999997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42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122</v>
      </c>
      <c r="AT138" s="221" t="s">
        <v>118</v>
      </c>
      <c r="AU138" s="221" t="s">
        <v>84</v>
      </c>
      <c r="AY138" s="14" t="s">
        <v>116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82</v>
      </c>
      <c r="BK138" s="222">
        <f>ROUND(I138*H138,2)</f>
        <v>0</v>
      </c>
      <c r="BL138" s="14" t="s">
        <v>122</v>
      </c>
      <c r="BM138" s="221" t="s">
        <v>173</v>
      </c>
    </row>
    <row r="139" s="2" customFormat="1" ht="14.4" customHeight="1">
      <c r="A139" s="35"/>
      <c r="B139" s="36"/>
      <c r="C139" s="209" t="s">
        <v>174</v>
      </c>
      <c r="D139" s="209" t="s">
        <v>118</v>
      </c>
      <c r="E139" s="210" t="s">
        <v>175</v>
      </c>
      <c r="F139" s="211" t="s">
        <v>176</v>
      </c>
      <c r="G139" s="212" t="s">
        <v>121</v>
      </c>
      <c r="H139" s="213">
        <v>203.74000000000001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42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122</v>
      </c>
      <c r="AT139" s="221" t="s">
        <v>118</v>
      </c>
      <c r="AU139" s="221" t="s">
        <v>84</v>
      </c>
      <c r="AY139" s="14" t="s">
        <v>116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82</v>
      </c>
      <c r="BK139" s="222">
        <f>ROUND(I139*H139,2)</f>
        <v>0</v>
      </c>
      <c r="BL139" s="14" t="s">
        <v>122</v>
      </c>
      <c r="BM139" s="221" t="s">
        <v>177</v>
      </c>
    </row>
    <row r="140" s="2" customFormat="1" ht="14.4" customHeight="1">
      <c r="A140" s="35"/>
      <c r="B140" s="36"/>
      <c r="C140" s="223" t="s">
        <v>8</v>
      </c>
      <c r="D140" s="223" t="s">
        <v>148</v>
      </c>
      <c r="E140" s="224" t="s">
        <v>178</v>
      </c>
      <c r="F140" s="225" t="s">
        <v>179</v>
      </c>
      <c r="G140" s="226" t="s">
        <v>121</v>
      </c>
      <c r="H140" s="227">
        <v>1.6000000000000001</v>
      </c>
      <c r="I140" s="228"/>
      <c r="J140" s="229">
        <f>ROUND(I140*H140,2)</f>
        <v>0</v>
      </c>
      <c r="K140" s="230"/>
      <c r="L140" s="231"/>
      <c r="M140" s="232" t="s">
        <v>1</v>
      </c>
      <c r="N140" s="233" t="s">
        <v>42</v>
      </c>
      <c r="O140" s="88"/>
      <c r="P140" s="219">
        <f>O140*H140</f>
        <v>0</v>
      </c>
      <c r="Q140" s="219">
        <v>0.17499999999999999</v>
      </c>
      <c r="R140" s="219">
        <f>Q140*H140</f>
        <v>0.27999999999999997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147</v>
      </c>
      <c r="AT140" s="221" t="s">
        <v>148</v>
      </c>
      <c r="AU140" s="221" t="s">
        <v>84</v>
      </c>
      <c r="AY140" s="14" t="s">
        <v>116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82</v>
      </c>
      <c r="BK140" s="222">
        <f>ROUND(I140*H140,2)</f>
        <v>0</v>
      </c>
      <c r="BL140" s="14" t="s">
        <v>122</v>
      </c>
      <c r="BM140" s="221" t="s">
        <v>180</v>
      </c>
    </row>
    <row r="141" s="2" customFormat="1" ht="14.4" customHeight="1">
      <c r="A141" s="35"/>
      <c r="B141" s="36"/>
      <c r="C141" s="209" t="s">
        <v>181</v>
      </c>
      <c r="D141" s="209" t="s">
        <v>118</v>
      </c>
      <c r="E141" s="210" t="s">
        <v>182</v>
      </c>
      <c r="F141" s="211" t="s">
        <v>183</v>
      </c>
      <c r="G141" s="212" t="s">
        <v>121</v>
      </c>
      <c r="H141" s="213">
        <v>203.74000000000001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42</v>
      </c>
      <c r="O141" s="88"/>
      <c r="P141" s="219">
        <f>O141*H141</f>
        <v>0</v>
      </c>
      <c r="Q141" s="219">
        <v>0.10362</v>
      </c>
      <c r="R141" s="219">
        <f>Q141*H141</f>
        <v>21.111538800000002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122</v>
      </c>
      <c r="AT141" s="221" t="s">
        <v>118</v>
      </c>
      <c r="AU141" s="221" t="s">
        <v>84</v>
      </c>
      <c r="AY141" s="14" t="s">
        <v>116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82</v>
      </c>
      <c r="BK141" s="222">
        <f>ROUND(I141*H141,2)</f>
        <v>0</v>
      </c>
      <c r="BL141" s="14" t="s">
        <v>122</v>
      </c>
      <c r="BM141" s="221" t="s">
        <v>184</v>
      </c>
    </row>
    <row r="142" s="2" customFormat="1" ht="14.4" customHeight="1">
      <c r="A142" s="35"/>
      <c r="B142" s="36"/>
      <c r="C142" s="223" t="s">
        <v>185</v>
      </c>
      <c r="D142" s="223" t="s">
        <v>148</v>
      </c>
      <c r="E142" s="224" t="s">
        <v>186</v>
      </c>
      <c r="F142" s="225" t="s">
        <v>187</v>
      </c>
      <c r="G142" s="226" t="s">
        <v>121</v>
      </c>
      <c r="H142" s="227">
        <v>199.66499999999999</v>
      </c>
      <c r="I142" s="228"/>
      <c r="J142" s="229">
        <f>ROUND(I142*H142,2)</f>
        <v>0</v>
      </c>
      <c r="K142" s="230"/>
      <c r="L142" s="231"/>
      <c r="M142" s="232" t="s">
        <v>1</v>
      </c>
      <c r="N142" s="233" t="s">
        <v>42</v>
      </c>
      <c r="O142" s="88"/>
      <c r="P142" s="219">
        <f>O142*H142</f>
        <v>0</v>
      </c>
      <c r="Q142" s="219">
        <v>0.17599999999999999</v>
      </c>
      <c r="R142" s="219">
        <f>Q142*H142</f>
        <v>35.141039999999997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147</v>
      </c>
      <c r="AT142" s="221" t="s">
        <v>148</v>
      </c>
      <c r="AU142" s="221" t="s">
        <v>84</v>
      </c>
      <c r="AY142" s="14" t="s">
        <v>116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82</v>
      </c>
      <c r="BK142" s="222">
        <f>ROUND(I142*H142,2)</f>
        <v>0</v>
      </c>
      <c r="BL142" s="14" t="s">
        <v>122</v>
      </c>
      <c r="BM142" s="221" t="s">
        <v>188</v>
      </c>
    </row>
    <row r="143" s="2" customFormat="1" ht="14.4" customHeight="1">
      <c r="A143" s="35"/>
      <c r="B143" s="36"/>
      <c r="C143" s="223" t="s">
        <v>189</v>
      </c>
      <c r="D143" s="223" t="s">
        <v>148</v>
      </c>
      <c r="E143" s="224" t="s">
        <v>190</v>
      </c>
      <c r="F143" s="225" t="s">
        <v>191</v>
      </c>
      <c r="G143" s="226" t="s">
        <v>121</v>
      </c>
      <c r="H143" s="227">
        <v>8.1500000000000004</v>
      </c>
      <c r="I143" s="228"/>
      <c r="J143" s="229">
        <f>ROUND(I143*H143,2)</f>
        <v>0</v>
      </c>
      <c r="K143" s="230"/>
      <c r="L143" s="231"/>
      <c r="M143" s="232" t="s">
        <v>1</v>
      </c>
      <c r="N143" s="233" t="s">
        <v>42</v>
      </c>
      <c r="O143" s="88"/>
      <c r="P143" s="219">
        <f>O143*H143</f>
        <v>0</v>
      </c>
      <c r="Q143" s="219">
        <v>0.17599999999999999</v>
      </c>
      <c r="R143" s="219">
        <f>Q143*H143</f>
        <v>1.4343999999999999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147</v>
      </c>
      <c r="AT143" s="221" t="s">
        <v>148</v>
      </c>
      <c r="AU143" s="221" t="s">
        <v>84</v>
      </c>
      <c r="AY143" s="14" t="s">
        <v>116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82</v>
      </c>
      <c r="BK143" s="222">
        <f>ROUND(I143*H143,2)</f>
        <v>0</v>
      </c>
      <c r="BL143" s="14" t="s">
        <v>122</v>
      </c>
      <c r="BM143" s="221" t="s">
        <v>192</v>
      </c>
    </row>
    <row r="144" s="2" customFormat="1" ht="14.4" customHeight="1">
      <c r="A144" s="35"/>
      <c r="B144" s="36"/>
      <c r="C144" s="209" t="s">
        <v>193</v>
      </c>
      <c r="D144" s="209" t="s">
        <v>118</v>
      </c>
      <c r="E144" s="210" t="s">
        <v>194</v>
      </c>
      <c r="F144" s="211" t="s">
        <v>195</v>
      </c>
      <c r="G144" s="212" t="s">
        <v>133</v>
      </c>
      <c r="H144" s="213">
        <v>7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42</v>
      </c>
      <c r="O144" s="88"/>
      <c r="P144" s="219">
        <f>O144*H144</f>
        <v>0</v>
      </c>
      <c r="Q144" s="219">
        <v>1.0000000000000001E-05</v>
      </c>
      <c r="R144" s="219">
        <f>Q144*H144</f>
        <v>7.0000000000000007E-05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122</v>
      </c>
      <c r="AT144" s="221" t="s">
        <v>118</v>
      </c>
      <c r="AU144" s="221" t="s">
        <v>84</v>
      </c>
      <c r="AY144" s="14" t="s">
        <v>116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82</v>
      </c>
      <c r="BK144" s="222">
        <f>ROUND(I144*H144,2)</f>
        <v>0</v>
      </c>
      <c r="BL144" s="14" t="s">
        <v>122</v>
      </c>
      <c r="BM144" s="221" t="s">
        <v>196</v>
      </c>
    </row>
    <row r="145" s="12" customFormat="1" ht="22.8" customHeight="1">
      <c r="A145" s="12"/>
      <c r="B145" s="193"/>
      <c r="C145" s="194"/>
      <c r="D145" s="195" t="s">
        <v>76</v>
      </c>
      <c r="E145" s="207" t="s">
        <v>147</v>
      </c>
      <c r="F145" s="207" t="s">
        <v>197</v>
      </c>
      <c r="G145" s="194"/>
      <c r="H145" s="194"/>
      <c r="I145" s="197"/>
      <c r="J145" s="208">
        <f>BK145</f>
        <v>0</v>
      </c>
      <c r="K145" s="194"/>
      <c r="L145" s="199"/>
      <c r="M145" s="200"/>
      <c r="N145" s="201"/>
      <c r="O145" s="201"/>
      <c r="P145" s="202">
        <f>P146</f>
        <v>0</v>
      </c>
      <c r="Q145" s="201"/>
      <c r="R145" s="202">
        <f>R146</f>
        <v>0.42080000000000001</v>
      </c>
      <c r="S145" s="201"/>
      <c r="T145" s="20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4" t="s">
        <v>82</v>
      </c>
      <c r="AT145" s="205" t="s">
        <v>76</v>
      </c>
      <c r="AU145" s="205" t="s">
        <v>82</v>
      </c>
      <c r="AY145" s="204" t="s">
        <v>116</v>
      </c>
      <c r="BK145" s="206">
        <f>BK146</f>
        <v>0</v>
      </c>
    </row>
    <row r="146" s="2" customFormat="1" ht="14.4" customHeight="1">
      <c r="A146" s="35"/>
      <c r="B146" s="36"/>
      <c r="C146" s="209" t="s">
        <v>198</v>
      </c>
      <c r="D146" s="209" t="s">
        <v>118</v>
      </c>
      <c r="E146" s="210" t="s">
        <v>199</v>
      </c>
      <c r="F146" s="211" t="s">
        <v>200</v>
      </c>
      <c r="G146" s="212" t="s">
        <v>201</v>
      </c>
      <c r="H146" s="213">
        <v>1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42</v>
      </c>
      <c r="O146" s="88"/>
      <c r="P146" s="219">
        <f>O146*H146</f>
        <v>0</v>
      </c>
      <c r="Q146" s="219">
        <v>0.42080000000000001</v>
      </c>
      <c r="R146" s="219">
        <f>Q146*H146</f>
        <v>0.42080000000000001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122</v>
      </c>
      <c r="AT146" s="221" t="s">
        <v>118</v>
      </c>
      <c r="AU146" s="221" t="s">
        <v>84</v>
      </c>
      <c r="AY146" s="14" t="s">
        <v>116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82</v>
      </c>
      <c r="BK146" s="222">
        <f>ROUND(I146*H146,2)</f>
        <v>0</v>
      </c>
      <c r="BL146" s="14" t="s">
        <v>122</v>
      </c>
      <c r="BM146" s="221" t="s">
        <v>202</v>
      </c>
    </row>
    <row r="147" s="12" customFormat="1" ht="22.8" customHeight="1">
      <c r="A147" s="12"/>
      <c r="B147" s="193"/>
      <c r="C147" s="194"/>
      <c r="D147" s="195" t="s">
        <v>76</v>
      </c>
      <c r="E147" s="207" t="s">
        <v>154</v>
      </c>
      <c r="F147" s="207" t="s">
        <v>203</v>
      </c>
      <c r="G147" s="194"/>
      <c r="H147" s="194"/>
      <c r="I147" s="197"/>
      <c r="J147" s="208">
        <f>BK147</f>
        <v>0</v>
      </c>
      <c r="K147" s="194"/>
      <c r="L147" s="199"/>
      <c r="M147" s="200"/>
      <c r="N147" s="201"/>
      <c r="O147" s="201"/>
      <c r="P147" s="202">
        <f>SUM(P148:P161)</f>
        <v>0</v>
      </c>
      <c r="Q147" s="201"/>
      <c r="R147" s="202">
        <f>SUM(R148:R161)</f>
        <v>33.203371599999997</v>
      </c>
      <c r="S147" s="201"/>
      <c r="T147" s="203">
        <f>SUM(T148:T161)</f>
        <v>0.44400000000000001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4" t="s">
        <v>82</v>
      </c>
      <c r="AT147" s="205" t="s">
        <v>76</v>
      </c>
      <c r="AU147" s="205" t="s">
        <v>82</v>
      </c>
      <c r="AY147" s="204" t="s">
        <v>116</v>
      </c>
      <c r="BK147" s="206">
        <f>SUM(BK148:BK161)</f>
        <v>0</v>
      </c>
    </row>
    <row r="148" s="2" customFormat="1" ht="14.4" customHeight="1">
      <c r="A148" s="35"/>
      <c r="B148" s="36"/>
      <c r="C148" s="209" t="s">
        <v>7</v>
      </c>
      <c r="D148" s="209" t="s">
        <v>118</v>
      </c>
      <c r="E148" s="210" t="s">
        <v>204</v>
      </c>
      <c r="F148" s="211" t="s">
        <v>205</v>
      </c>
      <c r="G148" s="212" t="s">
        <v>201</v>
      </c>
      <c r="H148" s="213">
        <v>2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42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122</v>
      </c>
      <c r="AT148" s="221" t="s">
        <v>118</v>
      </c>
      <c r="AU148" s="221" t="s">
        <v>84</v>
      </c>
      <c r="AY148" s="14" t="s">
        <v>116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82</v>
      </c>
      <c r="BK148" s="222">
        <f>ROUND(I148*H148,2)</f>
        <v>0</v>
      </c>
      <c r="BL148" s="14" t="s">
        <v>122</v>
      </c>
      <c r="BM148" s="221" t="s">
        <v>206</v>
      </c>
    </row>
    <row r="149" s="2" customFormat="1" ht="14.4" customHeight="1">
      <c r="A149" s="35"/>
      <c r="B149" s="36"/>
      <c r="C149" s="209" t="s">
        <v>207</v>
      </c>
      <c r="D149" s="209" t="s">
        <v>118</v>
      </c>
      <c r="E149" s="210" t="s">
        <v>208</v>
      </c>
      <c r="F149" s="211" t="s">
        <v>209</v>
      </c>
      <c r="G149" s="212" t="s">
        <v>201</v>
      </c>
      <c r="H149" s="213">
        <v>40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42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122</v>
      </c>
      <c r="AT149" s="221" t="s">
        <v>118</v>
      </c>
      <c r="AU149" s="221" t="s">
        <v>84</v>
      </c>
      <c r="AY149" s="14" t="s">
        <v>116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82</v>
      </c>
      <c r="BK149" s="222">
        <f>ROUND(I149*H149,2)</f>
        <v>0</v>
      </c>
      <c r="BL149" s="14" t="s">
        <v>122</v>
      </c>
      <c r="BM149" s="221" t="s">
        <v>210</v>
      </c>
    </row>
    <row r="150" s="2" customFormat="1" ht="14.4" customHeight="1">
      <c r="A150" s="35"/>
      <c r="B150" s="36"/>
      <c r="C150" s="209" t="s">
        <v>211</v>
      </c>
      <c r="D150" s="209" t="s">
        <v>118</v>
      </c>
      <c r="E150" s="210" t="s">
        <v>212</v>
      </c>
      <c r="F150" s="211" t="s">
        <v>213</v>
      </c>
      <c r="G150" s="212" t="s">
        <v>201</v>
      </c>
      <c r="H150" s="213">
        <v>2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42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122</v>
      </c>
      <c r="AT150" s="221" t="s">
        <v>118</v>
      </c>
      <c r="AU150" s="221" t="s">
        <v>84</v>
      </c>
      <c r="AY150" s="14" t="s">
        <v>116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82</v>
      </c>
      <c r="BK150" s="222">
        <f>ROUND(I150*H150,2)</f>
        <v>0</v>
      </c>
      <c r="BL150" s="14" t="s">
        <v>122</v>
      </c>
      <c r="BM150" s="221" t="s">
        <v>214</v>
      </c>
    </row>
    <row r="151" s="2" customFormat="1" ht="14.4" customHeight="1">
      <c r="A151" s="35"/>
      <c r="B151" s="36"/>
      <c r="C151" s="209" t="s">
        <v>215</v>
      </c>
      <c r="D151" s="209" t="s">
        <v>118</v>
      </c>
      <c r="E151" s="210" t="s">
        <v>216</v>
      </c>
      <c r="F151" s="211" t="s">
        <v>217</v>
      </c>
      <c r="G151" s="212" t="s">
        <v>201</v>
      </c>
      <c r="H151" s="213">
        <v>40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42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122</v>
      </c>
      <c r="AT151" s="221" t="s">
        <v>118</v>
      </c>
      <c r="AU151" s="221" t="s">
        <v>84</v>
      </c>
      <c r="AY151" s="14" t="s">
        <v>116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82</v>
      </c>
      <c r="BK151" s="222">
        <f>ROUND(I151*H151,2)</f>
        <v>0</v>
      </c>
      <c r="BL151" s="14" t="s">
        <v>122</v>
      </c>
      <c r="BM151" s="221" t="s">
        <v>218</v>
      </c>
    </row>
    <row r="152" s="2" customFormat="1" ht="14.4" customHeight="1">
      <c r="A152" s="35"/>
      <c r="B152" s="36"/>
      <c r="C152" s="209" t="s">
        <v>219</v>
      </c>
      <c r="D152" s="209" t="s">
        <v>118</v>
      </c>
      <c r="E152" s="210" t="s">
        <v>220</v>
      </c>
      <c r="F152" s="211" t="s">
        <v>221</v>
      </c>
      <c r="G152" s="212" t="s">
        <v>201</v>
      </c>
      <c r="H152" s="213">
        <v>12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42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122</v>
      </c>
      <c r="AT152" s="221" t="s">
        <v>118</v>
      </c>
      <c r="AU152" s="221" t="s">
        <v>84</v>
      </c>
      <c r="AY152" s="14" t="s">
        <v>116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82</v>
      </c>
      <c r="BK152" s="222">
        <f>ROUND(I152*H152,2)</f>
        <v>0</v>
      </c>
      <c r="BL152" s="14" t="s">
        <v>122</v>
      </c>
      <c r="BM152" s="221" t="s">
        <v>222</v>
      </c>
    </row>
    <row r="153" s="2" customFormat="1" ht="14.4" customHeight="1">
      <c r="A153" s="35"/>
      <c r="B153" s="36"/>
      <c r="C153" s="209" t="s">
        <v>223</v>
      </c>
      <c r="D153" s="209" t="s">
        <v>118</v>
      </c>
      <c r="E153" s="210" t="s">
        <v>224</v>
      </c>
      <c r="F153" s="211" t="s">
        <v>225</v>
      </c>
      <c r="G153" s="212" t="s">
        <v>201</v>
      </c>
      <c r="H153" s="213">
        <v>240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42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122</v>
      </c>
      <c r="AT153" s="221" t="s">
        <v>118</v>
      </c>
      <c r="AU153" s="221" t="s">
        <v>84</v>
      </c>
      <c r="AY153" s="14" t="s">
        <v>116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82</v>
      </c>
      <c r="BK153" s="222">
        <f>ROUND(I153*H153,2)</f>
        <v>0</v>
      </c>
      <c r="BL153" s="14" t="s">
        <v>122</v>
      </c>
      <c r="BM153" s="221" t="s">
        <v>226</v>
      </c>
    </row>
    <row r="154" s="2" customFormat="1" ht="14.4" customHeight="1">
      <c r="A154" s="35"/>
      <c r="B154" s="36"/>
      <c r="C154" s="209" t="s">
        <v>227</v>
      </c>
      <c r="D154" s="209" t="s">
        <v>118</v>
      </c>
      <c r="E154" s="210" t="s">
        <v>228</v>
      </c>
      <c r="F154" s="211" t="s">
        <v>229</v>
      </c>
      <c r="G154" s="212" t="s">
        <v>133</v>
      </c>
      <c r="H154" s="213">
        <v>74.5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42</v>
      </c>
      <c r="O154" s="88"/>
      <c r="P154" s="219">
        <f>O154*H154</f>
        <v>0</v>
      </c>
      <c r="Q154" s="219">
        <v>0.15540000000000001</v>
      </c>
      <c r="R154" s="219">
        <f>Q154*H154</f>
        <v>11.577300000000001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122</v>
      </c>
      <c r="AT154" s="221" t="s">
        <v>118</v>
      </c>
      <c r="AU154" s="221" t="s">
        <v>84</v>
      </c>
      <c r="AY154" s="14" t="s">
        <v>116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82</v>
      </c>
      <c r="BK154" s="222">
        <f>ROUND(I154*H154,2)</f>
        <v>0</v>
      </c>
      <c r="BL154" s="14" t="s">
        <v>122</v>
      </c>
      <c r="BM154" s="221" t="s">
        <v>230</v>
      </c>
    </row>
    <row r="155" s="2" customFormat="1" ht="24.15" customHeight="1">
      <c r="A155" s="35"/>
      <c r="B155" s="36"/>
      <c r="C155" s="223" t="s">
        <v>231</v>
      </c>
      <c r="D155" s="223" t="s">
        <v>148</v>
      </c>
      <c r="E155" s="224" t="s">
        <v>232</v>
      </c>
      <c r="F155" s="225" t="s">
        <v>233</v>
      </c>
      <c r="G155" s="226" t="s">
        <v>201</v>
      </c>
      <c r="H155" s="227">
        <v>75.245000000000005</v>
      </c>
      <c r="I155" s="228"/>
      <c r="J155" s="229">
        <f>ROUND(I155*H155,2)</f>
        <v>0</v>
      </c>
      <c r="K155" s="230"/>
      <c r="L155" s="231"/>
      <c r="M155" s="232" t="s">
        <v>1</v>
      </c>
      <c r="N155" s="233" t="s">
        <v>42</v>
      </c>
      <c r="O155" s="88"/>
      <c r="P155" s="219">
        <f>O155*H155</f>
        <v>0</v>
      </c>
      <c r="Q155" s="219">
        <v>0.080000000000000002</v>
      </c>
      <c r="R155" s="219">
        <f>Q155*H155</f>
        <v>6.0196000000000005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147</v>
      </c>
      <c r="AT155" s="221" t="s">
        <v>148</v>
      </c>
      <c r="AU155" s="221" t="s">
        <v>84</v>
      </c>
      <c r="AY155" s="14" t="s">
        <v>116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82</v>
      </c>
      <c r="BK155" s="222">
        <f>ROUND(I155*H155,2)</f>
        <v>0</v>
      </c>
      <c r="BL155" s="14" t="s">
        <v>122</v>
      </c>
      <c r="BM155" s="221" t="s">
        <v>234</v>
      </c>
    </row>
    <row r="156" s="2" customFormat="1" ht="14.4" customHeight="1">
      <c r="A156" s="35"/>
      <c r="B156" s="36"/>
      <c r="C156" s="209" t="s">
        <v>235</v>
      </c>
      <c r="D156" s="209" t="s">
        <v>118</v>
      </c>
      <c r="E156" s="210" t="s">
        <v>236</v>
      </c>
      <c r="F156" s="211" t="s">
        <v>237</v>
      </c>
      <c r="G156" s="212" t="s">
        <v>133</v>
      </c>
      <c r="H156" s="213">
        <v>72.5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42</v>
      </c>
      <c r="O156" s="88"/>
      <c r="P156" s="219">
        <f>O156*H156</f>
        <v>0</v>
      </c>
      <c r="Q156" s="219">
        <v>0.1295</v>
      </c>
      <c r="R156" s="219">
        <f>Q156*H156</f>
        <v>9.3887499999999999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122</v>
      </c>
      <c r="AT156" s="221" t="s">
        <v>118</v>
      </c>
      <c r="AU156" s="221" t="s">
        <v>84</v>
      </c>
      <c r="AY156" s="14" t="s">
        <v>116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82</v>
      </c>
      <c r="BK156" s="222">
        <f>ROUND(I156*H156,2)</f>
        <v>0</v>
      </c>
      <c r="BL156" s="14" t="s">
        <v>122</v>
      </c>
      <c r="BM156" s="221" t="s">
        <v>238</v>
      </c>
    </row>
    <row r="157" s="2" customFormat="1" ht="14.4" customHeight="1">
      <c r="A157" s="35"/>
      <c r="B157" s="36"/>
      <c r="C157" s="209" t="s">
        <v>239</v>
      </c>
      <c r="D157" s="209" t="s">
        <v>118</v>
      </c>
      <c r="E157" s="210" t="s">
        <v>240</v>
      </c>
      <c r="F157" s="211" t="s">
        <v>241</v>
      </c>
      <c r="G157" s="212" t="s">
        <v>242</v>
      </c>
      <c r="H157" s="213">
        <v>1.49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42</v>
      </c>
      <c r="O157" s="88"/>
      <c r="P157" s="219">
        <f>O157*H157</f>
        <v>0</v>
      </c>
      <c r="Q157" s="219">
        <v>2.2563399999999998</v>
      </c>
      <c r="R157" s="219">
        <f>Q157*H157</f>
        <v>3.3619465999999996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122</v>
      </c>
      <c r="AT157" s="221" t="s">
        <v>118</v>
      </c>
      <c r="AU157" s="221" t="s">
        <v>84</v>
      </c>
      <c r="AY157" s="14" t="s">
        <v>116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82</v>
      </c>
      <c r="BK157" s="222">
        <f>ROUND(I157*H157,2)</f>
        <v>0</v>
      </c>
      <c r="BL157" s="14" t="s">
        <v>122</v>
      </c>
      <c r="BM157" s="221" t="s">
        <v>243</v>
      </c>
    </row>
    <row r="158" s="2" customFormat="1" ht="14.4" customHeight="1">
      <c r="A158" s="35"/>
      <c r="B158" s="36"/>
      <c r="C158" s="223" t="s">
        <v>244</v>
      </c>
      <c r="D158" s="223" t="s">
        <v>148</v>
      </c>
      <c r="E158" s="224" t="s">
        <v>245</v>
      </c>
      <c r="F158" s="225" t="s">
        <v>246</v>
      </c>
      <c r="G158" s="226" t="s">
        <v>201</v>
      </c>
      <c r="H158" s="227">
        <v>73.224999999999994</v>
      </c>
      <c r="I158" s="228"/>
      <c r="J158" s="229">
        <f>ROUND(I158*H158,2)</f>
        <v>0</v>
      </c>
      <c r="K158" s="230"/>
      <c r="L158" s="231"/>
      <c r="M158" s="232" t="s">
        <v>1</v>
      </c>
      <c r="N158" s="233" t="s">
        <v>42</v>
      </c>
      <c r="O158" s="88"/>
      <c r="P158" s="219">
        <f>O158*H158</f>
        <v>0</v>
      </c>
      <c r="Q158" s="219">
        <v>0.039</v>
      </c>
      <c r="R158" s="219">
        <f>Q158*H158</f>
        <v>2.855775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147</v>
      </c>
      <c r="AT158" s="221" t="s">
        <v>148</v>
      </c>
      <c r="AU158" s="221" t="s">
        <v>84</v>
      </c>
      <c r="AY158" s="14" t="s">
        <v>116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82</v>
      </c>
      <c r="BK158" s="222">
        <f>ROUND(I158*H158,2)</f>
        <v>0</v>
      </c>
      <c r="BL158" s="14" t="s">
        <v>122</v>
      </c>
      <c r="BM158" s="221" t="s">
        <v>247</v>
      </c>
    </row>
    <row r="159" s="2" customFormat="1" ht="14.4" customHeight="1">
      <c r="A159" s="35"/>
      <c r="B159" s="36"/>
      <c r="C159" s="209" t="s">
        <v>248</v>
      </c>
      <c r="D159" s="209" t="s">
        <v>118</v>
      </c>
      <c r="E159" s="210" t="s">
        <v>249</v>
      </c>
      <c r="F159" s="211" t="s">
        <v>250</v>
      </c>
      <c r="G159" s="212" t="s">
        <v>133</v>
      </c>
      <c r="H159" s="213">
        <v>74.5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42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122</v>
      </c>
      <c r="AT159" s="221" t="s">
        <v>118</v>
      </c>
      <c r="AU159" s="221" t="s">
        <v>84</v>
      </c>
      <c r="AY159" s="14" t="s">
        <v>116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82</v>
      </c>
      <c r="BK159" s="222">
        <f>ROUND(I159*H159,2)</f>
        <v>0</v>
      </c>
      <c r="BL159" s="14" t="s">
        <v>122</v>
      </c>
      <c r="BM159" s="221" t="s">
        <v>251</v>
      </c>
    </row>
    <row r="160" s="2" customFormat="1" ht="14.4" customHeight="1">
      <c r="A160" s="35"/>
      <c r="B160" s="36"/>
      <c r="C160" s="209" t="s">
        <v>252</v>
      </c>
      <c r="D160" s="209" t="s">
        <v>118</v>
      </c>
      <c r="E160" s="210" t="s">
        <v>253</v>
      </c>
      <c r="F160" s="211" t="s">
        <v>254</v>
      </c>
      <c r="G160" s="212" t="s">
        <v>133</v>
      </c>
      <c r="H160" s="213">
        <v>74.5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42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122</v>
      </c>
      <c r="AT160" s="221" t="s">
        <v>118</v>
      </c>
      <c r="AU160" s="221" t="s">
        <v>84</v>
      </c>
      <c r="AY160" s="14" t="s">
        <v>116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82</v>
      </c>
      <c r="BK160" s="222">
        <f>ROUND(I160*H160,2)</f>
        <v>0</v>
      </c>
      <c r="BL160" s="14" t="s">
        <v>122</v>
      </c>
      <c r="BM160" s="221" t="s">
        <v>255</v>
      </c>
    </row>
    <row r="161" s="2" customFormat="1" ht="14.4" customHeight="1">
      <c r="A161" s="35"/>
      <c r="B161" s="36"/>
      <c r="C161" s="209" t="s">
        <v>256</v>
      </c>
      <c r="D161" s="209" t="s">
        <v>118</v>
      </c>
      <c r="E161" s="210" t="s">
        <v>257</v>
      </c>
      <c r="F161" s="211" t="s">
        <v>258</v>
      </c>
      <c r="G161" s="212" t="s">
        <v>242</v>
      </c>
      <c r="H161" s="213">
        <v>0.222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42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2</v>
      </c>
      <c r="T161" s="220">
        <f>S161*H161</f>
        <v>0.44400000000000001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122</v>
      </c>
      <c r="AT161" s="221" t="s">
        <v>118</v>
      </c>
      <c r="AU161" s="221" t="s">
        <v>84</v>
      </c>
      <c r="AY161" s="14" t="s">
        <v>116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82</v>
      </c>
      <c r="BK161" s="222">
        <f>ROUND(I161*H161,2)</f>
        <v>0</v>
      </c>
      <c r="BL161" s="14" t="s">
        <v>122</v>
      </c>
      <c r="BM161" s="221" t="s">
        <v>259</v>
      </c>
    </row>
    <row r="162" s="12" customFormat="1" ht="22.8" customHeight="1">
      <c r="A162" s="12"/>
      <c r="B162" s="193"/>
      <c r="C162" s="194"/>
      <c r="D162" s="195" t="s">
        <v>76</v>
      </c>
      <c r="E162" s="207" t="s">
        <v>260</v>
      </c>
      <c r="F162" s="207" t="s">
        <v>261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SUM(P163:P167)</f>
        <v>0</v>
      </c>
      <c r="Q162" s="201"/>
      <c r="R162" s="202">
        <f>SUM(R163:R167)</f>
        <v>0</v>
      </c>
      <c r="S162" s="201"/>
      <c r="T162" s="203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4" t="s">
        <v>82</v>
      </c>
      <c r="AT162" s="205" t="s">
        <v>76</v>
      </c>
      <c r="AU162" s="205" t="s">
        <v>82</v>
      </c>
      <c r="AY162" s="204" t="s">
        <v>116</v>
      </c>
      <c r="BK162" s="206">
        <f>SUM(BK163:BK167)</f>
        <v>0</v>
      </c>
    </row>
    <row r="163" s="2" customFormat="1" ht="14.4" customHeight="1">
      <c r="A163" s="35"/>
      <c r="B163" s="36"/>
      <c r="C163" s="209" t="s">
        <v>262</v>
      </c>
      <c r="D163" s="209" t="s">
        <v>118</v>
      </c>
      <c r="E163" s="210" t="s">
        <v>263</v>
      </c>
      <c r="F163" s="211" t="s">
        <v>264</v>
      </c>
      <c r="G163" s="212" t="s">
        <v>265</v>
      </c>
      <c r="H163" s="213">
        <v>163.88300000000001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42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122</v>
      </c>
      <c r="AT163" s="221" t="s">
        <v>118</v>
      </c>
      <c r="AU163" s="221" t="s">
        <v>84</v>
      </c>
      <c r="AY163" s="14" t="s">
        <v>116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82</v>
      </c>
      <c r="BK163" s="222">
        <f>ROUND(I163*H163,2)</f>
        <v>0</v>
      </c>
      <c r="BL163" s="14" t="s">
        <v>122</v>
      </c>
      <c r="BM163" s="221" t="s">
        <v>266</v>
      </c>
    </row>
    <row r="164" s="2" customFormat="1" ht="14.4" customHeight="1">
      <c r="A164" s="35"/>
      <c r="B164" s="36"/>
      <c r="C164" s="209" t="s">
        <v>267</v>
      </c>
      <c r="D164" s="209" t="s">
        <v>118</v>
      </c>
      <c r="E164" s="210" t="s">
        <v>268</v>
      </c>
      <c r="F164" s="211" t="s">
        <v>269</v>
      </c>
      <c r="G164" s="212" t="s">
        <v>265</v>
      </c>
      <c r="H164" s="213">
        <v>1966.596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42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122</v>
      </c>
      <c r="AT164" s="221" t="s">
        <v>118</v>
      </c>
      <c r="AU164" s="221" t="s">
        <v>84</v>
      </c>
      <c r="AY164" s="14" t="s">
        <v>116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82</v>
      </c>
      <c r="BK164" s="222">
        <f>ROUND(I164*H164,2)</f>
        <v>0</v>
      </c>
      <c r="BL164" s="14" t="s">
        <v>122</v>
      </c>
      <c r="BM164" s="221" t="s">
        <v>270</v>
      </c>
    </row>
    <row r="165" s="2" customFormat="1" ht="14.4" customHeight="1">
      <c r="A165" s="35"/>
      <c r="B165" s="36"/>
      <c r="C165" s="209" t="s">
        <v>271</v>
      </c>
      <c r="D165" s="209" t="s">
        <v>118</v>
      </c>
      <c r="E165" s="210" t="s">
        <v>272</v>
      </c>
      <c r="F165" s="211" t="s">
        <v>273</v>
      </c>
      <c r="G165" s="212" t="s">
        <v>265</v>
      </c>
      <c r="H165" s="213">
        <v>163.88300000000001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42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122</v>
      </c>
      <c r="AT165" s="221" t="s">
        <v>118</v>
      </c>
      <c r="AU165" s="221" t="s">
        <v>84</v>
      </c>
      <c r="AY165" s="14" t="s">
        <v>116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82</v>
      </c>
      <c r="BK165" s="222">
        <f>ROUND(I165*H165,2)</f>
        <v>0</v>
      </c>
      <c r="BL165" s="14" t="s">
        <v>122</v>
      </c>
      <c r="BM165" s="221" t="s">
        <v>274</v>
      </c>
    </row>
    <row r="166" s="2" customFormat="1" ht="24.15" customHeight="1">
      <c r="A166" s="35"/>
      <c r="B166" s="36"/>
      <c r="C166" s="209" t="s">
        <v>275</v>
      </c>
      <c r="D166" s="209" t="s">
        <v>118</v>
      </c>
      <c r="E166" s="210" t="s">
        <v>276</v>
      </c>
      <c r="F166" s="211" t="s">
        <v>277</v>
      </c>
      <c r="G166" s="212" t="s">
        <v>265</v>
      </c>
      <c r="H166" s="213">
        <v>143.916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42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122</v>
      </c>
      <c r="AT166" s="221" t="s">
        <v>118</v>
      </c>
      <c r="AU166" s="221" t="s">
        <v>84</v>
      </c>
      <c r="AY166" s="14" t="s">
        <v>116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82</v>
      </c>
      <c r="BK166" s="222">
        <f>ROUND(I166*H166,2)</f>
        <v>0</v>
      </c>
      <c r="BL166" s="14" t="s">
        <v>122</v>
      </c>
      <c r="BM166" s="221" t="s">
        <v>278</v>
      </c>
    </row>
    <row r="167" s="2" customFormat="1" ht="24.15" customHeight="1">
      <c r="A167" s="35"/>
      <c r="B167" s="36"/>
      <c r="C167" s="209" t="s">
        <v>279</v>
      </c>
      <c r="D167" s="209" t="s">
        <v>118</v>
      </c>
      <c r="E167" s="210" t="s">
        <v>280</v>
      </c>
      <c r="F167" s="211" t="s">
        <v>281</v>
      </c>
      <c r="G167" s="212" t="s">
        <v>265</v>
      </c>
      <c r="H167" s="213">
        <v>19.966999999999999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42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122</v>
      </c>
      <c r="AT167" s="221" t="s">
        <v>118</v>
      </c>
      <c r="AU167" s="221" t="s">
        <v>84</v>
      </c>
      <c r="AY167" s="14" t="s">
        <v>116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82</v>
      </c>
      <c r="BK167" s="222">
        <f>ROUND(I167*H167,2)</f>
        <v>0</v>
      </c>
      <c r="BL167" s="14" t="s">
        <v>122</v>
      </c>
      <c r="BM167" s="221" t="s">
        <v>282</v>
      </c>
    </row>
    <row r="168" s="12" customFormat="1" ht="22.8" customHeight="1">
      <c r="A168" s="12"/>
      <c r="B168" s="193"/>
      <c r="C168" s="194"/>
      <c r="D168" s="195" t="s">
        <v>76</v>
      </c>
      <c r="E168" s="207" t="s">
        <v>283</v>
      </c>
      <c r="F168" s="207" t="s">
        <v>284</v>
      </c>
      <c r="G168" s="194"/>
      <c r="H168" s="194"/>
      <c r="I168" s="197"/>
      <c r="J168" s="208">
        <f>BK168</f>
        <v>0</v>
      </c>
      <c r="K168" s="194"/>
      <c r="L168" s="199"/>
      <c r="M168" s="200"/>
      <c r="N168" s="201"/>
      <c r="O168" s="201"/>
      <c r="P168" s="202">
        <f>P169</f>
        <v>0</v>
      </c>
      <c r="Q168" s="201"/>
      <c r="R168" s="202">
        <f>R169</f>
        <v>0</v>
      </c>
      <c r="S168" s="201"/>
      <c r="T168" s="20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4" t="s">
        <v>82</v>
      </c>
      <c r="AT168" s="205" t="s">
        <v>76</v>
      </c>
      <c r="AU168" s="205" t="s">
        <v>82</v>
      </c>
      <c r="AY168" s="204" t="s">
        <v>116</v>
      </c>
      <c r="BK168" s="206">
        <f>BK169</f>
        <v>0</v>
      </c>
    </row>
    <row r="169" s="2" customFormat="1" ht="14.4" customHeight="1">
      <c r="A169" s="35"/>
      <c r="B169" s="36"/>
      <c r="C169" s="209" t="s">
        <v>285</v>
      </c>
      <c r="D169" s="209" t="s">
        <v>118</v>
      </c>
      <c r="E169" s="210" t="s">
        <v>286</v>
      </c>
      <c r="F169" s="211" t="s">
        <v>287</v>
      </c>
      <c r="G169" s="212" t="s">
        <v>265</v>
      </c>
      <c r="H169" s="213">
        <v>96.129999999999995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42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122</v>
      </c>
      <c r="AT169" s="221" t="s">
        <v>118</v>
      </c>
      <c r="AU169" s="221" t="s">
        <v>84</v>
      </c>
      <c r="AY169" s="14" t="s">
        <v>116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82</v>
      </c>
      <c r="BK169" s="222">
        <f>ROUND(I169*H169,2)</f>
        <v>0</v>
      </c>
      <c r="BL169" s="14" t="s">
        <v>122</v>
      </c>
      <c r="BM169" s="221" t="s">
        <v>288</v>
      </c>
    </row>
    <row r="170" s="12" customFormat="1" ht="25.92" customHeight="1">
      <c r="A170" s="12"/>
      <c r="B170" s="193"/>
      <c r="C170" s="194"/>
      <c r="D170" s="195" t="s">
        <v>76</v>
      </c>
      <c r="E170" s="196" t="s">
        <v>289</v>
      </c>
      <c r="F170" s="196" t="s">
        <v>290</v>
      </c>
      <c r="G170" s="194"/>
      <c r="H170" s="194"/>
      <c r="I170" s="197"/>
      <c r="J170" s="198">
        <f>BK170</f>
        <v>0</v>
      </c>
      <c r="K170" s="194"/>
      <c r="L170" s="199"/>
      <c r="M170" s="200"/>
      <c r="N170" s="201"/>
      <c r="O170" s="201"/>
      <c r="P170" s="202">
        <f>P171+P173</f>
        <v>0</v>
      </c>
      <c r="Q170" s="201"/>
      <c r="R170" s="202">
        <f>R171+R173</f>
        <v>0</v>
      </c>
      <c r="S170" s="201"/>
      <c r="T170" s="203">
        <f>T171+T173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4" t="s">
        <v>135</v>
      </c>
      <c r="AT170" s="205" t="s">
        <v>76</v>
      </c>
      <c r="AU170" s="205" t="s">
        <v>77</v>
      </c>
      <c r="AY170" s="204" t="s">
        <v>116</v>
      </c>
      <c r="BK170" s="206">
        <f>BK171+BK173</f>
        <v>0</v>
      </c>
    </row>
    <row r="171" s="12" customFormat="1" ht="22.8" customHeight="1">
      <c r="A171" s="12"/>
      <c r="B171" s="193"/>
      <c r="C171" s="194"/>
      <c r="D171" s="195" t="s">
        <v>76</v>
      </c>
      <c r="E171" s="207" t="s">
        <v>291</v>
      </c>
      <c r="F171" s="207" t="s">
        <v>292</v>
      </c>
      <c r="G171" s="194"/>
      <c r="H171" s="194"/>
      <c r="I171" s="197"/>
      <c r="J171" s="208">
        <f>BK171</f>
        <v>0</v>
      </c>
      <c r="K171" s="194"/>
      <c r="L171" s="199"/>
      <c r="M171" s="200"/>
      <c r="N171" s="201"/>
      <c r="O171" s="201"/>
      <c r="P171" s="202">
        <f>P172</f>
        <v>0</v>
      </c>
      <c r="Q171" s="201"/>
      <c r="R171" s="202">
        <f>R172</f>
        <v>0</v>
      </c>
      <c r="S171" s="201"/>
      <c r="T171" s="203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4" t="s">
        <v>135</v>
      </c>
      <c r="AT171" s="205" t="s">
        <v>76</v>
      </c>
      <c r="AU171" s="205" t="s">
        <v>82</v>
      </c>
      <c r="AY171" s="204" t="s">
        <v>116</v>
      </c>
      <c r="BK171" s="206">
        <f>BK172</f>
        <v>0</v>
      </c>
    </row>
    <row r="172" s="2" customFormat="1" ht="14.4" customHeight="1">
      <c r="A172" s="35"/>
      <c r="B172" s="36"/>
      <c r="C172" s="209" t="s">
        <v>293</v>
      </c>
      <c r="D172" s="209" t="s">
        <v>118</v>
      </c>
      <c r="E172" s="210" t="s">
        <v>294</v>
      </c>
      <c r="F172" s="211" t="s">
        <v>292</v>
      </c>
      <c r="G172" s="212" t="s">
        <v>295</v>
      </c>
      <c r="H172" s="213">
        <v>1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42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296</v>
      </c>
      <c r="AT172" s="221" t="s">
        <v>118</v>
      </c>
      <c r="AU172" s="221" t="s">
        <v>84</v>
      </c>
      <c r="AY172" s="14" t="s">
        <v>116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82</v>
      </c>
      <c r="BK172" s="222">
        <f>ROUND(I172*H172,2)</f>
        <v>0</v>
      </c>
      <c r="BL172" s="14" t="s">
        <v>296</v>
      </c>
      <c r="BM172" s="221" t="s">
        <v>297</v>
      </c>
    </row>
    <row r="173" s="12" customFormat="1" ht="22.8" customHeight="1">
      <c r="A173" s="12"/>
      <c r="B173" s="193"/>
      <c r="C173" s="194"/>
      <c r="D173" s="195" t="s">
        <v>76</v>
      </c>
      <c r="E173" s="207" t="s">
        <v>298</v>
      </c>
      <c r="F173" s="207" t="s">
        <v>299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P174</f>
        <v>0</v>
      </c>
      <c r="Q173" s="201"/>
      <c r="R173" s="202">
        <f>R174</f>
        <v>0</v>
      </c>
      <c r="S173" s="201"/>
      <c r="T173" s="203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4" t="s">
        <v>135</v>
      </c>
      <c r="AT173" s="205" t="s">
        <v>76</v>
      </c>
      <c r="AU173" s="205" t="s">
        <v>82</v>
      </c>
      <c r="AY173" s="204" t="s">
        <v>116</v>
      </c>
      <c r="BK173" s="206">
        <f>BK174</f>
        <v>0</v>
      </c>
    </row>
    <row r="174" s="2" customFormat="1" ht="14.4" customHeight="1">
      <c r="A174" s="35"/>
      <c r="B174" s="36"/>
      <c r="C174" s="209" t="s">
        <v>300</v>
      </c>
      <c r="D174" s="209" t="s">
        <v>118</v>
      </c>
      <c r="E174" s="210" t="s">
        <v>301</v>
      </c>
      <c r="F174" s="211" t="s">
        <v>302</v>
      </c>
      <c r="G174" s="212" t="s">
        <v>295</v>
      </c>
      <c r="H174" s="213">
        <v>1</v>
      </c>
      <c r="I174" s="214"/>
      <c r="J174" s="215">
        <f>ROUND(I174*H174,2)</f>
        <v>0</v>
      </c>
      <c r="K174" s="216"/>
      <c r="L174" s="41"/>
      <c r="M174" s="234" t="s">
        <v>1</v>
      </c>
      <c r="N174" s="235" t="s">
        <v>42</v>
      </c>
      <c r="O174" s="236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296</v>
      </c>
      <c r="AT174" s="221" t="s">
        <v>118</v>
      </c>
      <c r="AU174" s="221" t="s">
        <v>84</v>
      </c>
      <c r="AY174" s="14" t="s">
        <v>116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82</v>
      </c>
      <c r="BK174" s="222">
        <f>ROUND(I174*H174,2)</f>
        <v>0</v>
      </c>
      <c r="BL174" s="14" t="s">
        <v>296</v>
      </c>
      <c r="BM174" s="221" t="s">
        <v>303</v>
      </c>
    </row>
    <row r="175" s="2" customFormat="1" ht="6.96" customHeight="1">
      <c r="A175" s="35"/>
      <c r="B175" s="63"/>
      <c r="C175" s="64"/>
      <c r="D175" s="64"/>
      <c r="E175" s="64"/>
      <c r="F175" s="64"/>
      <c r="G175" s="64"/>
      <c r="H175" s="64"/>
      <c r="I175" s="64"/>
      <c r="J175" s="64"/>
      <c r="K175" s="64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IoGczxApzsQsk8r/go0JysSji/BVyExOCMy4gZV53dBlf0yUKNuGOW5cpcbQOTTR3UNlCFqr/VwOiki/UcFkFg==" hashValue="v0Lnya1XDE0UkXdukISH76kJ4Bc5rejhXJEpP6e7ksX8TXsoQ6K+7yGstDtUtgKyIEkoz2ZlyQef8XZqjDPTuQ==" algorithmName="SHA-512" password="CC35"/>
  <autoFilter ref="C121:K174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2020-09-21T18:58:27Z</dcterms:created>
  <dcterms:modified xsi:type="dcterms:W3CDTF">2020-09-21T18:58:32Z</dcterms:modified>
</cp:coreProperties>
</file>