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27-08-2020 - ZŠ Aléská-ná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'27-08-2020 - ZŠ Aléská-ná...'!$C$121:$K$153</definedName>
    <definedName name="_xlnm.Print_Area" localSheetId="1">'27-08-2020 - ZŠ Aléská-ná...'!$C$82:$J$105,'27-08-2020 - ZŠ Aléská-ná...'!$C$111:$J$153</definedName>
    <definedName name="_xlnm.Print_Titles" localSheetId="1">'27-08-2020 - ZŠ Aléská-ná...'!$121:$121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3"/>
  <c r="BH153"/>
  <c r="BG153"/>
  <c r="BF153"/>
  <c r="T153"/>
  <c r="T152"/>
  <c r="T151"/>
  <c r="R153"/>
  <c r="R152"/>
  <c r="R151"/>
  <c r="P153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89"/>
  <c r="F87"/>
  <c r="E85"/>
  <c r="J22"/>
  <c r="E22"/>
  <c r="J90"/>
  <c r="J21"/>
  <c r="J19"/>
  <c r="E19"/>
  <c r="J118"/>
  <c r="J18"/>
  <c r="J16"/>
  <c r="E16"/>
  <c r="F90"/>
  <c r="J15"/>
  <c r="J10"/>
  <c r="J87"/>
  <c i="1" r="L90"/>
  <c r="AM90"/>
  <c r="AM89"/>
  <c r="L89"/>
  <c r="AM87"/>
  <c r="L87"/>
  <c r="L85"/>
  <c r="L84"/>
  <c i="2" r="BK153"/>
  <c r="J150"/>
  <c r="BK148"/>
  <c r="J139"/>
  <c r="J135"/>
  <c r="BK134"/>
  <c r="BK131"/>
  <c r="BK129"/>
  <c r="BK150"/>
  <c r="J148"/>
  <c r="J145"/>
  <c r="BK142"/>
  <c r="J140"/>
  <c r="BK139"/>
  <c r="J136"/>
  <c r="BK135"/>
  <c r="J132"/>
  <c r="J153"/>
  <c r="BK149"/>
  <c r="BK145"/>
  <c r="J143"/>
  <c r="J141"/>
  <c r="BK140"/>
  <c r="J137"/>
  <c r="BK136"/>
  <c r="BK133"/>
  <c r="BK132"/>
  <c r="J127"/>
  <c r="J126"/>
  <c r="J125"/>
  <c r="J149"/>
  <c r="BK143"/>
  <c r="J142"/>
  <c r="BK141"/>
  <c r="BK137"/>
  <c r="J134"/>
  <c r="J133"/>
  <c r="J131"/>
  <c r="J129"/>
  <c r="BK127"/>
  <c r="BK126"/>
  <c r="BK125"/>
  <c i="1" r="AS94"/>
  <c i="2" l="1" r="BK147"/>
  <c r="BK146"/>
  <c r="J146"/>
  <c r="J101"/>
  <c r="P124"/>
  <c r="BK130"/>
  <c r="J130"/>
  <c r="J98"/>
  <c r="T130"/>
  <c r="P147"/>
  <c r="P146"/>
  <c r="T124"/>
  <c r="P130"/>
  <c r="BK138"/>
  <c r="J138"/>
  <c r="J99"/>
  <c r="R138"/>
  <c r="T138"/>
  <c r="T147"/>
  <c r="T146"/>
  <c r="BK124"/>
  <c r="J124"/>
  <c r="J96"/>
  <c r="R124"/>
  <c r="R130"/>
  <c r="P138"/>
  <c r="R147"/>
  <c r="R146"/>
  <c r="J89"/>
  <c r="J116"/>
  <c r="J119"/>
  <c r="BE135"/>
  <c r="BE139"/>
  <c r="BE140"/>
  <c r="BE150"/>
  <c r="BE153"/>
  <c r="F119"/>
  <c r="BE134"/>
  <c r="BE137"/>
  <c r="BE142"/>
  <c r="BE145"/>
  <c r="BE126"/>
  <c r="BE127"/>
  <c r="BE129"/>
  <c r="BE131"/>
  <c r="BE133"/>
  <c r="BE136"/>
  <c r="BE148"/>
  <c r="BK144"/>
  <c r="J144"/>
  <c r="J100"/>
  <c r="BK152"/>
  <c r="J152"/>
  <c r="J104"/>
  <c r="BE125"/>
  <c r="BE132"/>
  <c r="BE141"/>
  <c r="BE143"/>
  <c r="BE149"/>
  <c r="BK128"/>
  <c r="J128"/>
  <c r="J97"/>
  <c r="J32"/>
  <c i="1" r="AW95"/>
  <c i="2" r="F34"/>
  <c i="1" r="BC95"/>
  <c r="BC94"/>
  <c r="W32"/>
  <c i="2" r="F35"/>
  <c i="1" r="BD95"/>
  <c r="BD94"/>
  <c r="W33"/>
  <c i="2" r="F33"/>
  <c i="1" r="BB95"/>
  <c r="BB94"/>
  <c r="W31"/>
  <c i="2" r="F32"/>
  <c i="1" r="BA95"/>
  <c r="BA94"/>
  <c r="W30"/>
  <c i="2" l="1" r="R123"/>
  <c r="R122"/>
  <c r="T123"/>
  <c r="T122"/>
  <c r="P123"/>
  <c r="P122"/>
  <c i="1" r="AU95"/>
  <c i="2" r="J147"/>
  <c r="J102"/>
  <c r="BK123"/>
  <c r="J123"/>
  <c r="J95"/>
  <c r="BK151"/>
  <c r="J151"/>
  <c r="J103"/>
  <c i="1" r="AW94"/>
  <c r="AK30"/>
  <c r="AY94"/>
  <c r="AX94"/>
  <c i="2" r="F31"/>
  <c i="1" r="AZ95"/>
  <c r="AZ94"/>
  <c r="AV94"/>
  <c r="AK29"/>
  <c r="AU94"/>
  <c i="2" r="J31"/>
  <c i="1" r="AV95"/>
  <c r="AT95"/>
  <c i="2" l="1" r="BK122"/>
  <c r="J122"/>
  <c i="1" r="AT94"/>
  <c r="W29"/>
  <c i="2" r="J28"/>
  <c i="1" r="AG95"/>
  <c r="AG94"/>
  <c r="AK26"/>
  <c r="AK35"/>
  <c l="1" r="AN94"/>
  <c i="2" r="J94"/>
  <c i="1"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<sst xmlns="http://schemas.openxmlformats.org/spreadsheetml/2006/main">
  <si>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</si>
  <si>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</si>
  <si>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</si>
  <si>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</si>
  <si>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</si>
  <si>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{b9b06488-21ff-47cc-83df-cfdb0c56bb58}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</si>
  <si>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</si>
  <si>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</si>
  <si>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</si>
  <si>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</si>
  <si>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</si>
  <si>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</si>
  <si>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</si>
  <si>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</si>
  <si>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27-08-2020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</si>
  <si>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</si>
  <si>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</si>
  <si>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ZŠ Aléská-nádvoří u hlavního vchodu</t>
  </si>
  <si>
    <t>KSO:</t>
  </si>
  <si>
    <t>CC-CZ:</t>
  </si>
  <si>
    <t>Místo:</t>
  </si>
  <si>
    <t xml:space="preserve"> </t>
  </si>
  <si>
    <t>Datum:</t>
  </si>
  <si>
    <t>26. 8. 2020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</si>
  <si>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</si>
  <si>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</si>
  <si>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</si>
  <si>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</si>
  <si>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</si>
  <si>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</si>
  <si>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</si>
  <si>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</si>
  <si>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</si>
  <si>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</si>
  <si>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</si>
  <si>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</si>
  <si>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</si>
  <si>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</si>
  <si>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</si>
  <si>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</si>
  <si>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</si>
  <si>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</si>
  <si>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</si>
  <si>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</si>
  <si>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</si>
  <si>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</si>
  <si>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</si>
  <si>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</si>
  <si>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</si>
  <si>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</si>
  <si>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</si>
  <si>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</si>
  <si>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</si>
  <si>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</si>
  <si>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</si>
  <si>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</si>
  <si>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</si>
  <si>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</si>
  <si>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</si>
  <si>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</si>
  <si>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</si>
  <si>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</si>
  <si>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</si>
  <si>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</si>
  <si>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</si>
  <si>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</si>
  <si>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</si>
  <si>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</si>
  <si>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</si>
  <si>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</si>
  <si>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</si>
  <si>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</si>
  <si>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</si>
  <si>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</si>
  <si>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</si>
  <si>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</si>
  <si>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</si>
  <si>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</si>
  <si>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</si>
  <si>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</si>
  <si>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</si>
  <si>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</si>
  <si>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</si>
  <si>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</si>
  <si>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</si>
  <si>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</si>
  <si>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</si>
  <si>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</si>
  <si>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</si>
  <si>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</si>
  <si>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</si>
  <si>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</si>
  <si>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</si>
  <si>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</si>
  <si>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</si>
  <si>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</si>
  <si>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</si>
  <si>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771 - Podlahy z dlaždic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</si>
  <si>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</si>
  <si>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</si>
  <si>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</si>
  <si>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</si>
  <si>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</si>
  <si>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</si>
  <si>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</si>
  <si>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</si>
  <si>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</si>
  <si>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</si>
  <si>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</si>
  <si>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</si>
  <si>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</si>
  <si>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</si>
  <si>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</si>
  <si>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</si>
  <si>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</si>
  <si>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</si>
  <si>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</si>
  <si>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</si>
  <si>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</si>
  <si>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</si>
  <si>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</si>
  <si>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</si>
  <si>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-1497470204</t>
  </si>
  <si>
    <t>113107131</t>
  </si>
  <si>
    <t>Odstranění podkladu z betonu prostého tl 150 mm ručně</t>
  </si>
  <si>
    <t>270235511</t>
  </si>
  <si>
    <t>3</t>
  </si>
  <si>
    <t>113204111</t>
  </si>
  <si>
    <t>Vytrhání obrub záhonových</t>
  </si>
  <si>
    <t>m</t>
  </si>
  <si>
    <t>520456996</t>
  </si>
  <si>
    <t>6</t>
  </si>
  <si>
    <t>Úpravy povrchů, podlahy a osazování výplní</t>
  </si>
  <si>
    <t>631312131</t>
  </si>
  <si>
    <t>Doplnění dosavadních mazanin betonem prostým plochy do 4 m2 tloušťky přes 80 mm</t>
  </si>
  <si>
    <t>m3</t>
  </si>
  <si>
    <t>2123729732</t>
  </si>
  <si>
    <t>9</t>
  </si>
  <si>
    <t>Ostatní konstrukce a práce, bourání</t>
  </si>
  <si>
    <t>5</t>
  </si>
  <si>
    <t>916231213</t>
  </si>
  <si>
    <t>Osazení chodníkového obrubníku betonového stojatého s boční opěrou do lože z betonu prostého</t>
  </si>
  <si>
    <t>1885540184</t>
  </si>
  <si>
    <t>M</t>
  </si>
  <si>
    <t>59217008</t>
  </si>
  <si>
    <t>obrubník betonový parkový 1000x80x200mm</t>
  </si>
  <si>
    <t>8</t>
  </si>
  <si>
    <t>1707242074</t>
  </si>
  <si>
    <t>7</t>
  </si>
  <si>
    <t>916991121</t>
  </si>
  <si>
    <t>Lože pod obrubníky, krajníky nebo obruby z dlažebních kostek z betonu prostého</t>
  </si>
  <si>
    <t>-381711671</t>
  </si>
  <si>
    <t>919735123</t>
  </si>
  <si>
    <t>Řezání stávajícího betonového krytu hl do 150 mm</t>
  </si>
  <si>
    <t>1143421353</t>
  </si>
  <si>
    <t>965046111</t>
  </si>
  <si>
    <t>Broušení stávajících betonových podlah úběr do 3 mm</t>
  </si>
  <si>
    <t>1246072298</t>
  </si>
  <si>
    <t>10</t>
  </si>
  <si>
    <t>965046119</t>
  </si>
  <si>
    <t>Příplatek k broušení stávajících betonových podlah za každý další 1 mm úběru</t>
  </si>
  <si>
    <t>369620562</t>
  </si>
  <si>
    <t>11</t>
  </si>
  <si>
    <t>985311111</t>
  </si>
  <si>
    <t>Reprofilace stěn cementovými sanačními maltami tl 10 mm-podstupnice</t>
  </si>
  <si>
    <t>1562010223</t>
  </si>
  <si>
    <t>997</t>
  </si>
  <si>
    <t>Přesun sutě</t>
  </si>
  <si>
    <t>12</t>
  </si>
  <si>
    <t>997013501</t>
  </si>
  <si>
    <t>Odvoz suti a vybouraných hmot na skládku nebo meziskládku do 1 km se složením</t>
  </si>
  <si>
    <t>t</t>
  </si>
  <si>
    <t>-1924462940</t>
  </si>
  <si>
    <t>13</t>
  </si>
  <si>
    <t>997013509</t>
  </si>
  <si>
    <t>Příplatek k odvozu suti a vybouraných hmot na skládku ZKD 1 km přes 1 km</t>
  </si>
  <si>
    <t>1964944750</t>
  </si>
  <si>
    <t>14</t>
  </si>
  <si>
    <t>997013861</t>
  </si>
  <si>
    <t>Poplatek za uložení stavebního odpadu na recyklační skládce (skládkovné) z prostého betonu kód odpadu 17 01 01</t>
  </si>
  <si>
    <t>-1740379241</t>
  </si>
  <si>
    <t>997221151</t>
  </si>
  <si>
    <t>Vodorovná doprava suti z kusových materiálů stavebním kolečkem do 50 m</t>
  </si>
  <si>
    <t>-865942604</t>
  </si>
  <si>
    <t>16</t>
  </si>
  <si>
    <t>997221611</t>
  </si>
  <si>
    <t>Nakládání suti na dopravní prostředky pro vodorovnou dopravu</t>
  </si>
  <si>
    <t>1362453058</t>
  </si>
  <si>
    <t>998</t>
  </si>
  <si>
    <t>Přesun hmot</t>
  </si>
  <si>
    <t>17</t>
  </si>
  <si>
    <t>998223011</t>
  </si>
  <si>
    <t>Přesun hmot pro pozemní komunikace s krytem dlážděným</t>
  </si>
  <si>
    <t>-525891996</t>
  </si>
  <si>
    <t>PSV</t>
  </si>
  <si>
    <t>Práce a dodávky PSV</t>
  </si>
  <si>
    <t>771</t>
  </si>
  <si>
    <t>Podlahy z dlaždic</t>
  </si>
  <si>
    <t>18</t>
  </si>
  <si>
    <t>771121011</t>
  </si>
  <si>
    <t>Nátěr penetrační bet.podkladu</t>
  </si>
  <si>
    <t>-69553219</t>
  </si>
  <si>
    <t>19</t>
  </si>
  <si>
    <t>771554111</t>
  </si>
  <si>
    <t>Montáž podlah z dlaždic betonových lepených flexibilním lepidlem do 6 ks/m2</t>
  </si>
  <si>
    <t>-1543180857</t>
  </si>
  <si>
    <t>20</t>
  </si>
  <si>
    <t>BET.7522M2</t>
  </si>
  <si>
    <t xml:space="preserve">dlažba betonová přírodní  60x40x5cm (Formela)</t>
  </si>
  <si>
    <t>32</t>
  </si>
  <si>
    <t>494890990</t>
  </si>
  <si>
    <t>VRN</t>
  </si>
  <si>
    <t>Vedlejší rozpočtové náklady</t>
  </si>
  <si>
    <t>VRN3</t>
  </si>
  <si>
    <t>Zařízení staveniště</t>
  </si>
  <si>
    <t>034002000</t>
  </si>
  <si>
    <t>Zabezpečení staveniště</t>
  </si>
  <si>
    <t>kpl</t>
  </si>
  <si>
    <t>1024</t>
  </si>
  <si>
    <t>385797016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</si>
</sst>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27-08-2020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ZŠ Aléská-nádvoří u hlavního vchodu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26. 8. 2020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'27-08-2020 - ZŠ Aléská-ná...'!J28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'27-08-2020 - ZŠ Aléská-ná...'!P122</f>
        <v>0</v>
      </c>
      <c r="AV95" s="124">
        <f>'27-08-2020 - ZŠ Aléská-ná...'!J31</f>
        <v>0</v>
      </c>
      <c r="AW95" s="124">
        <f>'27-08-2020 - ZŠ Aléská-ná...'!J32</f>
        <v>0</v>
      </c>
      <c r="AX95" s="124">
        <f>'27-08-2020 - ZŠ Aléská-ná...'!J33</f>
        <v>0</v>
      </c>
      <c r="AY95" s="124">
        <f>'27-08-2020 - ZŠ Aléská-ná...'!J34</f>
        <v>0</v>
      </c>
      <c r="AZ95" s="124">
        <f>'27-08-2020 - ZŠ Aléská-ná...'!F31</f>
        <v>0</v>
      </c>
      <c r="BA95" s="124">
        <f>'27-08-2020 - ZŠ Aléská-ná...'!F32</f>
        <v>0</v>
      </c>
      <c r="BB95" s="124">
        <f>'27-08-2020 - ZŠ Aléská-ná...'!F33</f>
        <v>0</v>
      </c>
      <c r="BC95" s="124">
        <f>'27-08-2020 - ZŠ Aléská-ná...'!F34</f>
        <v>0</v>
      </c>
      <c r="BD95" s="126">
        <f>'27-08-2020 - ZŠ Aléská-ná...'!F35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egN53KnQidZpGRvoeyR2/2fV24vLcYBOSAikwldjgI5qBT0JY/fmcueHP3uHvnrWwwOijkfK9yLanJdaBFDnRw==" hashValue="SMai96TX/hBXwlkbIKuut/TxfhgLByd3Ysudytnh9M1JDW9wqxwObG9vSqPh0t6xPovnvnXI14WBox6Ma/7km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7-08-2020 - ZŠ Aléská-n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hidden="1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zakázky'!AN8</f>
        <v>26. 8. 2020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4"/>
      <c r="G16" s="134"/>
      <c r="H16" s="134"/>
      <c r="I16" s="132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zakázky'!E17="","",'Rekapitulace zakázky'!E17)</f>
        <v xml:space="preserve"> </v>
      </c>
      <c r="F19" s="35"/>
      <c r="G19" s="35"/>
      <c r="H19" s="35"/>
      <c r="I19" s="132" t="s">
        <v>28</v>
      </c>
      <c r="J19" s="134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34</v>
      </c>
      <c r="E21" s="35"/>
      <c r="F21" s="35"/>
      <c r="G21" s="35"/>
      <c r="H21" s="35"/>
      <c r="I21" s="132" t="s">
        <v>25</v>
      </c>
      <c r="J21" s="134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zakázky'!E20="","",'Rekapitulace zakázky'!E20)</f>
        <v xml:space="preserve"> </v>
      </c>
      <c r="F22" s="35"/>
      <c r="G22" s="35"/>
      <c r="H22" s="35"/>
      <c r="I22" s="132" t="s">
        <v>28</v>
      </c>
      <c r="J22" s="134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ROUND((SUM(BE122:BE153)),  2)</f>
        <v>0</v>
      </c>
      <c r="G31" s="35"/>
      <c r="H31" s="35"/>
      <c r="I31" s="146">
        <v>0.20999999999999999</v>
      </c>
      <c r="J31" s="145">
        <f>ROUND(((SUM(BE122:BE153))*I31),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42</v>
      </c>
      <c r="F32" s="145">
        <f>ROUND((SUM(BF122:BF153)),  2)</f>
        <v>0</v>
      </c>
      <c r="G32" s="35"/>
      <c r="H32" s="35"/>
      <c r="I32" s="146">
        <v>0.14999999999999999</v>
      </c>
      <c r="J32" s="145">
        <f>ROUND(((SUM(BF122:BF153))*I32),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ROUND((SUM(BG122:BG153)),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ROUND((SUM(BH122:BH153)),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ROUND((SUM(BI122:BI153)),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ZŠ Aléská-nádvoří u hlavního vchodu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26. 8. 2020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J130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J138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J144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96</v>
      </c>
      <c r="E101" s="172"/>
      <c r="F101" s="172"/>
      <c r="G101" s="172"/>
      <c r="H101" s="172"/>
      <c r="I101" s="172"/>
      <c r="J101" s="173">
        <f>J146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J147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9"/>
      <c r="C103" s="170"/>
      <c r="D103" s="171" t="s">
        <v>98</v>
      </c>
      <c r="E103" s="172"/>
      <c r="F103" s="172"/>
      <c r="G103" s="172"/>
      <c r="H103" s="172"/>
      <c r="I103" s="172"/>
      <c r="J103" s="173">
        <f>J151</f>
        <v>0</v>
      </c>
      <c r="K103" s="170"/>
      <c r="L103" s="17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5"/>
      <c r="C104" s="176"/>
      <c r="D104" s="177" t="s">
        <v>99</v>
      </c>
      <c r="E104" s="178"/>
      <c r="F104" s="178"/>
      <c r="G104" s="178"/>
      <c r="H104" s="178"/>
      <c r="I104" s="178"/>
      <c r="J104" s="179">
        <f>J152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>ZŠ Aléská-nádvoří u hlavního vchodu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 xml:space="preserve"> </v>
      </c>
      <c r="G116" s="37"/>
      <c r="H116" s="37"/>
      <c r="I116" s="29" t="s">
        <v>22</v>
      </c>
      <c r="J116" s="76" t="str">
        <f>IF(J10="","",J10)</f>
        <v>26. 8. 2020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>Město Bílina</v>
      </c>
      <c r="G118" s="37"/>
      <c r="H118" s="37"/>
      <c r="I118" s="29" t="s">
        <v>32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30</v>
      </c>
      <c r="D119" s="37"/>
      <c r="E119" s="37"/>
      <c r="F119" s="24" t="str">
        <f>IF(E16="","",E16)</f>
        <v>Vyplň údaj</v>
      </c>
      <c r="G119" s="37"/>
      <c r="H119" s="37"/>
      <c r="I119" s="29" t="s">
        <v>34</v>
      </c>
      <c r="J119" s="33" t="str">
        <f>E22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1"/>
      <c r="B121" s="182"/>
      <c r="C121" s="183" t="s">
        <v>101</v>
      </c>
      <c r="D121" s="184" t="s">
        <v>61</v>
      </c>
      <c r="E121" s="184" t="s">
        <v>57</v>
      </c>
      <c r="F121" s="184" t="s">
        <v>58</v>
      </c>
      <c r="G121" s="184" t="s">
        <v>102</v>
      </c>
      <c r="H121" s="184" t="s">
        <v>103</v>
      </c>
      <c r="I121" s="184" t="s">
        <v>104</v>
      </c>
      <c r="J121" s="185" t="s">
        <v>87</v>
      </c>
      <c r="K121" s="186" t="s">
        <v>105</v>
      </c>
      <c r="L121" s="187"/>
      <c r="M121" s="97" t="s">
        <v>1</v>
      </c>
      <c r="N121" s="98" t="s">
        <v>40</v>
      </c>
      <c r="O121" s="98" t="s">
        <v>106</v>
      </c>
      <c r="P121" s="98" t="s">
        <v>107</v>
      </c>
      <c r="Q121" s="98" t="s">
        <v>108</v>
      </c>
      <c r="R121" s="98" t="s">
        <v>109</v>
      </c>
      <c r="S121" s="98" t="s">
        <v>110</v>
      </c>
      <c r="T121" s="99" t="s">
        <v>111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35"/>
      <c r="B122" s="36"/>
      <c r="C122" s="104" t="s">
        <v>112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P123+P146+P151</f>
        <v>0</v>
      </c>
      <c r="Q122" s="101"/>
      <c r="R122" s="190">
        <f>R123+R146+R151</f>
        <v>49.622700649999999</v>
      </c>
      <c r="S122" s="101"/>
      <c r="T122" s="191">
        <f>T123+T146+T151</f>
        <v>62.320199999999993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89</v>
      </c>
      <c r="BK122" s="192">
        <f>BK123+BK146+BK151</f>
        <v>0</v>
      </c>
    </row>
    <row r="123" s="12" customFormat="1" ht="25.92" customHeight="1">
      <c r="A123" s="12"/>
      <c r="B123" s="193"/>
      <c r="C123" s="194"/>
      <c r="D123" s="195" t="s">
        <v>75</v>
      </c>
      <c r="E123" s="196" t="s">
        <v>113</v>
      </c>
      <c r="F123" s="196" t="s">
        <v>114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P124+P128+P130+P138+P144</f>
        <v>0</v>
      </c>
      <c r="Q123" s="201"/>
      <c r="R123" s="202">
        <f>R124+R128+R130+R138+R144</f>
        <v>20.085535849999999</v>
      </c>
      <c r="S123" s="201"/>
      <c r="T123" s="203">
        <f>T124+T128+T130+T138+T144</f>
        <v>62.320199999999993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81</v>
      </c>
      <c r="AT123" s="205" t="s">
        <v>75</v>
      </c>
      <c r="AU123" s="205" t="s">
        <v>76</v>
      </c>
      <c r="AY123" s="204" t="s">
        <v>115</v>
      </c>
      <c r="BK123" s="206">
        <f>BK124+BK128+BK130+BK138+BK144</f>
        <v>0</v>
      </c>
    </row>
    <row r="124" s="12" customFormat="1" ht="22.8" customHeight="1">
      <c r="A124" s="12"/>
      <c r="B124" s="193"/>
      <c r="C124" s="194"/>
      <c r="D124" s="195" t="s">
        <v>75</v>
      </c>
      <c r="E124" s="207" t="s">
        <v>81</v>
      </c>
      <c r="F124" s="207" t="s">
        <v>116</v>
      </c>
      <c r="G124" s="194"/>
      <c r="H124" s="194"/>
      <c r="I124" s="197"/>
      <c r="J124" s="208">
        <f>BK124</f>
        <v>0</v>
      </c>
      <c r="K124" s="194"/>
      <c r="L124" s="199"/>
      <c r="M124" s="200"/>
      <c r="N124" s="201"/>
      <c r="O124" s="201"/>
      <c r="P124" s="202">
        <f>SUM(P125:P127)</f>
        <v>0</v>
      </c>
      <c r="Q124" s="201"/>
      <c r="R124" s="202">
        <f>SUM(R125:R127)</f>
        <v>0</v>
      </c>
      <c r="S124" s="201"/>
      <c r="T124" s="203">
        <f>SUM(T125:T127)</f>
        <v>62.320199999999993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4" t="s">
        <v>81</v>
      </c>
      <c r="AT124" s="205" t="s">
        <v>75</v>
      </c>
      <c r="AU124" s="205" t="s">
        <v>81</v>
      </c>
      <c r="AY124" s="204" t="s">
        <v>115</v>
      </c>
      <c r="BK124" s="206">
        <f>SUM(BK125:BK127)</f>
        <v>0</v>
      </c>
    </row>
    <row r="125" s="2" customFormat="1" ht="14.4" customHeight="1">
      <c r="A125" s="35"/>
      <c r="B125" s="36"/>
      <c r="C125" s="209" t="s">
        <v>81</v>
      </c>
      <c r="D125" s="209" t="s">
        <v>117</v>
      </c>
      <c r="E125" s="210" t="s">
        <v>118</v>
      </c>
      <c r="F125" s="211" t="s">
        <v>119</v>
      </c>
      <c r="G125" s="212" t="s">
        <v>120</v>
      </c>
      <c r="H125" s="213">
        <v>183.03999999999999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41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0.255</v>
      </c>
      <c r="T125" s="220">
        <f>S125*H125</f>
        <v>46.675199999999997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121</v>
      </c>
      <c r="AT125" s="221" t="s">
        <v>117</v>
      </c>
      <c r="AU125" s="221" t="s">
        <v>83</v>
      </c>
      <c r="AY125" s="14" t="s">
        <v>115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81</v>
      </c>
      <c r="BK125" s="222">
        <f>ROUND(I125*H125,2)</f>
        <v>0</v>
      </c>
      <c r="BL125" s="14" t="s">
        <v>121</v>
      </c>
      <c r="BM125" s="221" t="s">
        <v>122</v>
      </c>
    </row>
    <row r="126" s="2" customFormat="1" ht="14.4" customHeight="1">
      <c r="A126" s="35"/>
      <c r="B126" s="36"/>
      <c r="C126" s="209" t="s">
        <v>83</v>
      </c>
      <c r="D126" s="209" t="s">
        <v>117</v>
      </c>
      <c r="E126" s="210" t="s">
        <v>123</v>
      </c>
      <c r="F126" s="211" t="s">
        <v>124</v>
      </c>
      <c r="G126" s="212" t="s">
        <v>120</v>
      </c>
      <c r="H126" s="213">
        <v>45.479999999999997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41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0.32500000000000001</v>
      </c>
      <c r="T126" s="220">
        <f>S126*H126</f>
        <v>14.780999999999999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121</v>
      </c>
      <c r="AT126" s="221" t="s">
        <v>117</v>
      </c>
      <c r="AU126" s="221" t="s">
        <v>83</v>
      </c>
      <c r="AY126" s="14" t="s">
        <v>115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81</v>
      </c>
      <c r="BK126" s="222">
        <f>ROUND(I126*H126,2)</f>
        <v>0</v>
      </c>
      <c r="BL126" s="14" t="s">
        <v>121</v>
      </c>
      <c r="BM126" s="221" t="s">
        <v>125</v>
      </c>
    </row>
    <row r="127" s="2" customFormat="1" ht="14.4" customHeight="1">
      <c r="A127" s="35"/>
      <c r="B127" s="36"/>
      <c r="C127" s="209" t="s">
        <v>126</v>
      </c>
      <c r="D127" s="209" t="s">
        <v>117</v>
      </c>
      <c r="E127" s="210" t="s">
        <v>127</v>
      </c>
      <c r="F127" s="211" t="s">
        <v>128</v>
      </c>
      <c r="G127" s="212" t="s">
        <v>129</v>
      </c>
      <c r="H127" s="213">
        <v>21.600000000000001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41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0.040000000000000001</v>
      </c>
      <c r="T127" s="220">
        <f>S127*H127</f>
        <v>0.8640000000000001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121</v>
      </c>
      <c r="AT127" s="221" t="s">
        <v>117</v>
      </c>
      <c r="AU127" s="221" t="s">
        <v>83</v>
      </c>
      <c r="AY127" s="14" t="s">
        <v>115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81</v>
      </c>
      <c r="BK127" s="222">
        <f>ROUND(I127*H127,2)</f>
        <v>0</v>
      </c>
      <c r="BL127" s="14" t="s">
        <v>121</v>
      </c>
      <c r="BM127" s="221" t="s">
        <v>130</v>
      </c>
    </row>
    <row r="128" s="12" customFormat="1" ht="22.8" customHeight="1">
      <c r="A128" s="12"/>
      <c r="B128" s="193"/>
      <c r="C128" s="194"/>
      <c r="D128" s="195" t="s">
        <v>75</v>
      </c>
      <c r="E128" s="207" t="s">
        <v>131</v>
      </c>
      <c r="F128" s="207" t="s">
        <v>132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P129</f>
        <v>0</v>
      </c>
      <c r="Q128" s="201"/>
      <c r="R128" s="202">
        <f>R129</f>
        <v>15.392751479999999</v>
      </c>
      <c r="S128" s="201"/>
      <c r="T128" s="20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4" t="s">
        <v>81</v>
      </c>
      <c r="AT128" s="205" t="s">
        <v>75</v>
      </c>
      <c r="AU128" s="205" t="s">
        <v>81</v>
      </c>
      <c r="AY128" s="204" t="s">
        <v>115</v>
      </c>
      <c r="BK128" s="206">
        <f>BK129</f>
        <v>0</v>
      </c>
    </row>
    <row r="129" s="2" customFormat="1" ht="14.4" customHeight="1">
      <c r="A129" s="35"/>
      <c r="B129" s="36"/>
      <c r="C129" s="209" t="s">
        <v>121</v>
      </c>
      <c r="D129" s="209" t="s">
        <v>117</v>
      </c>
      <c r="E129" s="210" t="s">
        <v>133</v>
      </c>
      <c r="F129" s="211" t="s">
        <v>134</v>
      </c>
      <c r="G129" s="212" t="s">
        <v>135</v>
      </c>
      <c r="H129" s="213">
        <v>6.8220000000000001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41</v>
      </c>
      <c r="O129" s="88"/>
      <c r="P129" s="219">
        <f>O129*H129</f>
        <v>0</v>
      </c>
      <c r="Q129" s="219">
        <v>2.2563399999999998</v>
      </c>
      <c r="R129" s="219">
        <f>Q129*H129</f>
        <v>15.392751479999999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121</v>
      </c>
      <c r="AT129" s="221" t="s">
        <v>117</v>
      </c>
      <c r="AU129" s="221" t="s">
        <v>83</v>
      </c>
      <c r="AY129" s="14" t="s">
        <v>115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81</v>
      </c>
      <c r="BK129" s="222">
        <f>ROUND(I129*H129,2)</f>
        <v>0</v>
      </c>
      <c r="BL129" s="14" t="s">
        <v>121</v>
      </c>
      <c r="BM129" s="221" t="s">
        <v>136</v>
      </c>
    </row>
    <row r="130" s="12" customFormat="1" ht="22.8" customHeight="1">
      <c r="A130" s="12"/>
      <c r="B130" s="193"/>
      <c r="C130" s="194"/>
      <c r="D130" s="195" t="s">
        <v>75</v>
      </c>
      <c r="E130" s="207" t="s">
        <v>137</v>
      </c>
      <c r="F130" s="207" t="s">
        <v>138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SUM(P131:P137)</f>
        <v>0</v>
      </c>
      <c r="Q130" s="201"/>
      <c r="R130" s="202">
        <f>SUM(R131:R137)</f>
        <v>4.69278437</v>
      </c>
      <c r="S130" s="201"/>
      <c r="T130" s="20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4" t="s">
        <v>81</v>
      </c>
      <c r="AT130" s="205" t="s">
        <v>75</v>
      </c>
      <c r="AU130" s="205" t="s">
        <v>81</v>
      </c>
      <c r="AY130" s="204" t="s">
        <v>115</v>
      </c>
      <c r="BK130" s="206">
        <f>SUM(BK131:BK137)</f>
        <v>0</v>
      </c>
    </row>
    <row r="131" s="2" customFormat="1" ht="14.4" customHeight="1">
      <c r="A131" s="35"/>
      <c r="B131" s="36"/>
      <c r="C131" s="209" t="s">
        <v>139</v>
      </c>
      <c r="D131" s="209" t="s">
        <v>117</v>
      </c>
      <c r="E131" s="210" t="s">
        <v>140</v>
      </c>
      <c r="F131" s="211" t="s">
        <v>141</v>
      </c>
      <c r="G131" s="212" t="s">
        <v>129</v>
      </c>
      <c r="H131" s="213">
        <v>21.600000000000001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41</v>
      </c>
      <c r="O131" s="88"/>
      <c r="P131" s="219">
        <f>O131*H131</f>
        <v>0</v>
      </c>
      <c r="Q131" s="219">
        <v>0.1295</v>
      </c>
      <c r="R131" s="219">
        <f>Q131*H131</f>
        <v>2.7972000000000001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121</v>
      </c>
      <c r="AT131" s="221" t="s">
        <v>117</v>
      </c>
      <c r="AU131" s="221" t="s">
        <v>83</v>
      </c>
      <c r="AY131" s="14" t="s">
        <v>115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81</v>
      </c>
      <c r="BK131" s="222">
        <f>ROUND(I131*H131,2)</f>
        <v>0</v>
      </c>
      <c r="BL131" s="14" t="s">
        <v>121</v>
      </c>
      <c r="BM131" s="221" t="s">
        <v>142</v>
      </c>
    </row>
    <row r="132" s="2" customFormat="1" ht="14.4" customHeight="1">
      <c r="A132" s="35"/>
      <c r="B132" s="36"/>
      <c r="C132" s="223" t="s">
        <v>131</v>
      </c>
      <c r="D132" s="223" t="s">
        <v>143</v>
      </c>
      <c r="E132" s="224" t="s">
        <v>144</v>
      </c>
      <c r="F132" s="225" t="s">
        <v>145</v>
      </c>
      <c r="G132" s="226" t="s">
        <v>129</v>
      </c>
      <c r="H132" s="227">
        <v>21.600000000000001</v>
      </c>
      <c r="I132" s="228"/>
      <c r="J132" s="229">
        <f>ROUND(I132*H132,2)</f>
        <v>0</v>
      </c>
      <c r="K132" s="230"/>
      <c r="L132" s="231"/>
      <c r="M132" s="232" t="s">
        <v>1</v>
      </c>
      <c r="N132" s="233" t="s">
        <v>41</v>
      </c>
      <c r="O132" s="88"/>
      <c r="P132" s="219">
        <f>O132*H132</f>
        <v>0</v>
      </c>
      <c r="Q132" s="219">
        <v>0.033500000000000002</v>
      </c>
      <c r="R132" s="219">
        <f>Q132*H132</f>
        <v>0.72360000000000013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146</v>
      </c>
      <c r="AT132" s="221" t="s">
        <v>143</v>
      </c>
      <c r="AU132" s="221" t="s">
        <v>83</v>
      </c>
      <c r="AY132" s="14" t="s">
        <v>115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81</v>
      </c>
      <c r="BK132" s="222">
        <f>ROUND(I132*H132,2)</f>
        <v>0</v>
      </c>
      <c r="BL132" s="14" t="s">
        <v>121</v>
      </c>
      <c r="BM132" s="221" t="s">
        <v>147</v>
      </c>
    </row>
    <row r="133" s="2" customFormat="1" ht="14.4" customHeight="1">
      <c r="A133" s="35"/>
      <c r="B133" s="36"/>
      <c r="C133" s="209" t="s">
        <v>148</v>
      </c>
      <c r="D133" s="209" t="s">
        <v>117</v>
      </c>
      <c r="E133" s="210" t="s">
        <v>149</v>
      </c>
      <c r="F133" s="211" t="s">
        <v>150</v>
      </c>
      <c r="G133" s="212" t="s">
        <v>135</v>
      </c>
      <c r="H133" s="213">
        <v>0.432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41</v>
      </c>
      <c r="O133" s="88"/>
      <c r="P133" s="219">
        <f>O133*H133</f>
        <v>0</v>
      </c>
      <c r="Q133" s="219">
        <v>2.2563399999999998</v>
      </c>
      <c r="R133" s="219">
        <f>Q133*H133</f>
        <v>0.97473887999999986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121</v>
      </c>
      <c r="AT133" s="221" t="s">
        <v>117</v>
      </c>
      <c r="AU133" s="221" t="s">
        <v>83</v>
      </c>
      <c r="AY133" s="14" t="s">
        <v>115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81</v>
      </c>
      <c r="BK133" s="222">
        <f>ROUND(I133*H133,2)</f>
        <v>0</v>
      </c>
      <c r="BL133" s="14" t="s">
        <v>121</v>
      </c>
      <c r="BM133" s="221" t="s">
        <v>151</v>
      </c>
    </row>
    <row r="134" s="2" customFormat="1" ht="14.4" customHeight="1">
      <c r="A134" s="35"/>
      <c r="B134" s="36"/>
      <c r="C134" s="209" t="s">
        <v>146</v>
      </c>
      <c r="D134" s="209" t="s">
        <v>117</v>
      </c>
      <c r="E134" s="210" t="s">
        <v>152</v>
      </c>
      <c r="F134" s="211" t="s">
        <v>153</v>
      </c>
      <c r="G134" s="212" t="s">
        <v>129</v>
      </c>
      <c r="H134" s="213">
        <v>18.52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41</v>
      </c>
      <c r="O134" s="88"/>
      <c r="P134" s="219">
        <f>O134*H134</f>
        <v>0</v>
      </c>
      <c r="Q134" s="219">
        <v>3.0000000000000001E-05</v>
      </c>
      <c r="R134" s="219">
        <f>Q134*H134</f>
        <v>0.00055559999999999995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121</v>
      </c>
      <c r="AT134" s="221" t="s">
        <v>117</v>
      </c>
      <c r="AU134" s="221" t="s">
        <v>83</v>
      </c>
      <c r="AY134" s="14" t="s">
        <v>115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81</v>
      </c>
      <c r="BK134" s="222">
        <f>ROUND(I134*H134,2)</f>
        <v>0</v>
      </c>
      <c r="BL134" s="14" t="s">
        <v>121</v>
      </c>
      <c r="BM134" s="221" t="s">
        <v>154</v>
      </c>
    </row>
    <row r="135" s="2" customFormat="1" ht="14.4" customHeight="1">
      <c r="A135" s="35"/>
      <c r="B135" s="36"/>
      <c r="C135" s="209" t="s">
        <v>137</v>
      </c>
      <c r="D135" s="209" t="s">
        <v>117</v>
      </c>
      <c r="E135" s="210" t="s">
        <v>155</v>
      </c>
      <c r="F135" s="211" t="s">
        <v>156</v>
      </c>
      <c r="G135" s="212" t="s">
        <v>120</v>
      </c>
      <c r="H135" s="213">
        <v>137.56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41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121</v>
      </c>
      <c r="AT135" s="221" t="s">
        <v>117</v>
      </c>
      <c r="AU135" s="221" t="s">
        <v>83</v>
      </c>
      <c r="AY135" s="14" t="s">
        <v>115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81</v>
      </c>
      <c r="BK135" s="222">
        <f>ROUND(I135*H135,2)</f>
        <v>0</v>
      </c>
      <c r="BL135" s="14" t="s">
        <v>121</v>
      </c>
      <c r="BM135" s="221" t="s">
        <v>157</v>
      </c>
    </row>
    <row r="136" s="2" customFormat="1" ht="14.4" customHeight="1">
      <c r="A136" s="35"/>
      <c r="B136" s="36"/>
      <c r="C136" s="209" t="s">
        <v>158</v>
      </c>
      <c r="D136" s="209" t="s">
        <v>117</v>
      </c>
      <c r="E136" s="210" t="s">
        <v>159</v>
      </c>
      <c r="F136" s="211" t="s">
        <v>160</v>
      </c>
      <c r="G136" s="212" t="s">
        <v>120</v>
      </c>
      <c r="H136" s="213">
        <v>275.12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41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121</v>
      </c>
      <c r="AT136" s="221" t="s">
        <v>117</v>
      </c>
      <c r="AU136" s="221" t="s">
        <v>83</v>
      </c>
      <c r="AY136" s="14" t="s">
        <v>115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81</v>
      </c>
      <c r="BK136" s="222">
        <f>ROUND(I136*H136,2)</f>
        <v>0</v>
      </c>
      <c r="BL136" s="14" t="s">
        <v>121</v>
      </c>
      <c r="BM136" s="221" t="s">
        <v>161</v>
      </c>
    </row>
    <row r="137" s="2" customFormat="1" ht="14.4" customHeight="1">
      <c r="A137" s="35"/>
      <c r="B137" s="36"/>
      <c r="C137" s="209" t="s">
        <v>162</v>
      </c>
      <c r="D137" s="209" t="s">
        <v>117</v>
      </c>
      <c r="E137" s="210" t="s">
        <v>163</v>
      </c>
      <c r="F137" s="211" t="s">
        <v>164</v>
      </c>
      <c r="G137" s="212" t="s">
        <v>120</v>
      </c>
      <c r="H137" s="213">
        <v>10.122999999999999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41</v>
      </c>
      <c r="O137" s="88"/>
      <c r="P137" s="219">
        <f>O137*H137</f>
        <v>0</v>
      </c>
      <c r="Q137" s="219">
        <v>0.019429999999999999</v>
      </c>
      <c r="R137" s="219">
        <f>Q137*H137</f>
        <v>0.19668988999999998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121</v>
      </c>
      <c r="AT137" s="221" t="s">
        <v>117</v>
      </c>
      <c r="AU137" s="221" t="s">
        <v>83</v>
      </c>
      <c r="AY137" s="14" t="s">
        <v>115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81</v>
      </c>
      <c r="BK137" s="222">
        <f>ROUND(I137*H137,2)</f>
        <v>0</v>
      </c>
      <c r="BL137" s="14" t="s">
        <v>121</v>
      </c>
      <c r="BM137" s="221" t="s">
        <v>165</v>
      </c>
    </row>
    <row r="138" s="12" customFormat="1" ht="22.8" customHeight="1">
      <c r="A138" s="12"/>
      <c r="B138" s="193"/>
      <c r="C138" s="194"/>
      <c r="D138" s="195" t="s">
        <v>75</v>
      </c>
      <c r="E138" s="207" t="s">
        <v>166</v>
      </c>
      <c r="F138" s="207" t="s">
        <v>167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SUM(P139:P143)</f>
        <v>0</v>
      </c>
      <c r="Q138" s="201"/>
      <c r="R138" s="202">
        <f>SUM(R139:R143)</f>
        <v>0</v>
      </c>
      <c r="S138" s="201"/>
      <c r="T138" s="203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4" t="s">
        <v>81</v>
      </c>
      <c r="AT138" s="205" t="s">
        <v>75</v>
      </c>
      <c r="AU138" s="205" t="s">
        <v>81</v>
      </c>
      <c r="AY138" s="204" t="s">
        <v>115</v>
      </c>
      <c r="BK138" s="206">
        <f>SUM(BK139:BK143)</f>
        <v>0</v>
      </c>
    </row>
    <row r="139" s="2" customFormat="1" ht="14.4" customHeight="1">
      <c r="A139" s="35"/>
      <c r="B139" s="36"/>
      <c r="C139" s="209" t="s">
        <v>168</v>
      </c>
      <c r="D139" s="209" t="s">
        <v>117</v>
      </c>
      <c r="E139" s="210" t="s">
        <v>169</v>
      </c>
      <c r="F139" s="211" t="s">
        <v>170</v>
      </c>
      <c r="G139" s="212" t="s">
        <v>171</v>
      </c>
      <c r="H139" s="213">
        <v>62.32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41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121</v>
      </c>
      <c r="AT139" s="221" t="s">
        <v>117</v>
      </c>
      <c r="AU139" s="221" t="s">
        <v>83</v>
      </c>
      <c r="AY139" s="14" t="s">
        <v>115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81</v>
      </c>
      <c r="BK139" s="222">
        <f>ROUND(I139*H139,2)</f>
        <v>0</v>
      </c>
      <c r="BL139" s="14" t="s">
        <v>121</v>
      </c>
      <c r="BM139" s="221" t="s">
        <v>172</v>
      </c>
    </row>
    <row r="140" s="2" customFormat="1" ht="14.4" customHeight="1">
      <c r="A140" s="35"/>
      <c r="B140" s="36"/>
      <c r="C140" s="209" t="s">
        <v>173</v>
      </c>
      <c r="D140" s="209" t="s">
        <v>117</v>
      </c>
      <c r="E140" s="210" t="s">
        <v>174</v>
      </c>
      <c r="F140" s="211" t="s">
        <v>175</v>
      </c>
      <c r="G140" s="212" t="s">
        <v>171</v>
      </c>
      <c r="H140" s="213">
        <v>934.79999999999995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41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121</v>
      </c>
      <c r="AT140" s="221" t="s">
        <v>117</v>
      </c>
      <c r="AU140" s="221" t="s">
        <v>83</v>
      </c>
      <c r="AY140" s="14" t="s">
        <v>115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81</v>
      </c>
      <c r="BK140" s="222">
        <f>ROUND(I140*H140,2)</f>
        <v>0</v>
      </c>
      <c r="BL140" s="14" t="s">
        <v>121</v>
      </c>
      <c r="BM140" s="221" t="s">
        <v>176</v>
      </c>
    </row>
    <row r="141" s="2" customFormat="1" ht="24.15" customHeight="1">
      <c r="A141" s="35"/>
      <c r="B141" s="36"/>
      <c r="C141" s="209" t="s">
        <v>177</v>
      </c>
      <c r="D141" s="209" t="s">
        <v>117</v>
      </c>
      <c r="E141" s="210" t="s">
        <v>178</v>
      </c>
      <c r="F141" s="211" t="s">
        <v>179</v>
      </c>
      <c r="G141" s="212" t="s">
        <v>171</v>
      </c>
      <c r="H141" s="213">
        <v>62.32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41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121</v>
      </c>
      <c r="AT141" s="221" t="s">
        <v>117</v>
      </c>
      <c r="AU141" s="221" t="s">
        <v>83</v>
      </c>
      <c r="AY141" s="14" t="s">
        <v>115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81</v>
      </c>
      <c r="BK141" s="222">
        <f>ROUND(I141*H141,2)</f>
        <v>0</v>
      </c>
      <c r="BL141" s="14" t="s">
        <v>121</v>
      </c>
      <c r="BM141" s="221" t="s">
        <v>180</v>
      </c>
    </row>
    <row r="142" s="2" customFormat="1" ht="14.4" customHeight="1">
      <c r="A142" s="35"/>
      <c r="B142" s="36"/>
      <c r="C142" s="209" t="s">
        <v>8</v>
      </c>
      <c r="D142" s="209" t="s">
        <v>117</v>
      </c>
      <c r="E142" s="210" t="s">
        <v>181</v>
      </c>
      <c r="F142" s="211" t="s">
        <v>182</v>
      </c>
      <c r="G142" s="212" t="s">
        <v>171</v>
      </c>
      <c r="H142" s="213">
        <v>62.32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41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121</v>
      </c>
      <c r="AT142" s="221" t="s">
        <v>117</v>
      </c>
      <c r="AU142" s="221" t="s">
        <v>83</v>
      </c>
      <c r="AY142" s="14" t="s">
        <v>115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81</v>
      </c>
      <c r="BK142" s="222">
        <f>ROUND(I142*H142,2)</f>
        <v>0</v>
      </c>
      <c r="BL142" s="14" t="s">
        <v>121</v>
      </c>
      <c r="BM142" s="221" t="s">
        <v>183</v>
      </c>
    </row>
    <row r="143" s="2" customFormat="1" ht="14.4" customHeight="1">
      <c r="A143" s="35"/>
      <c r="B143" s="36"/>
      <c r="C143" s="209" t="s">
        <v>184</v>
      </c>
      <c r="D143" s="209" t="s">
        <v>117</v>
      </c>
      <c r="E143" s="210" t="s">
        <v>185</v>
      </c>
      <c r="F143" s="211" t="s">
        <v>186</v>
      </c>
      <c r="G143" s="212" t="s">
        <v>171</v>
      </c>
      <c r="H143" s="213">
        <v>62.32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41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121</v>
      </c>
      <c r="AT143" s="221" t="s">
        <v>117</v>
      </c>
      <c r="AU143" s="221" t="s">
        <v>83</v>
      </c>
      <c r="AY143" s="14" t="s">
        <v>115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81</v>
      </c>
      <c r="BK143" s="222">
        <f>ROUND(I143*H143,2)</f>
        <v>0</v>
      </c>
      <c r="BL143" s="14" t="s">
        <v>121</v>
      </c>
      <c r="BM143" s="221" t="s">
        <v>187</v>
      </c>
    </row>
    <row r="144" s="12" customFormat="1" ht="22.8" customHeight="1">
      <c r="A144" s="12"/>
      <c r="B144" s="193"/>
      <c r="C144" s="194"/>
      <c r="D144" s="195" t="s">
        <v>75</v>
      </c>
      <c r="E144" s="207" t="s">
        <v>188</v>
      </c>
      <c r="F144" s="207" t="s">
        <v>189</v>
      </c>
      <c r="G144" s="194"/>
      <c r="H144" s="194"/>
      <c r="I144" s="197"/>
      <c r="J144" s="208">
        <f>BK144</f>
        <v>0</v>
      </c>
      <c r="K144" s="194"/>
      <c r="L144" s="199"/>
      <c r="M144" s="200"/>
      <c r="N144" s="201"/>
      <c r="O144" s="201"/>
      <c r="P144" s="202">
        <f>P145</f>
        <v>0</v>
      </c>
      <c r="Q144" s="201"/>
      <c r="R144" s="202">
        <f>R145</f>
        <v>0</v>
      </c>
      <c r="S144" s="201"/>
      <c r="T144" s="20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4" t="s">
        <v>81</v>
      </c>
      <c r="AT144" s="205" t="s">
        <v>75</v>
      </c>
      <c r="AU144" s="205" t="s">
        <v>81</v>
      </c>
      <c r="AY144" s="204" t="s">
        <v>115</v>
      </c>
      <c r="BK144" s="206">
        <f>BK145</f>
        <v>0</v>
      </c>
    </row>
    <row r="145" s="2" customFormat="1" ht="14.4" customHeight="1">
      <c r="A145" s="35"/>
      <c r="B145" s="36"/>
      <c r="C145" s="209" t="s">
        <v>190</v>
      </c>
      <c r="D145" s="209" t="s">
        <v>117</v>
      </c>
      <c r="E145" s="210" t="s">
        <v>191</v>
      </c>
      <c r="F145" s="211" t="s">
        <v>192</v>
      </c>
      <c r="G145" s="212" t="s">
        <v>171</v>
      </c>
      <c r="H145" s="213">
        <v>49.622999999999998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41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121</v>
      </c>
      <c r="AT145" s="221" t="s">
        <v>117</v>
      </c>
      <c r="AU145" s="221" t="s">
        <v>83</v>
      </c>
      <c r="AY145" s="14" t="s">
        <v>115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81</v>
      </c>
      <c r="BK145" s="222">
        <f>ROUND(I145*H145,2)</f>
        <v>0</v>
      </c>
      <c r="BL145" s="14" t="s">
        <v>121</v>
      </c>
      <c r="BM145" s="221" t="s">
        <v>193</v>
      </c>
    </row>
    <row r="146" s="12" customFormat="1" ht="25.92" customHeight="1">
      <c r="A146" s="12"/>
      <c r="B146" s="193"/>
      <c r="C146" s="194"/>
      <c r="D146" s="195" t="s">
        <v>75</v>
      </c>
      <c r="E146" s="196" t="s">
        <v>194</v>
      </c>
      <c r="F146" s="196" t="s">
        <v>195</v>
      </c>
      <c r="G146" s="194"/>
      <c r="H146" s="194"/>
      <c r="I146" s="197"/>
      <c r="J146" s="198">
        <f>BK146</f>
        <v>0</v>
      </c>
      <c r="K146" s="194"/>
      <c r="L146" s="199"/>
      <c r="M146" s="200"/>
      <c r="N146" s="201"/>
      <c r="O146" s="201"/>
      <c r="P146" s="202">
        <f>P147</f>
        <v>0</v>
      </c>
      <c r="Q146" s="201"/>
      <c r="R146" s="202">
        <f>R147</f>
        <v>29.537164799999999</v>
      </c>
      <c r="S146" s="201"/>
      <c r="T146" s="20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4" t="s">
        <v>83</v>
      </c>
      <c r="AT146" s="205" t="s">
        <v>75</v>
      </c>
      <c r="AU146" s="205" t="s">
        <v>76</v>
      </c>
      <c r="AY146" s="204" t="s">
        <v>115</v>
      </c>
      <c r="BK146" s="206">
        <f>BK147</f>
        <v>0</v>
      </c>
    </row>
    <row r="147" s="12" customFormat="1" ht="22.8" customHeight="1">
      <c r="A147" s="12"/>
      <c r="B147" s="193"/>
      <c r="C147" s="194"/>
      <c r="D147" s="195" t="s">
        <v>75</v>
      </c>
      <c r="E147" s="207" t="s">
        <v>196</v>
      </c>
      <c r="F147" s="207" t="s">
        <v>197</v>
      </c>
      <c r="G147" s="194"/>
      <c r="H147" s="194"/>
      <c r="I147" s="197"/>
      <c r="J147" s="208">
        <f>BK147</f>
        <v>0</v>
      </c>
      <c r="K147" s="194"/>
      <c r="L147" s="199"/>
      <c r="M147" s="200"/>
      <c r="N147" s="201"/>
      <c r="O147" s="201"/>
      <c r="P147" s="202">
        <f>SUM(P148:P150)</f>
        <v>0</v>
      </c>
      <c r="Q147" s="201"/>
      <c r="R147" s="202">
        <f>SUM(R148:R150)</f>
        <v>29.537164799999999</v>
      </c>
      <c r="S147" s="201"/>
      <c r="T147" s="203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4" t="s">
        <v>83</v>
      </c>
      <c r="AT147" s="205" t="s">
        <v>75</v>
      </c>
      <c r="AU147" s="205" t="s">
        <v>81</v>
      </c>
      <c r="AY147" s="204" t="s">
        <v>115</v>
      </c>
      <c r="BK147" s="206">
        <f>SUM(BK148:BK150)</f>
        <v>0</v>
      </c>
    </row>
    <row r="148" s="2" customFormat="1" ht="14.4" customHeight="1">
      <c r="A148" s="35"/>
      <c r="B148" s="36"/>
      <c r="C148" s="209" t="s">
        <v>198</v>
      </c>
      <c r="D148" s="209" t="s">
        <v>117</v>
      </c>
      <c r="E148" s="210" t="s">
        <v>199</v>
      </c>
      <c r="F148" s="211" t="s">
        <v>200</v>
      </c>
      <c r="G148" s="212" t="s">
        <v>120</v>
      </c>
      <c r="H148" s="213">
        <v>183.03999999999999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41</v>
      </c>
      <c r="O148" s="88"/>
      <c r="P148" s="219">
        <f>O148*H148</f>
        <v>0</v>
      </c>
      <c r="Q148" s="219">
        <v>0.00029999999999999997</v>
      </c>
      <c r="R148" s="219">
        <f>Q148*H148</f>
        <v>0.054911999999999996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184</v>
      </c>
      <c r="AT148" s="221" t="s">
        <v>117</v>
      </c>
      <c r="AU148" s="221" t="s">
        <v>83</v>
      </c>
      <c r="AY148" s="14" t="s">
        <v>115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81</v>
      </c>
      <c r="BK148" s="222">
        <f>ROUND(I148*H148,2)</f>
        <v>0</v>
      </c>
      <c r="BL148" s="14" t="s">
        <v>184</v>
      </c>
      <c r="BM148" s="221" t="s">
        <v>201</v>
      </c>
    </row>
    <row r="149" s="2" customFormat="1" ht="14.4" customHeight="1">
      <c r="A149" s="35"/>
      <c r="B149" s="36"/>
      <c r="C149" s="209" t="s">
        <v>202</v>
      </c>
      <c r="D149" s="209" t="s">
        <v>117</v>
      </c>
      <c r="E149" s="210" t="s">
        <v>203</v>
      </c>
      <c r="F149" s="211" t="s">
        <v>204</v>
      </c>
      <c r="G149" s="212" t="s">
        <v>120</v>
      </c>
      <c r="H149" s="213">
        <v>183.03999999999999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41</v>
      </c>
      <c r="O149" s="88"/>
      <c r="P149" s="219">
        <f>O149*H149</f>
        <v>0</v>
      </c>
      <c r="Q149" s="219">
        <v>0.0051999999999999998</v>
      </c>
      <c r="R149" s="219">
        <f>Q149*H149</f>
        <v>0.95180799999999988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184</v>
      </c>
      <c r="AT149" s="221" t="s">
        <v>117</v>
      </c>
      <c r="AU149" s="221" t="s">
        <v>83</v>
      </c>
      <c r="AY149" s="14" t="s">
        <v>115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81</v>
      </c>
      <c r="BK149" s="222">
        <f>ROUND(I149*H149,2)</f>
        <v>0</v>
      </c>
      <c r="BL149" s="14" t="s">
        <v>184</v>
      </c>
      <c r="BM149" s="221" t="s">
        <v>205</v>
      </c>
    </row>
    <row r="150" s="2" customFormat="1" ht="14.4" customHeight="1">
      <c r="A150" s="35"/>
      <c r="B150" s="36"/>
      <c r="C150" s="223" t="s">
        <v>206</v>
      </c>
      <c r="D150" s="223" t="s">
        <v>143</v>
      </c>
      <c r="E150" s="224" t="s">
        <v>207</v>
      </c>
      <c r="F150" s="225" t="s">
        <v>208</v>
      </c>
      <c r="G150" s="226" t="s">
        <v>120</v>
      </c>
      <c r="H150" s="227">
        <v>201.34399999999999</v>
      </c>
      <c r="I150" s="228"/>
      <c r="J150" s="229">
        <f>ROUND(I150*H150,2)</f>
        <v>0</v>
      </c>
      <c r="K150" s="230"/>
      <c r="L150" s="231"/>
      <c r="M150" s="232" t="s">
        <v>1</v>
      </c>
      <c r="N150" s="233" t="s">
        <v>41</v>
      </c>
      <c r="O150" s="88"/>
      <c r="P150" s="219">
        <f>O150*H150</f>
        <v>0</v>
      </c>
      <c r="Q150" s="219">
        <v>0.14169999999999999</v>
      </c>
      <c r="R150" s="219">
        <f>Q150*H150</f>
        <v>28.530444799999998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209</v>
      </c>
      <c r="AT150" s="221" t="s">
        <v>143</v>
      </c>
      <c r="AU150" s="221" t="s">
        <v>83</v>
      </c>
      <c r="AY150" s="14" t="s">
        <v>115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81</v>
      </c>
      <c r="BK150" s="222">
        <f>ROUND(I150*H150,2)</f>
        <v>0</v>
      </c>
      <c r="BL150" s="14" t="s">
        <v>184</v>
      </c>
      <c r="BM150" s="221" t="s">
        <v>210</v>
      </c>
    </row>
    <row r="151" s="12" customFormat="1" ht="25.92" customHeight="1">
      <c r="A151" s="12"/>
      <c r="B151" s="193"/>
      <c r="C151" s="194"/>
      <c r="D151" s="195" t="s">
        <v>75</v>
      </c>
      <c r="E151" s="196" t="s">
        <v>211</v>
      </c>
      <c r="F151" s="196" t="s">
        <v>212</v>
      </c>
      <c r="G151" s="194"/>
      <c r="H151" s="194"/>
      <c r="I151" s="197"/>
      <c r="J151" s="198">
        <f>BK151</f>
        <v>0</v>
      </c>
      <c r="K151" s="194"/>
      <c r="L151" s="199"/>
      <c r="M151" s="200"/>
      <c r="N151" s="201"/>
      <c r="O151" s="201"/>
      <c r="P151" s="202">
        <f>P152</f>
        <v>0</v>
      </c>
      <c r="Q151" s="201"/>
      <c r="R151" s="202">
        <f>R152</f>
        <v>0</v>
      </c>
      <c r="S151" s="201"/>
      <c r="T151" s="203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4" t="s">
        <v>139</v>
      </c>
      <c r="AT151" s="205" t="s">
        <v>75</v>
      </c>
      <c r="AU151" s="205" t="s">
        <v>76</v>
      </c>
      <c r="AY151" s="204" t="s">
        <v>115</v>
      </c>
      <c r="BK151" s="206">
        <f>BK152</f>
        <v>0</v>
      </c>
    </row>
    <row r="152" s="12" customFormat="1" ht="22.8" customHeight="1">
      <c r="A152" s="12"/>
      <c r="B152" s="193"/>
      <c r="C152" s="194"/>
      <c r="D152" s="195" t="s">
        <v>75</v>
      </c>
      <c r="E152" s="207" t="s">
        <v>213</v>
      </c>
      <c r="F152" s="207" t="s">
        <v>214</v>
      </c>
      <c r="G152" s="194"/>
      <c r="H152" s="194"/>
      <c r="I152" s="197"/>
      <c r="J152" s="208">
        <f>BK152</f>
        <v>0</v>
      </c>
      <c r="K152" s="194"/>
      <c r="L152" s="199"/>
      <c r="M152" s="200"/>
      <c r="N152" s="201"/>
      <c r="O152" s="201"/>
      <c r="P152" s="202">
        <f>P153</f>
        <v>0</v>
      </c>
      <c r="Q152" s="201"/>
      <c r="R152" s="202">
        <f>R153</f>
        <v>0</v>
      </c>
      <c r="S152" s="201"/>
      <c r="T152" s="20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4" t="s">
        <v>139</v>
      </c>
      <c r="AT152" s="205" t="s">
        <v>75</v>
      </c>
      <c r="AU152" s="205" t="s">
        <v>81</v>
      </c>
      <c r="AY152" s="204" t="s">
        <v>115</v>
      </c>
      <c r="BK152" s="206">
        <f>BK153</f>
        <v>0</v>
      </c>
    </row>
    <row r="153" s="2" customFormat="1" ht="14.4" customHeight="1">
      <c r="A153" s="35"/>
      <c r="B153" s="36"/>
      <c r="C153" s="209" t="s">
        <v>7</v>
      </c>
      <c r="D153" s="209" t="s">
        <v>117</v>
      </c>
      <c r="E153" s="210" t="s">
        <v>215</v>
      </c>
      <c r="F153" s="211" t="s">
        <v>216</v>
      </c>
      <c r="G153" s="212" t="s">
        <v>217</v>
      </c>
      <c r="H153" s="213">
        <v>1</v>
      </c>
      <c r="I153" s="214"/>
      <c r="J153" s="215">
        <f>ROUND(I153*H153,2)</f>
        <v>0</v>
      </c>
      <c r="K153" s="216"/>
      <c r="L153" s="41"/>
      <c r="M153" s="234" t="s">
        <v>1</v>
      </c>
      <c r="N153" s="235" t="s">
        <v>41</v>
      </c>
      <c r="O153" s="236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218</v>
      </c>
      <c r="AT153" s="221" t="s">
        <v>117</v>
      </c>
      <c r="AU153" s="221" t="s">
        <v>83</v>
      </c>
      <c r="AY153" s="14" t="s">
        <v>115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81</v>
      </c>
      <c r="BK153" s="222">
        <f>ROUND(I153*H153,2)</f>
        <v>0</v>
      </c>
      <c r="BL153" s="14" t="s">
        <v>218</v>
      </c>
      <c r="BM153" s="221" t="s">
        <v>219</v>
      </c>
    </row>
    <row r="154" s="2" customFormat="1" ht="6.96" customHeight="1">
      <c r="A154" s="35"/>
      <c r="B154" s="63"/>
      <c r="C154" s="64"/>
      <c r="D154" s="64"/>
      <c r="E154" s="64"/>
      <c r="F154" s="64"/>
      <c r="G154" s="64"/>
      <c r="H154" s="64"/>
      <c r="I154" s="64"/>
      <c r="J154" s="64"/>
      <c r="K154" s="64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YKg4LDkkPLv4qcJOBNG2RaeTmzPJHynwtjeYNJfi1feZIFVBqyB8MUOgJkchpdq3IcnsPN4z8kxBmTD7CociKw==" hashValue="dc+6K77oE+rWziBIUpw5Y0h4KXu0pJPyYivi80l8f4jP2Qr3/N16gVYu52TweeDlcm5FrCR9etIX6Z1HPxP9QQ==" algorithmName="SHA-512" password="CC35"/>
  <autoFilter ref="C121:K153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2020-08-26T18:28:54Z</dcterms:created>
  <dcterms:modified xsi:type="dcterms:W3CDTF">2020-08-26T18:28:57Z</dcterms:modified>
</cp:coreProperties>
</file>