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8675" windowHeight="117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'Položky'!$A$1:$K$29</definedName>
    <definedName name="_xlnm.Print_Area" localSheetId="1">'Rekapitulace'!$A$1:$I$16</definedName>
    <definedName name="PocetMJ">'Krycí list'!$G$7</definedName>
    <definedName name="Poznamka">'Krycí list'!$B$37</definedName>
    <definedName name="Projektant">'Krycí list'!$C$7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<sst xmlns="http://schemas.openxmlformats.org/spreadsheetml/2006/main" count="156" uniqueCount="113">
  <si>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</si>
  <si>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</si>
  <si>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</si>
  <si>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</si>
  <si>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</si>
  <si>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</si>
  <si>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</si>
  <si>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</si>
  <si>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</si>
  <si>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</si>
  <si>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</si>
  <si>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</si>
  <si>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</si>
  <si>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</si>
  <si>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</si>
  <si>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</si>
  <si>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</si>
  <si>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</si>
  <si>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</si>
  <si>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</si>
  <si>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</si>
  <si>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</si>
  <si>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</si>
  <si>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</si>
  <si>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</si>
  <si>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</si>
  <si>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</si>
  <si>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</si>
  <si>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</si>
  <si>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</si>
  <si>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</si>
  <si>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</si>
  <si>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</si>
  <si>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</si>
  <si>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</si>
  <si>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</si>
  <si>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</si>
  <si>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</si>
  <si>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</si>
  <si>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</si>
  <si>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</si>
  <si>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</si>
  <si>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</si>
  <si>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</si>
  <si>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</si>
  <si>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</si>
  <si>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</si>
  <si>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</si>
  <si>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</si>
  <si>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</si>
  <si>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</si>
  <si>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</si>
  <si>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</si>
  <si>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</si>
  <si>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</si>
  <si>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</si>
  <si>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</si>
  <si>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</si>
  <si>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</si>
  <si>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</si>
  <si>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</si>
  <si>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</si>
  <si>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</si>
  <si>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</si>
  <si>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</si>
  <si>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</si>
  <si>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</si>
  <si>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</si>
  <si>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</si>
  <si>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</si>
  <si>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</si>
  <si>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63</t>
  </si>
  <si>
    <t>Podlahy a podlahové konstrukce</t>
  </si>
  <si>
    <t>632 41-1115.R00</t>
  </si>
  <si>
    <t>Potěr ze SMS Cemix, ruční zpracování, tl. 15 mm</t>
  </si>
  <si>
    <t>m2</t>
  </si>
  <si>
    <t>632 90-2211.R00</t>
  </si>
  <si>
    <t>Příprava-flexibilní hydroizolační stěrka</t>
  </si>
  <si>
    <t>771 10-1121.R00</t>
  </si>
  <si>
    <t>Provedení penetrace podkladu</t>
  </si>
  <si>
    <t>771 57-5109.RT6</t>
  </si>
  <si>
    <t>Montáž podlah keram.,hladké, tmel, 30x30 cm Keraflex</t>
  </si>
  <si>
    <t>771 13-0111.R00</t>
  </si>
  <si>
    <t>Obklad soklíků rovných do tmele výšky do 100 mm</t>
  </si>
  <si>
    <t>m</t>
  </si>
  <si>
    <t>781 11-1121.R00</t>
  </si>
  <si>
    <t>Montáž lišt rohových, vanových a dilatačních</t>
  </si>
  <si>
    <t>771 57-8011.R00</t>
  </si>
  <si>
    <t>Spára podlaha - stěna, silikonem</t>
  </si>
  <si>
    <t>597-64203</t>
  </si>
  <si>
    <t>Dlažba Taurus Granit matná 300x300x9 mm</t>
  </si>
  <si>
    <t>96</t>
  </si>
  <si>
    <t>Bourání konstrukcí</t>
  </si>
  <si>
    <t>965 08-1713.R00</t>
  </si>
  <si>
    <t>Bourání dlaždic keramických tl. 1 cm, nad 1 m2</t>
  </si>
  <si>
    <t>978 05-9531.R00</t>
  </si>
  <si>
    <t>Odsekání vnitřních obkladů stěn nad 2 m2</t>
  </si>
  <si>
    <t>979 08-4212.R00</t>
  </si>
  <si>
    <t>Vodorovná doprava vybour. hmot po suchu do 50 m</t>
  </si>
  <si>
    <t>t</t>
  </si>
  <si>
    <t>979 08-1111.R00</t>
  </si>
  <si>
    <t>Odvoz suti a vybour. hmot na skládku do 1 km</t>
  </si>
  <si>
    <t>979 08-1121.R00</t>
  </si>
  <si>
    <t>Příplatek k odvozu za každý další 1 km</t>
  </si>
  <si>
    <t>979 09-3111.R00</t>
  </si>
  <si>
    <t>Uložení suti na skládku bez zhutnění</t>
  </si>
  <si>
    <t>99</t>
  </si>
  <si>
    <t>Staveništní přesun hmot</t>
  </si>
  <si>
    <t>999 28-1111.R00</t>
  </si>
  <si>
    <t>Přesun hmot pro opravy a údržbu do výšky 25 m</t>
  </si>
  <si>
    <t>979 01-1211.R0</t>
  </si>
  <si>
    <t>Svislá doprava suti a vybour. Hmot za 2.NP nošením</t>
  </si>
  <si>
    <t>ZŠ Aléská-šatny-chodby-dlažba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</si>
</sst>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5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40" xfId="46" applyFont="1" applyFill="1" applyBorder="1" applyAlignment="1">
      <alignment horizontal="center"/>
      <protection/>
    </xf>
    <xf numFmtId="0" fontId="5" fillId="0" borderId="40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13" fillId="0" borderId="58" xfId="46" applyFont="1" applyFill="1" applyBorder="1">
      <alignment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8" fillId="0" borderId="62" xfId="46" applyNumberFormat="1" applyFont="1" applyFill="1" applyBorder="1">
      <alignment/>
      <protection/>
    </xf>
    <xf numFmtId="0" fontId="14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7" fontId="0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4" fontId="15" fillId="0" borderId="61" xfId="46" applyNumberFormat="1" applyFont="1" applyFill="1" applyBorder="1" applyAlignment="1">
      <alignment horizontal="right" wrapText="1"/>
      <protection/>
    </xf>
    <xf numFmtId="0" fontId="15" fillId="0" borderId="61" xfId="46" applyFont="1" applyFill="1" applyBorder="1" applyAlignment="1">
      <alignment horizontal="left" wrapText="1"/>
      <protection/>
    </xf>
    <xf numFmtId="0" fontId="15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14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4" fillId="0" borderId="63" xfId="46" applyNumberFormat="1" applyFont="1" applyFill="1" applyBorder="1" applyAlignment="1">
      <alignment horizontal="left"/>
      <protection/>
    </xf>
    <xf numFmtId="0" fontId="4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6" fillId="0" borderId="63" xfId="46" applyNumberFormat="1" applyFont="1" applyFill="1" applyBorder="1">
      <alignment/>
      <protection/>
    </xf>
    <xf numFmtId="0" fontId="6" fillId="0" borderId="63" xfId="46" applyFont="1" applyFill="1" applyBorder="1">
      <alignment/>
      <protection/>
    </xf>
    <xf numFmtId="167" fontId="6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6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7" fillId="0" borderId="0" xfId="46" applyFont="1" applyBorder="1">
      <alignment/>
      <protection/>
    </xf>
    <xf numFmtId="3" fontId="17" fillId="0" borderId="0" xfId="46" applyNumberFormat="1" applyFont="1" applyBorder="1" applyAlignment="1">
      <alignment horizontal="right"/>
      <protection/>
    </xf>
    <xf numFmtId="4" fontId="17" fillId="0" borderId="0" xfId="46" applyNumberFormat="1" applyFont="1" applyBorder="1">
      <alignment/>
      <protection/>
    </xf>
    <xf numFmtId="0" fontId="16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3" fontId="6" fillId="0" borderId="45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5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  <xf numFmtId="0" fontId="0" fillId="0" borderId="0" xfId="46" applyFo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112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112</v>
      </c>
      <c r="D6" s="11"/>
      <c r="E6" s="11"/>
      <c r="F6" s="19"/>
      <c r="G6" s="13"/>
    </row>
    <row r="7" spans="1:9" ht="12.75">
      <c r="A7" s="14" t="s">
        <v>8</v>
      </c>
      <c r="B7" s="16"/>
      <c r="C7" s="182"/>
      <c r="D7" s="183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2"/>
      <c r="D8" s="183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4"/>
      <c r="F11" s="185"/>
      <c r="G11" s="186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/>
      <c r="G29" s="18"/>
    </row>
    <row r="30" spans="1:7" ht="12.75">
      <c r="A30" s="14" t="s">
        <v>39</v>
      </c>
      <c r="B30" s="16"/>
      <c r="C30" s="58">
        <v>15</v>
      </c>
      <c r="D30" s="16" t="s">
        <v>40</v>
      </c>
      <c r="E30" s="17"/>
      <c r="F30" s="59"/>
      <c r="G30" s="18"/>
    </row>
    <row r="31" spans="1:7" ht="12.75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/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12.75">
      <c r="A45" s="68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5</v>
      </c>
      <c r="B1" s="189"/>
      <c r="C1" s="69" t="str">
        <f>CONCATENATE(cislostavby," ",nazevstavby)</f>
        <v> ZŠ Aléská-šatny-chodby-dlažba</v>
      </c>
      <c r="D1" s="70"/>
      <c r="E1" s="71"/>
      <c r="F1" s="70"/>
      <c r="G1" s="72"/>
      <c r="H1" s="73"/>
      <c r="I1" s="74"/>
    </row>
    <row r="2" spans="1:9" ht="13.5" thickBot="1">
      <c r="A2" s="190" t="s">
        <v>1</v>
      </c>
      <c r="B2" s="191"/>
      <c r="C2" s="75" t="str">
        <f>CONCATENATE(cisloobjektu," ",nazevobjektu)</f>
        <v> ZŠ Aléská-šatny-chodby-dlažba</v>
      </c>
      <c r="D2" s="76"/>
      <c r="E2" s="77"/>
      <c r="F2" s="76"/>
      <c r="G2" s="192"/>
      <c r="H2" s="192"/>
      <c r="I2" s="193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7" t="str">
        <f>Položky!B7</f>
        <v>63</v>
      </c>
      <c r="B7" s="85" t="str">
        <f>Položky!C7</f>
        <v>Podlahy a podlahové konstrukce</v>
      </c>
      <c r="C7" s="86"/>
      <c r="D7" s="87"/>
      <c r="E7" s="178">
        <f>Položky!BC17</f>
        <v>0</v>
      </c>
      <c r="F7" s="179">
        <f>Položky!BD17</f>
        <v>0</v>
      </c>
      <c r="G7" s="179">
        <f>Položky!BE17</f>
        <v>0</v>
      </c>
      <c r="H7" s="179">
        <f>Položky!BF17</f>
        <v>0</v>
      </c>
      <c r="I7" s="180">
        <f>Položky!BG17</f>
        <v>0</v>
      </c>
    </row>
    <row r="8" spans="1:9" s="30" customFormat="1" ht="12.75">
      <c r="A8" s="177" t="str">
        <f>Položky!B18</f>
        <v>96</v>
      </c>
      <c r="B8" s="85" t="str">
        <f>Položky!C18</f>
        <v>Bourání konstrukcí</v>
      </c>
      <c r="C8" s="86"/>
      <c r="D8" s="87"/>
      <c r="E8" s="178">
        <v>0</v>
      </c>
      <c r="F8" s="179">
        <f>Položky!BD26</f>
        <v>0</v>
      </c>
      <c r="G8" s="179">
        <f>Položky!BE26</f>
        <v>0</v>
      </c>
      <c r="H8" s="179">
        <f>Položky!BF26</f>
        <v>0</v>
      </c>
      <c r="I8" s="180">
        <f>Položky!BG26</f>
        <v>0</v>
      </c>
    </row>
    <row r="9" spans="1:9" s="30" customFormat="1" ht="13.5" thickBot="1">
      <c r="A9" s="177" t="str">
        <f>Položky!B27</f>
        <v>99</v>
      </c>
      <c r="B9" s="85" t="str">
        <f>Položky!C27</f>
        <v>Staveništní přesun hmot</v>
      </c>
      <c r="C9" s="86"/>
      <c r="D9" s="87"/>
      <c r="E9" s="178">
        <f>Položky!BC29</f>
        <v>0</v>
      </c>
      <c r="F9" s="179">
        <f>Položky!BD29</f>
        <v>0</v>
      </c>
      <c r="G9" s="179">
        <f>Položky!BE29</f>
        <v>0</v>
      </c>
      <c r="H9" s="179">
        <f>Položky!BF29</f>
        <v>0</v>
      </c>
      <c r="I9" s="180">
        <f>Položky!BG29</f>
        <v>0</v>
      </c>
    </row>
    <row r="10" spans="1:9" s="93" customFormat="1" ht="13.5" thickBot="1">
      <c r="A10" s="88"/>
      <c r="B10" s="80" t="s">
        <v>50</v>
      </c>
      <c r="C10" s="80"/>
      <c r="D10" s="89"/>
      <c r="E10" s="90">
        <f>SUM(E7:E9)</f>
        <v>0</v>
      </c>
      <c r="F10" s="91">
        <f>SUM(F7:F9)</f>
        <v>0</v>
      </c>
      <c r="G10" s="91">
        <f>SUM(G7:G9)</f>
        <v>0</v>
      </c>
      <c r="H10" s="91">
        <f>SUM(H7:H9)</f>
        <v>0</v>
      </c>
      <c r="I10" s="92">
        <f>SUM(I7:I9)</f>
        <v>0</v>
      </c>
    </row>
    <row r="11" spans="1:9" ht="12.75">
      <c r="A11" s="86"/>
      <c r="B11" s="86"/>
      <c r="C11" s="86"/>
      <c r="D11" s="86"/>
      <c r="E11" s="86"/>
      <c r="F11" s="86"/>
      <c r="G11" s="86"/>
      <c r="H11" s="86"/>
      <c r="I11" s="86"/>
    </row>
    <row r="12" spans="1:57" ht="19.5" customHeight="1">
      <c r="A12" s="94" t="s">
        <v>51</v>
      </c>
      <c r="B12" s="94"/>
      <c r="C12" s="94"/>
      <c r="D12" s="94"/>
      <c r="E12" s="94"/>
      <c r="F12" s="94"/>
      <c r="G12" s="95"/>
      <c r="H12" s="94"/>
      <c r="I12" s="94"/>
      <c r="BA12" s="31"/>
      <c r="BB12" s="31"/>
      <c r="BC12" s="31"/>
      <c r="BD12" s="31"/>
      <c r="BE12" s="31"/>
    </row>
    <row r="13" spans="1:9" ht="13.5" thickBot="1">
      <c r="A13" s="96"/>
      <c r="B13" s="96"/>
      <c r="C13" s="96"/>
      <c r="D13" s="96"/>
      <c r="E13" s="96"/>
      <c r="F13" s="96"/>
      <c r="G13" s="96"/>
      <c r="H13" s="96"/>
      <c r="I13" s="96"/>
    </row>
    <row r="14" spans="1:9" ht="12.75">
      <c r="A14" s="97" t="s">
        <v>52</v>
      </c>
      <c r="B14" s="98"/>
      <c r="C14" s="98"/>
      <c r="D14" s="99"/>
      <c r="E14" s="100" t="s">
        <v>53</v>
      </c>
      <c r="F14" s="101" t="s">
        <v>54</v>
      </c>
      <c r="G14" s="102" t="s">
        <v>55</v>
      </c>
      <c r="H14" s="103"/>
      <c r="I14" s="104" t="s">
        <v>53</v>
      </c>
    </row>
    <row r="15" spans="1:53" ht="12.75">
      <c r="A15" s="105"/>
      <c r="B15" s="106"/>
      <c r="C15" s="106"/>
      <c r="D15" s="107"/>
      <c r="E15" s="108"/>
      <c r="F15" s="109"/>
      <c r="G15" s="110">
        <f>CHOOSE(BA15+1,HSV+PSV,HSV+PSV+Mont,HSV+PSV+Dodavka+Mont,HSV,PSV,Mont,Dodavka,Mont+Dodavka,0)</f>
        <v>0</v>
      </c>
      <c r="H15" s="111"/>
      <c r="I15" s="112">
        <f>E15+F15*G15/100</f>
        <v>0</v>
      </c>
      <c r="BA15">
        <v>8</v>
      </c>
    </row>
    <row r="16" spans="1:9" ht="13.5" thickBot="1">
      <c r="A16" s="113"/>
      <c r="B16" s="114" t="s">
        <v>56</v>
      </c>
      <c r="C16" s="115"/>
      <c r="D16" s="116"/>
      <c r="E16" s="117"/>
      <c r="F16" s="118"/>
      <c r="G16" s="118"/>
      <c r="H16" s="194">
        <f>SUM(H15:H15)</f>
        <v>0</v>
      </c>
      <c r="I16" s="195"/>
    </row>
    <row r="18" spans="2:9" ht="12.75">
      <c r="B18" s="93"/>
      <c r="F18" s="119"/>
      <c r="G18" s="120"/>
      <c r="H18" s="120"/>
      <c r="I18" s="121"/>
    </row>
    <row r="19" spans="6:9" ht="12.75">
      <c r="F19" s="119"/>
      <c r="G19" s="120"/>
      <c r="H19" s="120"/>
      <c r="I19" s="121"/>
    </row>
    <row r="20" spans="6:9" ht="12.75">
      <c r="F20" s="119"/>
      <c r="G20" s="120"/>
      <c r="H20" s="120"/>
      <c r="I20" s="121"/>
    </row>
    <row r="21" spans="6:9" ht="12.75"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</sheetData>
  <sheetProtection/>
  <mergeCells count="4">
    <mergeCell ref="A1:B1"/>
    <mergeCell ref="A2:B2"/>
    <mergeCell ref="G2:I2"/>
    <mergeCell ref="H16:I1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96"/>
  <sheetViews>
    <sheetView showGridLines="0" showZeros="0" zoomScale="80" zoomScaleNormal="80" zoomScalePageLayoutView="0" workbookViewId="0" topLeftCell="A1">
      <selection activeCell="I22" sqref="I22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1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198" t="s">
        <v>57</v>
      </c>
      <c r="B1" s="198"/>
      <c r="C1" s="198"/>
      <c r="D1" s="198"/>
      <c r="E1" s="198"/>
      <c r="F1" s="198"/>
      <c r="G1" s="198"/>
      <c r="H1" s="198"/>
      <c r="I1" s="198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8" t="s">
        <v>5</v>
      </c>
      <c r="B3" s="189"/>
      <c r="C3" s="69" t="str">
        <f>CONCATENATE(cislostavby," ",nazevstavby)</f>
        <v> ZŠ Aléská-šatny-chodby-dlažba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9" t="s">
        <v>1</v>
      </c>
      <c r="B4" s="191"/>
      <c r="C4" s="75" t="str">
        <f>CONCATENATE(cisloobjektu," ",nazevobjektu)</f>
        <v> ZŠ Aléská-šatny-chodby-dlažba</v>
      </c>
      <c r="D4" s="76"/>
      <c r="E4" s="77"/>
      <c r="F4" s="76"/>
      <c r="G4" s="200"/>
      <c r="H4" s="200"/>
      <c r="I4" s="201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71</v>
      </c>
      <c r="C7" s="141" t="s">
        <v>72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12.75">
      <c r="A8" s="147">
        <v>1</v>
      </c>
      <c r="B8" s="148" t="s">
        <v>73</v>
      </c>
      <c r="C8" s="149" t="s">
        <v>74</v>
      </c>
      <c r="D8" s="150" t="s">
        <v>75</v>
      </c>
      <c r="E8" s="151">
        <v>253</v>
      </c>
      <c r="F8" s="151"/>
      <c r="G8" s="152">
        <f>E8*F8</f>
        <v>0</v>
      </c>
      <c r="H8" s="153"/>
      <c r="I8" s="153"/>
      <c r="J8" s="153"/>
      <c r="K8" s="153"/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59" ht="12.75">
      <c r="A9" s="147">
        <v>2</v>
      </c>
      <c r="B9" s="148" t="s">
        <v>76</v>
      </c>
      <c r="C9" s="149" t="s">
        <v>77</v>
      </c>
      <c r="D9" s="150" t="s">
        <v>75</v>
      </c>
      <c r="E9" s="151">
        <v>253</v>
      </c>
      <c r="F9" s="151"/>
      <c r="G9" s="152">
        <f>E9*F9</f>
        <v>0</v>
      </c>
      <c r="H9" s="153"/>
      <c r="I9" s="153"/>
      <c r="J9" s="153"/>
      <c r="K9" s="153"/>
      <c r="Q9" s="146">
        <v>2</v>
      </c>
      <c r="AA9" s="122">
        <v>12</v>
      </c>
      <c r="AB9" s="122">
        <v>0</v>
      </c>
      <c r="AC9" s="122">
        <v>2</v>
      </c>
      <c r="BB9" s="122">
        <v>1</v>
      </c>
      <c r="BC9" s="122">
        <f>IF(BB9=1,G9,0)</f>
        <v>0</v>
      </c>
      <c r="BD9" s="122">
        <f>IF(BB9=2,G9,0)</f>
        <v>0</v>
      </c>
      <c r="BE9" s="122">
        <f>IF(BB9=3,G9,0)</f>
        <v>0</v>
      </c>
      <c r="BF9" s="122">
        <f>IF(BB9=4,G9,0)</f>
        <v>0</v>
      </c>
      <c r="BG9" s="122">
        <f>IF(BB9=5,G9,0)</f>
        <v>0</v>
      </c>
    </row>
    <row r="10" spans="1:59" ht="12.75">
      <c r="A10" s="147">
        <v>3</v>
      </c>
      <c r="B10" s="148" t="s">
        <v>78</v>
      </c>
      <c r="C10" s="149" t="s">
        <v>79</v>
      </c>
      <c r="D10" s="150" t="s">
        <v>75</v>
      </c>
      <c r="E10" s="151">
        <v>253</v>
      </c>
      <c r="F10" s="151"/>
      <c r="G10" s="152">
        <f>E10*F10</f>
        <v>0</v>
      </c>
      <c r="H10" s="153"/>
      <c r="I10" s="153"/>
      <c r="J10" s="153"/>
      <c r="K10" s="153"/>
      <c r="Q10" s="146">
        <v>2</v>
      </c>
      <c r="AA10" s="122">
        <v>12</v>
      </c>
      <c r="AB10" s="122">
        <v>0</v>
      </c>
      <c r="AC10" s="122">
        <v>3</v>
      </c>
      <c r="BB10" s="122">
        <v>1</v>
      </c>
      <c r="BC10" s="122">
        <f>IF(BB10=1,G10,0)</f>
        <v>0</v>
      </c>
      <c r="BD10" s="122">
        <f>IF(BB10=2,G10,0)</f>
        <v>0</v>
      </c>
      <c r="BE10" s="122">
        <f>IF(BB10=3,G10,0)</f>
        <v>0</v>
      </c>
      <c r="BF10" s="122">
        <f>IF(BB10=4,G10,0)</f>
        <v>0</v>
      </c>
      <c r="BG10" s="122">
        <f>IF(BB10=5,G10,0)</f>
        <v>0</v>
      </c>
    </row>
    <row r="11" spans="1:59" ht="25.5">
      <c r="A11" s="147">
        <v>4</v>
      </c>
      <c r="B11" s="148" t="s">
        <v>80</v>
      </c>
      <c r="C11" s="149" t="s">
        <v>81</v>
      </c>
      <c r="D11" s="150" t="s">
        <v>75</v>
      </c>
      <c r="E11" s="151">
        <v>253</v>
      </c>
      <c r="F11" s="151"/>
      <c r="G11" s="152">
        <f>E11*F11</f>
        <v>0</v>
      </c>
      <c r="H11" s="153"/>
      <c r="I11" s="153"/>
      <c r="J11" s="153"/>
      <c r="K11" s="153"/>
      <c r="Q11" s="146">
        <v>2</v>
      </c>
      <c r="AA11" s="122">
        <v>12</v>
      </c>
      <c r="AB11" s="122">
        <v>0</v>
      </c>
      <c r="AC11" s="122">
        <v>4</v>
      </c>
      <c r="BB11" s="122">
        <v>1</v>
      </c>
      <c r="BC11" s="122">
        <f>IF(BB11=1,G11,0)</f>
        <v>0</v>
      </c>
      <c r="BD11" s="122">
        <f>IF(BB11=2,G11,0)</f>
        <v>0</v>
      </c>
      <c r="BE11" s="122">
        <f>IF(BB11=3,G11,0)</f>
        <v>0</v>
      </c>
      <c r="BF11" s="122">
        <f>IF(BB11=4,G11,0)</f>
        <v>0</v>
      </c>
      <c r="BG11" s="122">
        <f>IF(BB11=5,G11,0)</f>
        <v>0</v>
      </c>
    </row>
    <row r="12" spans="1:59" ht="12.75">
      <c r="A12" s="147">
        <v>5</v>
      </c>
      <c r="B12" s="148" t="s">
        <v>82</v>
      </c>
      <c r="C12" s="149" t="s">
        <v>83</v>
      </c>
      <c r="D12" s="150" t="s">
        <v>84</v>
      </c>
      <c r="E12" s="151">
        <v>67.5</v>
      </c>
      <c r="F12" s="151"/>
      <c r="G12" s="152">
        <f>E12*F12</f>
        <v>0</v>
      </c>
      <c r="H12" s="153"/>
      <c r="I12" s="153"/>
      <c r="J12" s="153"/>
      <c r="K12" s="153"/>
      <c r="Q12" s="146">
        <v>2</v>
      </c>
      <c r="AA12" s="122">
        <v>12</v>
      </c>
      <c r="AB12" s="122">
        <v>0</v>
      </c>
      <c r="AC12" s="122">
        <v>5</v>
      </c>
      <c r="BB12" s="122">
        <v>1</v>
      </c>
      <c r="BC12" s="122">
        <f>IF(BB12=1,G12,0)</f>
        <v>0</v>
      </c>
      <c r="BD12" s="122">
        <f>IF(BB12=2,G12,0)</f>
        <v>0</v>
      </c>
      <c r="BE12" s="122">
        <f>IF(BB12=3,G12,0)</f>
        <v>0</v>
      </c>
      <c r="BF12" s="122">
        <f>IF(BB12=4,G12,0)</f>
        <v>0</v>
      </c>
      <c r="BG12" s="122">
        <f>IF(BB12=5,G12,0)</f>
        <v>0</v>
      </c>
    </row>
    <row r="13" spans="1:17" ht="12.75">
      <c r="A13" s="154"/>
      <c r="B13" s="155"/>
      <c r="C13" s="196"/>
      <c r="D13" s="197"/>
      <c r="E13" s="156"/>
      <c r="F13" s="157"/>
      <c r="G13" s="158"/>
      <c r="H13" s="159"/>
      <c r="I13" s="159"/>
      <c r="J13" s="159"/>
      <c r="K13" s="159"/>
      <c r="O13" s="160"/>
      <c r="Q13" s="146"/>
    </row>
    <row r="14" spans="1:59" ht="12.75">
      <c r="A14" s="147">
        <v>6</v>
      </c>
      <c r="B14" s="148" t="s">
        <v>85</v>
      </c>
      <c r="C14" s="149" t="s">
        <v>86</v>
      </c>
      <c r="D14" s="150" t="s">
        <v>84</v>
      </c>
      <c r="E14" s="151">
        <v>67.5</v>
      </c>
      <c r="F14" s="151"/>
      <c r="G14" s="152">
        <f>E14*F14</f>
        <v>0</v>
      </c>
      <c r="H14" s="153"/>
      <c r="I14" s="153"/>
      <c r="J14" s="153"/>
      <c r="K14" s="153"/>
      <c r="Q14" s="146">
        <v>2</v>
      </c>
      <c r="AA14" s="122">
        <v>12</v>
      </c>
      <c r="AB14" s="122">
        <v>0</v>
      </c>
      <c r="AC14" s="122">
        <v>6</v>
      </c>
      <c r="BB14" s="122">
        <v>1</v>
      </c>
      <c r="BC14" s="122">
        <f>IF(BB14=1,G14,0)</f>
        <v>0</v>
      </c>
      <c r="BD14" s="122">
        <f>IF(BB14=2,G14,0)</f>
        <v>0</v>
      </c>
      <c r="BE14" s="122">
        <f>IF(BB14=3,G14,0)</f>
        <v>0</v>
      </c>
      <c r="BF14" s="122">
        <f>IF(BB14=4,G14,0)</f>
        <v>0</v>
      </c>
      <c r="BG14" s="122">
        <f>IF(BB14=5,G14,0)</f>
        <v>0</v>
      </c>
    </row>
    <row r="15" spans="1:59" ht="12.75">
      <c r="A15" s="147">
        <v>7</v>
      </c>
      <c r="B15" s="148" t="s">
        <v>87</v>
      </c>
      <c r="C15" s="149" t="s">
        <v>88</v>
      </c>
      <c r="D15" s="150" t="s">
        <v>84</v>
      </c>
      <c r="E15" s="151">
        <v>67.5</v>
      </c>
      <c r="F15" s="151"/>
      <c r="G15" s="152">
        <f>E15*F15</f>
        <v>0</v>
      </c>
      <c r="H15" s="153"/>
      <c r="I15" s="153"/>
      <c r="J15" s="153"/>
      <c r="K15" s="153"/>
      <c r="Q15" s="146">
        <v>2</v>
      </c>
      <c r="AA15" s="122">
        <v>12</v>
      </c>
      <c r="AB15" s="122">
        <v>0</v>
      </c>
      <c r="AC15" s="122">
        <v>7</v>
      </c>
      <c r="BB15" s="122">
        <v>1</v>
      </c>
      <c r="BC15" s="122">
        <f>IF(BB15=1,G15,0)</f>
        <v>0</v>
      </c>
      <c r="BD15" s="122">
        <f>IF(BB15=2,G15,0)</f>
        <v>0</v>
      </c>
      <c r="BE15" s="122">
        <f>IF(BB15=3,G15,0)</f>
        <v>0</v>
      </c>
      <c r="BF15" s="122">
        <f>IF(BB15=4,G15,0)</f>
        <v>0</v>
      </c>
      <c r="BG15" s="122">
        <f>IF(BB15=5,G15,0)</f>
        <v>0</v>
      </c>
    </row>
    <row r="16" spans="1:59" ht="12.75">
      <c r="A16" s="147">
        <v>8</v>
      </c>
      <c r="B16" s="148" t="s">
        <v>89</v>
      </c>
      <c r="C16" s="149" t="s">
        <v>90</v>
      </c>
      <c r="D16" s="150" t="s">
        <v>75</v>
      </c>
      <c r="E16" s="151">
        <v>266</v>
      </c>
      <c r="F16" s="151"/>
      <c r="G16" s="152">
        <f>E16*F16</f>
        <v>0</v>
      </c>
      <c r="H16" s="153"/>
      <c r="I16" s="153"/>
      <c r="J16" s="153"/>
      <c r="K16" s="153"/>
      <c r="Q16" s="146">
        <v>2</v>
      </c>
      <c r="AA16" s="122">
        <v>12</v>
      </c>
      <c r="AB16" s="122">
        <v>1</v>
      </c>
      <c r="AC16" s="122">
        <v>8</v>
      </c>
      <c r="BB16" s="122">
        <v>1</v>
      </c>
      <c r="BC16" s="122">
        <f>IF(BB16=1,G16,0)</f>
        <v>0</v>
      </c>
      <c r="BD16" s="122">
        <f>IF(BB16=2,G16,0)</f>
        <v>0</v>
      </c>
      <c r="BE16" s="122">
        <f>IF(BB16=3,G16,0)</f>
        <v>0</v>
      </c>
      <c r="BF16" s="122">
        <f>IF(BB16=4,G16,0)</f>
        <v>0</v>
      </c>
      <c r="BG16" s="122">
        <f>IF(BB16=5,G16,0)</f>
        <v>0</v>
      </c>
    </row>
    <row r="17" spans="1:59" ht="12.75">
      <c r="A17" s="161"/>
      <c r="B17" s="162" t="s">
        <v>70</v>
      </c>
      <c r="C17" s="163" t="str">
        <f>CONCATENATE(B7," ",C7)</f>
        <v>63 Podlahy a podlahové konstrukce</v>
      </c>
      <c r="D17" s="161"/>
      <c r="E17" s="164"/>
      <c r="F17" s="164"/>
      <c r="G17" s="165">
        <f>SUM(G7:G16)</f>
        <v>0</v>
      </c>
      <c r="H17" s="166"/>
      <c r="I17" s="167"/>
      <c r="J17" s="166"/>
      <c r="K17" s="167"/>
      <c r="Q17" s="146">
        <v>4</v>
      </c>
      <c r="BC17" s="168">
        <f>SUM(BC7:BC16)</f>
        <v>0</v>
      </c>
      <c r="BD17" s="168">
        <f>SUM(BD7:BD16)</f>
        <v>0</v>
      </c>
      <c r="BE17" s="168">
        <f>SUM(BE7:BE16)</f>
        <v>0</v>
      </c>
      <c r="BF17" s="168">
        <f>SUM(BF7:BF16)</f>
        <v>0</v>
      </c>
      <c r="BG17" s="168">
        <f>SUM(BG7:BG16)</f>
        <v>0</v>
      </c>
    </row>
    <row r="18" spans="1:17" ht="12.75">
      <c r="A18" s="139" t="s">
        <v>69</v>
      </c>
      <c r="B18" s="140" t="s">
        <v>91</v>
      </c>
      <c r="C18" s="141" t="s">
        <v>92</v>
      </c>
      <c r="D18" s="142"/>
      <c r="E18" s="143"/>
      <c r="F18" s="143"/>
      <c r="G18" s="144"/>
      <c r="H18" s="145"/>
      <c r="I18" s="145"/>
      <c r="J18" s="145"/>
      <c r="K18" s="145"/>
      <c r="Q18" s="146">
        <v>1</v>
      </c>
    </row>
    <row r="19" spans="1:59" ht="12.75">
      <c r="A19" s="147">
        <v>9</v>
      </c>
      <c r="B19" s="148" t="s">
        <v>93</v>
      </c>
      <c r="C19" s="149" t="s">
        <v>94</v>
      </c>
      <c r="D19" s="150" t="s">
        <v>75</v>
      </c>
      <c r="E19" s="151">
        <v>253</v>
      </c>
      <c r="F19" s="151"/>
      <c r="G19" s="152">
        <f>E19*F19</f>
        <v>0</v>
      </c>
      <c r="H19" s="153"/>
      <c r="I19" s="153"/>
      <c r="J19" s="153"/>
      <c r="K19" s="153"/>
      <c r="Q19" s="146">
        <v>2</v>
      </c>
      <c r="AA19" s="122">
        <v>12</v>
      </c>
      <c r="AB19" s="122">
        <v>0</v>
      </c>
      <c r="AC19" s="122">
        <v>9</v>
      </c>
      <c r="BB19" s="122">
        <v>1</v>
      </c>
      <c r="BC19" s="122">
        <f>IF(BB19=1,G19,0)</f>
        <v>0</v>
      </c>
      <c r="BD19" s="122">
        <f>IF(BB19=2,G19,0)</f>
        <v>0</v>
      </c>
      <c r="BE19" s="122">
        <f>IF(BB19=3,G19,0)</f>
        <v>0</v>
      </c>
      <c r="BF19" s="122">
        <f>IF(BB19=4,G19,0)</f>
        <v>0</v>
      </c>
      <c r="BG19" s="122">
        <f>IF(BB19=5,G19,0)</f>
        <v>0</v>
      </c>
    </row>
    <row r="20" spans="1:59" ht="12.75">
      <c r="A20" s="147">
        <v>10</v>
      </c>
      <c r="B20" s="148" t="s">
        <v>95</v>
      </c>
      <c r="C20" s="149" t="s">
        <v>96</v>
      </c>
      <c r="D20" s="150" t="s">
        <v>75</v>
      </c>
      <c r="E20" s="151">
        <v>6.75</v>
      </c>
      <c r="F20" s="151"/>
      <c r="G20" s="152">
        <f>E20*F20</f>
        <v>0</v>
      </c>
      <c r="H20" s="153"/>
      <c r="I20" s="153"/>
      <c r="J20" s="153"/>
      <c r="K20" s="153"/>
      <c r="Q20" s="146">
        <v>2</v>
      </c>
      <c r="AA20" s="122">
        <v>12</v>
      </c>
      <c r="AB20" s="122">
        <v>0</v>
      </c>
      <c r="AC20" s="122">
        <v>10</v>
      </c>
      <c r="BB20" s="122">
        <v>1</v>
      </c>
      <c r="BC20" s="122">
        <f>IF(BB20=1,G20,0)</f>
        <v>0</v>
      </c>
      <c r="BD20" s="122">
        <f>IF(BB20=2,G20,0)</f>
        <v>0</v>
      </c>
      <c r="BE20" s="122">
        <f>IF(BB20=3,G20,0)</f>
        <v>0</v>
      </c>
      <c r="BF20" s="122">
        <f>IF(BB20=4,G20,0)</f>
        <v>0</v>
      </c>
      <c r="BG20" s="122">
        <f>IF(BB20=5,G20,0)</f>
        <v>0</v>
      </c>
    </row>
    <row r="21" spans="1:59" ht="12.75">
      <c r="A21" s="147">
        <v>11</v>
      </c>
      <c r="B21" s="148" t="s">
        <v>97</v>
      </c>
      <c r="C21" s="149" t="s">
        <v>98</v>
      </c>
      <c r="D21" s="150" t="s">
        <v>99</v>
      </c>
      <c r="E21" s="151">
        <v>5.43</v>
      </c>
      <c r="F21" s="151"/>
      <c r="G21" s="152">
        <f>E21*F21</f>
        <v>0</v>
      </c>
      <c r="H21" s="153"/>
      <c r="I21" s="153"/>
      <c r="J21" s="153"/>
      <c r="K21" s="153"/>
      <c r="Q21" s="146">
        <v>2</v>
      </c>
      <c r="AA21" s="122">
        <v>12</v>
      </c>
      <c r="AB21" s="122">
        <v>0</v>
      </c>
      <c r="AC21" s="122">
        <v>11</v>
      </c>
      <c r="BB21" s="122">
        <v>1</v>
      </c>
      <c r="BC21" s="122">
        <f>IF(BB21=1,G21,0)</f>
        <v>0</v>
      </c>
      <c r="BD21" s="122">
        <f>IF(BB21=2,G21,0)</f>
        <v>0</v>
      </c>
      <c r="BE21" s="122">
        <f>IF(BB21=3,G21,0)</f>
        <v>0</v>
      </c>
      <c r="BF21" s="122">
        <f>IF(BB21=4,G21,0)</f>
        <v>0</v>
      </c>
      <c r="BG21" s="122">
        <f>IF(BB21=5,G21,0)</f>
        <v>0</v>
      </c>
    </row>
    <row r="22" spans="1:17" ht="12.75">
      <c r="A22" s="147">
        <v>12</v>
      </c>
      <c r="B22" s="148" t="s">
        <v>110</v>
      </c>
      <c r="C22" s="149" t="s">
        <v>111</v>
      </c>
      <c r="D22" s="150" t="s">
        <v>99</v>
      </c>
      <c r="E22" s="151">
        <v>5.43</v>
      </c>
      <c r="F22" s="151"/>
      <c r="G22" s="152">
        <f>F22*E22</f>
        <v>0</v>
      </c>
      <c r="H22" s="153"/>
      <c r="I22" s="153"/>
      <c r="J22" s="153"/>
      <c r="K22" s="153"/>
      <c r="Q22" s="146"/>
    </row>
    <row r="23" spans="1:59" ht="12.75">
      <c r="A23" s="147">
        <v>13</v>
      </c>
      <c r="B23" s="148" t="s">
        <v>100</v>
      </c>
      <c r="C23" s="149" t="s">
        <v>101</v>
      </c>
      <c r="D23" s="150" t="s">
        <v>99</v>
      </c>
      <c r="E23" s="151">
        <v>5.43</v>
      </c>
      <c r="F23" s="151"/>
      <c r="G23" s="152">
        <f>E23*F23</f>
        <v>0</v>
      </c>
      <c r="H23" s="153"/>
      <c r="I23" s="153"/>
      <c r="J23" s="153"/>
      <c r="K23" s="153"/>
      <c r="Q23" s="146">
        <v>2</v>
      </c>
      <c r="AA23" s="122">
        <v>12</v>
      </c>
      <c r="AB23" s="122">
        <v>0</v>
      </c>
      <c r="AC23" s="122">
        <v>12</v>
      </c>
      <c r="BB23" s="122">
        <v>1</v>
      </c>
      <c r="BC23" s="122">
        <f>IF(BB23=1,G23,0)</f>
        <v>0</v>
      </c>
      <c r="BD23" s="122">
        <f>IF(BB23=2,G23,0)</f>
        <v>0</v>
      </c>
      <c r="BE23" s="122">
        <f>IF(BB23=3,G23,0)</f>
        <v>0</v>
      </c>
      <c r="BF23" s="122">
        <f>IF(BB23=4,G23,0)</f>
        <v>0</v>
      </c>
      <c r="BG23" s="122">
        <f>IF(BB23=5,G23,0)</f>
        <v>0</v>
      </c>
    </row>
    <row r="24" spans="1:59" ht="12.75">
      <c r="A24" s="147">
        <v>14</v>
      </c>
      <c r="B24" s="148" t="s">
        <v>102</v>
      </c>
      <c r="C24" s="149" t="s">
        <v>103</v>
      </c>
      <c r="D24" s="150" t="s">
        <v>99</v>
      </c>
      <c r="E24" s="151">
        <v>43.5</v>
      </c>
      <c r="F24" s="151"/>
      <c r="G24" s="152">
        <f>E24*F24</f>
        <v>0</v>
      </c>
      <c r="H24" s="153"/>
      <c r="I24" s="153"/>
      <c r="J24" s="153"/>
      <c r="K24" s="153"/>
      <c r="Q24" s="146">
        <v>2</v>
      </c>
      <c r="AA24" s="122">
        <v>12</v>
      </c>
      <c r="AB24" s="122">
        <v>0</v>
      </c>
      <c r="AC24" s="122">
        <v>13</v>
      </c>
      <c r="BB24" s="122">
        <v>1</v>
      </c>
      <c r="BC24" s="122">
        <f>IF(BB24=1,G24,0)</f>
        <v>0</v>
      </c>
      <c r="BD24" s="122">
        <f>IF(BB24=2,G24,0)</f>
        <v>0</v>
      </c>
      <c r="BE24" s="122">
        <f>IF(BB24=3,G24,0)</f>
        <v>0</v>
      </c>
      <c r="BF24" s="122">
        <f>IF(BB24=4,G24,0)</f>
        <v>0</v>
      </c>
      <c r="BG24" s="122">
        <f>IF(BB24=5,G24,0)</f>
        <v>0</v>
      </c>
    </row>
    <row r="25" spans="1:59" ht="12.75">
      <c r="A25" s="147">
        <v>15</v>
      </c>
      <c r="B25" s="148" t="s">
        <v>104</v>
      </c>
      <c r="C25" s="149" t="s">
        <v>105</v>
      </c>
      <c r="D25" s="150" t="s">
        <v>99</v>
      </c>
      <c r="E25" s="151">
        <v>5.43</v>
      </c>
      <c r="F25" s="151"/>
      <c r="G25" s="152">
        <f>E25*F25</f>
        <v>0</v>
      </c>
      <c r="H25" s="153"/>
      <c r="I25" s="153"/>
      <c r="J25" s="153"/>
      <c r="K25" s="153"/>
      <c r="Q25" s="146">
        <v>2</v>
      </c>
      <c r="AA25" s="122">
        <v>12</v>
      </c>
      <c r="AB25" s="122">
        <v>0</v>
      </c>
      <c r="AC25" s="122">
        <v>14</v>
      </c>
      <c r="BB25" s="122">
        <v>1</v>
      </c>
      <c r="BC25" s="122">
        <f>IF(BB25=1,G25,0)</f>
        <v>0</v>
      </c>
      <c r="BD25" s="122">
        <f>IF(BB25=2,G25,0)</f>
        <v>0</v>
      </c>
      <c r="BE25" s="122">
        <f>IF(BB25=3,G25,0)</f>
        <v>0</v>
      </c>
      <c r="BF25" s="122">
        <f>IF(BB25=4,G25,0)</f>
        <v>0</v>
      </c>
      <c r="BG25" s="122">
        <f>IF(BB25=5,G25,0)</f>
        <v>0</v>
      </c>
    </row>
    <row r="26" spans="1:59" ht="12.75">
      <c r="A26" s="161"/>
      <c r="B26" s="162" t="s">
        <v>70</v>
      </c>
      <c r="C26" s="163" t="str">
        <f>CONCATENATE(B18," ",C18)</f>
        <v>96 Bourání konstrukcí</v>
      </c>
      <c r="D26" s="161"/>
      <c r="E26" s="164"/>
      <c r="F26" s="164"/>
      <c r="G26" s="165">
        <f>SUM(G18:G25)</f>
        <v>0</v>
      </c>
      <c r="H26" s="166"/>
      <c r="I26" s="167"/>
      <c r="J26" s="166"/>
      <c r="K26" s="167"/>
      <c r="Q26" s="146">
        <v>4</v>
      </c>
      <c r="BC26" s="168">
        <f>SUM(BC18:BC25)</f>
        <v>0</v>
      </c>
      <c r="BD26" s="168">
        <f>SUM(BD18:BD25)</f>
        <v>0</v>
      </c>
      <c r="BE26" s="168">
        <f>SUM(BE18:BE25)</f>
        <v>0</v>
      </c>
      <c r="BF26" s="168">
        <f>SUM(BF18:BF25)</f>
        <v>0</v>
      </c>
      <c r="BG26" s="168">
        <f>SUM(BG18:BG25)</f>
        <v>0</v>
      </c>
    </row>
    <row r="27" spans="1:17" ht="12.75">
      <c r="A27" s="139" t="s">
        <v>69</v>
      </c>
      <c r="B27" s="140" t="s">
        <v>106</v>
      </c>
      <c r="C27" s="141" t="s">
        <v>107</v>
      </c>
      <c r="D27" s="142"/>
      <c r="E27" s="143"/>
      <c r="F27" s="143"/>
      <c r="G27" s="144"/>
      <c r="H27" s="145"/>
      <c r="I27" s="145"/>
      <c r="J27" s="145"/>
      <c r="K27" s="145"/>
      <c r="Q27" s="146">
        <v>1</v>
      </c>
    </row>
    <row r="28" spans="1:59" ht="12.75">
      <c r="A28" s="147">
        <v>16</v>
      </c>
      <c r="B28" s="148" t="s">
        <v>108</v>
      </c>
      <c r="C28" s="149" t="s">
        <v>109</v>
      </c>
      <c r="D28" s="150" t="s">
        <v>99</v>
      </c>
      <c r="E28" s="151">
        <v>17.91</v>
      </c>
      <c r="F28" s="151"/>
      <c r="G28" s="152">
        <f>E28*F28</f>
        <v>0</v>
      </c>
      <c r="H28" s="153">
        <v>0</v>
      </c>
      <c r="I28" s="153">
        <f>E28*H28</f>
        <v>0</v>
      </c>
      <c r="J28" s="153">
        <v>0</v>
      </c>
      <c r="K28" s="153">
        <f>E28*J28</f>
        <v>0</v>
      </c>
      <c r="Q28" s="146">
        <v>2</v>
      </c>
      <c r="AA28" s="122">
        <v>12</v>
      </c>
      <c r="AB28" s="122">
        <v>0</v>
      </c>
      <c r="AC28" s="122">
        <v>15</v>
      </c>
      <c r="BB28" s="122">
        <v>1</v>
      </c>
      <c r="BC28" s="122">
        <f>IF(BB28=1,G28,0)</f>
        <v>0</v>
      </c>
      <c r="BD28" s="122">
        <f>IF(BB28=2,G28,0)</f>
        <v>0</v>
      </c>
      <c r="BE28" s="122">
        <f>IF(BB28=3,G28,0)</f>
        <v>0</v>
      </c>
      <c r="BF28" s="122">
        <f>IF(BB28=4,G28,0)</f>
        <v>0</v>
      </c>
      <c r="BG28" s="122">
        <f>IF(BB28=5,G28,0)</f>
        <v>0</v>
      </c>
    </row>
    <row r="29" spans="1:59" ht="12.75">
      <c r="A29" s="161"/>
      <c r="B29" s="162" t="s">
        <v>70</v>
      </c>
      <c r="C29" s="163" t="str">
        <f>CONCATENATE(B27," ",C27)</f>
        <v>99 Staveništní přesun hmot</v>
      </c>
      <c r="D29" s="161"/>
      <c r="E29" s="164"/>
      <c r="F29" s="164"/>
      <c r="G29" s="165">
        <f>SUM(G27:G28)</f>
        <v>0</v>
      </c>
      <c r="H29" s="166"/>
      <c r="I29" s="167">
        <f>SUM(I27:I28)</f>
        <v>0</v>
      </c>
      <c r="J29" s="166"/>
      <c r="K29" s="167">
        <f>SUM(K27:K28)</f>
        <v>0</v>
      </c>
      <c r="Q29" s="146">
        <v>4</v>
      </c>
      <c r="BC29" s="168">
        <f>SUM(BC27:BC28)</f>
        <v>0</v>
      </c>
      <c r="BD29" s="168">
        <f>SUM(BD27:BD28)</f>
        <v>0</v>
      </c>
      <c r="BE29" s="168">
        <f>SUM(BE27:BE28)</f>
        <v>0</v>
      </c>
      <c r="BF29" s="168">
        <f>SUM(BF27:BF28)</f>
        <v>0</v>
      </c>
      <c r="BG29" s="168">
        <f>SUM(BG27:BG28)</f>
        <v>0</v>
      </c>
    </row>
    <row r="30" ht="12.75">
      <c r="E30" s="122"/>
    </row>
    <row r="31" ht="12.75">
      <c r="E31" s="122"/>
    </row>
    <row r="32" ht="12.75">
      <c r="E32" s="122"/>
    </row>
    <row r="33" ht="12.75">
      <c r="E33" s="122"/>
    </row>
    <row r="34" ht="12.75">
      <c r="E34" s="122"/>
    </row>
    <row r="35" ht="12.75">
      <c r="E35" s="122"/>
    </row>
    <row r="36" ht="12.75">
      <c r="E36" s="122"/>
    </row>
    <row r="37" ht="12.75">
      <c r="E37" s="122"/>
    </row>
    <row r="38" ht="12.75">
      <c r="E38" s="122"/>
    </row>
    <row r="39" ht="12.75">
      <c r="E39" s="122"/>
    </row>
    <row r="40" ht="12.75">
      <c r="E40" s="122"/>
    </row>
    <row r="41" ht="12.75">
      <c r="E41" s="122"/>
    </row>
    <row r="42" spans="5:6" ht="12.75">
      <c r="E42" s="122"/>
      <c r="F42" s="202"/>
    </row>
    <row r="43" ht="12.75">
      <c r="E43" s="122"/>
    </row>
    <row r="44" ht="12.75">
      <c r="E44" s="122"/>
    </row>
    <row r="45" ht="12.75">
      <c r="E45" s="122"/>
    </row>
    <row r="46" ht="12.75">
      <c r="E46" s="122"/>
    </row>
    <row r="47" ht="12.75">
      <c r="E47" s="122"/>
    </row>
    <row r="48" ht="12.75">
      <c r="E48" s="122"/>
    </row>
    <row r="49" ht="12.75">
      <c r="E49" s="122"/>
    </row>
    <row r="50" ht="12.75">
      <c r="E50" s="122"/>
    </row>
    <row r="51" ht="12.75">
      <c r="E51" s="122"/>
    </row>
    <row r="52" ht="12.75">
      <c r="E52" s="122"/>
    </row>
    <row r="53" spans="1:7" ht="12.75">
      <c r="A53" s="169"/>
      <c r="B53" s="169"/>
      <c r="C53" s="169"/>
      <c r="D53" s="169"/>
      <c r="E53" s="169"/>
      <c r="F53" s="169"/>
      <c r="G53" s="169"/>
    </row>
    <row r="54" spans="1:7" ht="12.75">
      <c r="A54" s="169"/>
      <c r="B54" s="169"/>
      <c r="C54" s="169"/>
      <c r="D54" s="169"/>
      <c r="E54" s="169"/>
      <c r="F54" s="169"/>
      <c r="G54" s="169"/>
    </row>
    <row r="55" spans="1:7" ht="12.75">
      <c r="A55" s="169"/>
      <c r="B55" s="169"/>
      <c r="C55" s="169"/>
      <c r="D55" s="169"/>
      <c r="E55" s="169"/>
      <c r="F55" s="169"/>
      <c r="G55" s="169"/>
    </row>
    <row r="56" spans="1:7" ht="12.75">
      <c r="A56" s="169"/>
      <c r="B56" s="169"/>
      <c r="C56" s="169"/>
      <c r="D56" s="169"/>
      <c r="E56" s="169"/>
      <c r="F56" s="169"/>
      <c r="G56" s="169"/>
    </row>
    <row r="57" ht="12.75">
      <c r="E57" s="122"/>
    </row>
    <row r="58" ht="12.75">
      <c r="E58" s="122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spans="1:2" ht="12.75">
      <c r="A82" s="170"/>
      <c r="B82" s="170"/>
    </row>
    <row r="83" spans="1:7" ht="12.75">
      <c r="A83" s="169"/>
      <c r="B83" s="169"/>
      <c r="C83" s="172"/>
      <c r="D83" s="172"/>
      <c r="E83" s="173"/>
      <c r="F83" s="172"/>
      <c r="G83" s="174"/>
    </row>
    <row r="84" spans="1:7" ht="12.75">
      <c r="A84" s="175"/>
      <c r="B84" s="175"/>
      <c r="C84" s="169"/>
      <c r="D84" s="169"/>
      <c r="E84" s="176"/>
      <c r="F84" s="169"/>
      <c r="G84" s="169"/>
    </row>
    <row r="85" spans="1:7" ht="12.75">
      <c r="A85" s="169"/>
      <c r="B85" s="169"/>
      <c r="C85" s="169"/>
      <c r="D85" s="169"/>
      <c r="E85" s="176"/>
      <c r="F85" s="169"/>
      <c r="G85" s="169"/>
    </row>
    <row r="86" spans="1:7" ht="12.75">
      <c r="A86" s="169"/>
      <c r="B86" s="169"/>
      <c r="C86" s="169"/>
      <c r="D86" s="169"/>
      <c r="E86" s="176"/>
      <c r="F86" s="169"/>
      <c r="G86" s="169"/>
    </row>
    <row r="87" spans="1:7" ht="12.75">
      <c r="A87" s="169"/>
      <c r="B87" s="169"/>
      <c r="C87" s="169"/>
      <c r="D87" s="169"/>
      <c r="E87" s="176"/>
      <c r="F87" s="169"/>
      <c r="G87" s="169"/>
    </row>
    <row r="88" spans="1:7" ht="12.75">
      <c r="A88" s="169"/>
      <c r="B88" s="169"/>
      <c r="C88" s="169"/>
      <c r="D88" s="169"/>
      <c r="E88" s="176"/>
      <c r="F88" s="169"/>
      <c r="G88" s="169"/>
    </row>
    <row r="89" spans="1:7" ht="12.75">
      <c r="A89" s="169"/>
      <c r="B89" s="169"/>
      <c r="C89" s="169"/>
      <c r="D89" s="169"/>
      <c r="E89" s="176"/>
      <c r="F89" s="169"/>
      <c r="G89" s="169"/>
    </row>
    <row r="90" spans="1:7" ht="12.75">
      <c r="A90" s="169"/>
      <c r="B90" s="169"/>
      <c r="C90" s="169"/>
      <c r="D90" s="169"/>
      <c r="E90" s="176"/>
      <c r="F90" s="169"/>
      <c r="G90" s="169"/>
    </row>
    <row r="91" spans="1:7" ht="12.75">
      <c r="A91" s="169"/>
      <c r="B91" s="169"/>
      <c r="C91" s="169"/>
      <c r="D91" s="169"/>
      <c r="E91" s="176"/>
      <c r="F91" s="169"/>
      <c r="G91" s="169"/>
    </row>
    <row r="92" spans="1:7" ht="12.75">
      <c r="A92" s="169"/>
      <c r="B92" s="169"/>
      <c r="C92" s="169"/>
      <c r="D92" s="169"/>
      <c r="E92" s="176"/>
      <c r="F92" s="169"/>
      <c r="G92" s="169"/>
    </row>
    <row r="93" spans="1:7" ht="12.75">
      <c r="A93" s="169"/>
      <c r="B93" s="169"/>
      <c r="C93" s="169"/>
      <c r="D93" s="169"/>
      <c r="E93" s="176"/>
      <c r="F93" s="169"/>
      <c r="G93" s="169"/>
    </row>
    <row r="94" spans="1:7" ht="12.75">
      <c r="A94" s="169"/>
      <c r="B94" s="169"/>
      <c r="C94" s="169"/>
      <c r="D94" s="169"/>
      <c r="E94" s="176"/>
      <c r="F94" s="169"/>
      <c r="G94" s="169"/>
    </row>
    <row r="95" spans="1:7" ht="12.75">
      <c r="A95" s="169"/>
      <c r="B95" s="169"/>
      <c r="C95" s="169"/>
      <c r="D95" s="169"/>
      <c r="E95" s="176"/>
      <c r="F95" s="169"/>
      <c r="G95" s="169"/>
    </row>
    <row r="96" spans="1:7" ht="12.75">
      <c r="A96" s="169"/>
      <c r="B96" s="169"/>
      <c r="C96" s="169"/>
      <c r="D96" s="169"/>
      <c r="E96" s="176"/>
      <c r="F96" s="169"/>
      <c r="G96" s="169"/>
    </row>
  </sheetData>
  <sheetProtection/>
  <mergeCells count="5">
    <mergeCell ref="C13:D13"/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Borek</dc:creator>
  <cp:keywords/>
  <dc:description/>
  <cp:lastModifiedBy>ASUS</cp:lastModifiedBy>
  <cp:lastPrinted>2021-04-27T11:35:42Z</cp:lastPrinted>
  <dcterms:created xsi:type="dcterms:W3CDTF">2013-03-14T08:53:32Z</dcterms:created>
  <dcterms:modified xsi:type="dcterms:W3CDTF">2021-04-27T11:49:20Z</dcterms:modified>
  <cp:category/>
  <cp:version/>
  <cp:contentType/>
  <cp:contentStatus/>
</cp:coreProperties>
</file>