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ZRN1 - KOMUNIKACE" sheetId="2" r:id="rId2"/>
    <sheet name="ZRN2 - VEŘEJNÉ OSVĚTLENÍ" sheetId="3" r:id="rId3"/>
    <sheet name="ZRN3 - KÁCENÍ STROMŮ" sheetId="4" r:id="rId4"/>
    <sheet name="ZRN4 - NÁHRADNÍ VÝSADBA" sheetId="5" r:id="rId5"/>
    <sheet name="VON1 - VEDLEJŠÍ A OSTATNÍ...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'ZRN1 - KOMUNIKACE'!$C$121:$K$258</definedName>
    <definedName name="_xlnm.Print_Area" localSheetId="1">'ZRN1 - KOMUNIKACE'!$C$4:$J$76,'ZRN1 - KOMUNIKACE'!$C$82:$J$103,'ZRN1 - KOMUNIKACE'!$C$109:$K$258</definedName>
    <definedName name="_xlnm.Print_Titles" localSheetId="1">'ZRN1 - KOMUNIKACE'!$121:$121</definedName>
    <definedName name="_xlnm._FilterDatabase" localSheetId="2" hidden="1">'ZRN2 - VEŘEJNÉ OSVĚTLENÍ'!$C$119:$K$230</definedName>
    <definedName name="_xlnm.Print_Area" localSheetId="2">'ZRN2 - VEŘEJNÉ OSVĚTLENÍ'!$C$4:$J$76,'ZRN2 - VEŘEJNÉ OSVĚTLENÍ'!$C$82:$J$101,'ZRN2 - VEŘEJNÉ OSVĚTLENÍ'!$C$107:$K$230</definedName>
    <definedName name="_xlnm.Print_Titles" localSheetId="2">'ZRN2 - VEŘEJNÉ OSVĚTLENÍ'!$119:$119</definedName>
    <definedName name="_xlnm._FilterDatabase" localSheetId="3" hidden="1">'ZRN3 - KÁCENÍ STROMŮ'!$C$117:$K$160</definedName>
    <definedName name="_xlnm.Print_Area" localSheetId="3">'ZRN3 - KÁCENÍ STROMŮ'!$C$4:$J$76,'ZRN3 - KÁCENÍ STROMŮ'!$C$82:$J$99,'ZRN3 - KÁCENÍ STROMŮ'!$C$105:$K$160</definedName>
    <definedName name="_xlnm.Print_Titles" localSheetId="3">'ZRN3 - KÁCENÍ STROMŮ'!$117:$117</definedName>
    <definedName name="_xlnm._FilterDatabase" localSheetId="4" hidden="1">'ZRN4 - NÁHRADNÍ VÝSADBA'!$C$117:$K$149</definedName>
    <definedName name="_xlnm.Print_Area" localSheetId="4">'ZRN4 - NÁHRADNÍ VÝSADBA'!$C$4:$J$76,'ZRN4 - NÁHRADNÍ VÝSADBA'!$C$82:$J$99,'ZRN4 - NÁHRADNÍ VÝSADBA'!$C$105:$K$149</definedName>
    <definedName name="_xlnm.Print_Titles" localSheetId="4">'ZRN4 - NÁHRADNÍ VÝSADBA'!$117:$117</definedName>
    <definedName name="_xlnm._FilterDatabase" localSheetId="5" hidden="1">'VON1 - VEDLEJŠÍ A OSTATNÍ...'!$C$119:$K$164</definedName>
    <definedName name="_xlnm.Print_Area" localSheetId="5">'VON1 - VEDLEJŠÍ A OSTATNÍ...'!$C$4:$J$76,'VON1 - VEDLEJŠÍ A OSTATNÍ...'!$C$82:$J$101,'VON1 - VEDLEJŠÍ A OSTATNÍ...'!$C$107:$K$164</definedName>
    <definedName name="_xlnm.Print_Titles" localSheetId="5">'VON1 - VEDLEJŠÍ A OSTATNÍ...'!$119:$119</definedName>
    <definedName name="_xlnm.Print_Area" localSheetId="6">'Seznam figur'!$C$4:$G$127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61"/>
  <c r="BH161"/>
  <c r="BG161"/>
  <c r="BF161"/>
  <c r="T161"/>
  <c r="R161"/>
  <c r="P161"/>
  <c r="BI152"/>
  <c r="BH152"/>
  <c r="BG152"/>
  <c r="BF152"/>
  <c r="T152"/>
  <c r="R152"/>
  <c r="P152"/>
  <c r="BI146"/>
  <c r="BH146"/>
  <c r="BG146"/>
  <c r="BF146"/>
  <c r="T146"/>
  <c r="R146"/>
  <c r="P146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5" r="J37"/>
  <c r="J36"/>
  <c i="1" r="AY98"/>
  <c i="5" r="J35"/>
  <c i="1" r="AX98"/>
  <c i="5" r="BI137"/>
  <c r="BH137"/>
  <c r="BG137"/>
  <c r="BF137"/>
  <c r="T137"/>
  <c r="R137"/>
  <c r="P137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108"/>
  <c i="4" r="J37"/>
  <c r="J36"/>
  <c i="1" r="AY97"/>
  <c i="4" r="J35"/>
  <c i="1" r="AX97"/>
  <c i="4"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3" r="J37"/>
  <c r="J36"/>
  <c i="1" r="AY96"/>
  <c i="3" r="J35"/>
  <c i="1" r="AX96"/>
  <c i="3"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2" r="J37"/>
  <c r="J36"/>
  <c i="1" r="AY95"/>
  <c i="2" r="J35"/>
  <c i="1" r="AX95"/>
  <c i="2"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1" r="L90"/>
  <c r="AM90"/>
  <c r="AM89"/>
  <c r="L89"/>
  <c r="AM87"/>
  <c r="L87"/>
  <c r="L85"/>
  <c r="L84"/>
  <c i="2" r="J255"/>
  <c r="J246"/>
  <c r="J230"/>
  <c r="J223"/>
  <c r="J215"/>
  <c r="BK204"/>
  <c r="BK196"/>
  <c r="J181"/>
  <c r="BK162"/>
  <c r="J132"/>
  <c r="J127"/>
  <c r="J245"/>
  <c r="BK235"/>
  <c r="BK230"/>
  <c r="BK225"/>
  <c r="J204"/>
  <c r="J194"/>
  <c r="J177"/>
  <c r="J168"/>
  <c r="J157"/>
  <c r="BK149"/>
  <c r="BK136"/>
  <c r="J130"/>
  <c r="BK254"/>
  <c r="J249"/>
  <c r="J231"/>
  <c r="BK220"/>
  <c r="J217"/>
  <c r="BK192"/>
  <c r="J185"/>
  <c r="J149"/>
  <c r="J134"/>
  <c r="J258"/>
  <c r="J250"/>
  <c r="J235"/>
  <c r="BK223"/>
  <c r="BK218"/>
  <c r="J192"/>
  <c r="J162"/>
  <c r="J128"/>
  <c i="3" r="J221"/>
  <c r="BK214"/>
  <c r="J209"/>
  <c r="J207"/>
  <c r="BK192"/>
  <c r="J176"/>
  <c r="BK171"/>
  <c r="BK166"/>
  <c r="J150"/>
  <c r="BK143"/>
  <c r="J225"/>
  <c r="BK215"/>
  <c r="J208"/>
  <c r="BK202"/>
  <c r="BK181"/>
  <c r="J169"/>
  <c r="J148"/>
  <c r="BK131"/>
  <c r="BK206"/>
  <c r="BK194"/>
  <c r="J173"/>
  <c r="BK229"/>
  <c r="J215"/>
  <c r="J211"/>
  <c r="J183"/>
  <c r="BK174"/>
  <c r="J133"/>
  <c i="4" r="BK158"/>
  <c r="BK139"/>
  <c r="J133"/>
  <c r="BK129"/>
  <c r="J123"/>
  <c r="BK149"/>
  <c r="J134"/>
  <c r="BK124"/>
  <c r="BK155"/>
  <c r="J138"/>
  <c r="J132"/>
  <c r="J124"/>
  <c r="BK138"/>
  <c i="5" r="J137"/>
  <c r="J123"/>
  <c i="6" r="BK161"/>
  <c r="BK125"/>
  <c r="J131"/>
  <c r="BK129"/>
  <c r="J127"/>
  <c i="2" r="BK253"/>
  <c r="BK242"/>
  <c r="J228"/>
  <c r="BK217"/>
  <c r="J214"/>
  <c r="BK200"/>
  <c r="BK190"/>
  <c r="BK174"/>
  <c r="BK155"/>
  <c r="BK142"/>
  <c r="BK128"/>
  <c r="BK125"/>
  <c r="J242"/>
  <c r="BK229"/>
  <c r="J224"/>
  <c r="BK215"/>
  <c r="J198"/>
  <c r="BK185"/>
  <c r="BK166"/>
  <c r="BK147"/>
  <c r="J142"/>
  <c r="BK132"/>
  <c r="J125"/>
  <c r="BK250"/>
  <c r="BK234"/>
  <c r="J221"/>
  <c r="J218"/>
  <c r="J208"/>
  <c r="J188"/>
  <c r="J155"/>
  <c r="J136"/>
  <c r="J126"/>
  <c r="BK255"/>
  <c r="BK246"/>
  <c r="BK231"/>
  <c r="BK224"/>
  <c r="J219"/>
  <c r="BK181"/>
  <c r="BK153"/>
  <c i="1" r="AS94"/>
  <c i="3" r="BK190"/>
  <c r="J180"/>
  <c r="BK168"/>
  <c r="J156"/>
  <c r="BK145"/>
  <c r="BK123"/>
  <c r="J219"/>
  <c r="J213"/>
  <c r="BK207"/>
  <c r="BK199"/>
  <c r="BK173"/>
  <c r="J166"/>
  <c r="J149"/>
  <c r="BK133"/>
  <c r="J223"/>
  <c r="BK204"/>
  <c r="BK186"/>
  <c r="BK163"/>
  <c r="BK217"/>
  <c r="BK212"/>
  <c r="J194"/>
  <c r="J186"/>
  <c r="J168"/>
  <c r="J131"/>
  <c i="4" r="J152"/>
  <c r="BK137"/>
  <c r="BK132"/>
  <c r="J128"/>
  <c r="J158"/>
  <c r="J146"/>
  <c r="J129"/>
  <c r="J122"/>
  <c r="BK143"/>
  <c r="J137"/>
  <c r="J131"/>
  <c r="BK125"/>
  <c r="BK146"/>
  <c r="J127"/>
  <c i="5" r="BK123"/>
  <c r="BK137"/>
  <c i="6" r="BK131"/>
  <c r="BK152"/>
  <c r="BK146"/>
  <c r="BK127"/>
  <c r="J137"/>
  <c i="2" r="BK249"/>
  <c r="BK245"/>
  <c r="BK227"/>
  <c r="BK216"/>
  <c r="BK208"/>
  <c r="BK198"/>
  <c r="BK177"/>
  <c r="BK172"/>
  <c r="BK146"/>
  <c r="BK130"/>
  <c r="BK126"/>
  <c r="BK236"/>
  <c r="J234"/>
  <c r="J227"/>
  <c r="BK221"/>
  <c r="J200"/>
  <c r="BK188"/>
  <c r="J172"/>
  <c r="BK160"/>
  <c r="J153"/>
  <c r="J146"/>
  <c r="BK134"/>
  <c r="BK129"/>
  <c r="J243"/>
  <c r="J222"/>
  <c r="BK219"/>
  <c r="BK214"/>
  <c r="J190"/>
  <c r="BK157"/>
  <c r="BK140"/>
  <c r="BK258"/>
  <c r="J254"/>
  <c r="BK243"/>
  <c r="J229"/>
  <c r="BK222"/>
  <c r="J216"/>
  <c r="J174"/>
  <c r="J160"/>
  <c r="BK127"/>
  <c i="3" r="BK219"/>
  <c r="BK213"/>
  <c r="J199"/>
  <c r="J188"/>
  <c r="J174"/>
  <c r="BK169"/>
  <c r="J163"/>
  <c r="BK148"/>
  <c r="J135"/>
  <c r="BK223"/>
  <c r="BK210"/>
  <c r="J206"/>
  <c r="J198"/>
  <c r="BK172"/>
  <c r="BK153"/>
  <c r="BK137"/>
  <c r="J127"/>
  <c r="BK211"/>
  <c r="J202"/>
  <c r="BK176"/>
  <c r="J137"/>
  <c r="J216"/>
  <c r="J196"/>
  <c r="BK188"/>
  <c r="BK180"/>
  <c r="BK135"/>
  <c r="J123"/>
  <c i="4" r="J140"/>
  <c r="BK134"/>
  <c r="BK130"/>
  <c r="BK126"/>
  <c r="BK121"/>
  <c r="J143"/>
  <c r="J126"/>
  <c r="J121"/>
  <c r="J139"/>
  <c r="J135"/>
  <c r="BK127"/>
  <c r="BK122"/>
  <c i="5" r="J126"/>
  <c r="BK121"/>
  <c i="6" r="J134"/>
  <c r="J161"/>
  <c r="J125"/>
  <c r="BK134"/>
  <c r="J146"/>
  <c i="2" r="BK228"/>
  <c r="J196"/>
  <c r="BK168"/>
  <c r="J147"/>
  <c r="J129"/>
  <c r="J253"/>
  <c r="J236"/>
  <c r="J225"/>
  <c r="J220"/>
  <c r="BK194"/>
  <c r="J166"/>
  <c r="J140"/>
  <c i="3" r="BK225"/>
  <c r="J217"/>
  <c r="J210"/>
  <c r="BK208"/>
  <c r="BK196"/>
  <c r="BK183"/>
  <c r="J172"/>
  <c r="BK161"/>
  <c r="BK149"/>
  <c r="J229"/>
  <c r="BK216"/>
  <c r="BK209"/>
  <c r="BK205"/>
  <c r="J190"/>
  <c r="J171"/>
  <c r="BK154"/>
  <c r="J142"/>
  <c r="J212"/>
  <c r="J205"/>
  <c r="BK198"/>
  <c r="J161"/>
  <c r="BK156"/>
  <c r="J153"/>
  <c r="BK150"/>
  <c r="J145"/>
  <c r="J143"/>
  <c r="BK142"/>
  <c r="BK221"/>
  <c r="J214"/>
  <c r="J204"/>
  <c r="J192"/>
  <c r="J181"/>
  <c r="J154"/>
  <c r="BK127"/>
  <c i="4" r="J149"/>
  <c r="BK135"/>
  <c r="BK131"/>
  <c r="J125"/>
  <c r="BK152"/>
  <c r="J136"/>
  <c r="BK123"/>
  <c r="BK140"/>
  <c r="BK136"/>
  <c r="BK133"/>
  <c r="J130"/>
  <c r="J155"/>
  <c r="BK128"/>
  <c i="5" r="BK126"/>
  <c r="J121"/>
  <c i="6" r="J152"/>
  <c r="J123"/>
  <c r="J129"/>
  <c r="BK137"/>
  <c r="BK123"/>
  <c i="2" l="1" r="P124"/>
  <c r="BK176"/>
  <c r="J176"/>
  <c r="J99"/>
  <c r="T176"/>
  <c r="R213"/>
  <c r="P244"/>
  <c i="3" r="P122"/>
  <c r="BK175"/>
  <c r="J175"/>
  <c r="J99"/>
  <c r="T175"/>
  <c r="T222"/>
  <c i="4" r="R120"/>
  <c r="R119"/>
  <c r="R118"/>
  <c i="5" r="BK120"/>
  <c r="J120"/>
  <c r="J98"/>
  <c i="2" r="R124"/>
  <c r="P176"/>
  <c r="BK213"/>
  <c r="J213"/>
  <c r="J100"/>
  <c r="T213"/>
  <c r="T244"/>
  <c i="3" r="T122"/>
  <c r="T121"/>
  <c r="T120"/>
  <c r="R175"/>
  <c r="P222"/>
  <c i="4" r="T120"/>
  <c r="T119"/>
  <c r="T118"/>
  <c i="5" r="T120"/>
  <c r="T119"/>
  <c r="T118"/>
  <c i="6" r="BK122"/>
  <c r="R136"/>
  <c i="5" r="R120"/>
  <c r="R119"/>
  <c r="R118"/>
  <c i="6" r="R122"/>
  <c r="BK136"/>
  <c r="J136"/>
  <c r="J99"/>
  <c r="T136"/>
  <c r="R151"/>
  <c i="2" r="BK124"/>
  <c r="J124"/>
  <c r="J98"/>
  <c r="T124"/>
  <c r="T123"/>
  <c r="T122"/>
  <c r="R176"/>
  <c r="P213"/>
  <c r="BK244"/>
  <c r="J244"/>
  <c r="J101"/>
  <c r="R244"/>
  <c i="3" r="BK122"/>
  <c r="J122"/>
  <c r="J98"/>
  <c r="R122"/>
  <c r="P175"/>
  <c r="BK222"/>
  <c r="J222"/>
  <c r="J100"/>
  <c r="R222"/>
  <c i="4" r="BK120"/>
  <c r="J120"/>
  <c r="J98"/>
  <c r="P120"/>
  <c r="P119"/>
  <c r="P118"/>
  <c i="1" r="AU97"/>
  <c i="5" r="P120"/>
  <c r="P119"/>
  <c r="P118"/>
  <c i="1" r="AU98"/>
  <c i="6" r="P122"/>
  <c r="P121"/>
  <c r="P120"/>
  <c i="1" r="AU99"/>
  <c i="6" r="T122"/>
  <c r="P136"/>
  <c r="BK151"/>
  <c r="J151"/>
  <c r="J100"/>
  <c r="P151"/>
  <c r="T151"/>
  <c i="2" r="BK257"/>
  <c r="J257"/>
  <c r="J102"/>
  <c i="6" r="BE123"/>
  <c r="BE131"/>
  <c r="F92"/>
  <c r="BE161"/>
  <c r="E85"/>
  <c r="BE125"/>
  <c r="BE127"/>
  <c r="BE134"/>
  <c r="BE152"/>
  <c r="J89"/>
  <c r="BE129"/>
  <c r="BE137"/>
  <c r="BE146"/>
  <c i="5" r="E85"/>
  <c r="J112"/>
  <c r="F115"/>
  <c r="BE123"/>
  <c r="BE121"/>
  <c r="BE126"/>
  <c r="BE137"/>
  <c i="4" r="J89"/>
  <c r="BE121"/>
  <c r="BE124"/>
  <c r="BE125"/>
  <c r="BE129"/>
  <c r="BE132"/>
  <c r="BE149"/>
  <c r="E85"/>
  <c r="BE128"/>
  <c r="BE134"/>
  <c r="BE146"/>
  <c r="BE158"/>
  <c r="BE126"/>
  <c r="BE127"/>
  <c r="BE130"/>
  <c r="BE138"/>
  <c r="BE139"/>
  <c r="F92"/>
  <c r="BE122"/>
  <c r="BE123"/>
  <c r="BE131"/>
  <c r="BE133"/>
  <c r="BE135"/>
  <c r="BE136"/>
  <c r="BE137"/>
  <c r="BE140"/>
  <c r="BE143"/>
  <c r="BE152"/>
  <c r="BE155"/>
  <c i="3" r="J89"/>
  <c r="E110"/>
  <c r="BE133"/>
  <c r="BE137"/>
  <c r="BE143"/>
  <c r="BE145"/>
  <c r="BE148"/>
  <c r="BE156"/>
  <c r="BE163"/>
  <c r="BE166"/>
  <c r="BE168"/>
  <c r="BE171"/>
  <c r="BE196"/>
  <c r="BE199"/>
  <c r="BE205"/>
  <c r="BE206"/>
  <c r="BE208"/>
  <c r="BE209"/>
  <c r="BE223"/>
  <c r="BE225"/>
  <c r="BE229"/>
  <c r="BE127"/>
  <c r="BE131"/>
  <c r="BE135"/>
  <c r="BE169"/>
  <c r="BE181"/>
  <c r="BE188"/>
  <c r="BE190"/>
  <c r="BE194"/>
  <c r="BE202"/>
  <c r="BE207"/>
  <c r="BE212"/>
  <c r="BE213"/>
  <c r="BE214"/>
  <c r="BE215"/>
  <c r="F117"/>
  <c r="BE123"/>
  <c r="BE142"/>
  <c r="BE149"/>
  <c r="BE154"/>
  <c r="BE161"/>
  <c r="BE174"/>
  <c r="BE176"/>
  <c r="BE186"/>
  <c r="BE192"/>
  <c r="BE217"/>
  <c r="BE150"/>
  <c r="BE153"/>
  <c r="BE172"/>
  <c r="BE173"/>
  <c r="BE180"/>
  <c r="BE183"/>
  <c r="BE198"/>
  <c r="BE204"/>
  <c r="BE210"/>
  <c r="BE211"/>
  <c r="BE216"/>
  <c r="BE219"/>
  <c r="BE221"/>
  <c i="2" r="E85"/>
  <c r="F119"/>
  <c r="BE126"/>
  <c r="BE129"/>
  <c r="BE130"/>
  <c r="BE132"/>
  <c r="BE142"/>
  <c r="BE146"/>
  <c r="BE155"/>
  <c r="BE166"/>
  <c r="BE168"/>
  <c r="BE172"/>
  <c r="BE174"/>
  <c r="BE185"/>
  <c r="BE188"/>
  <c r="BE198"/>
  <c r="BE200"/>
  <c r="BE208"/>
  <c r="BE215"/>
  <c r="BE220"/>
  <c r="BE225"/>
  <c r="BE227"/>
  <c r="BE235"/>
  <c r="BE249"/>
  <c r="BE255"/>
  <c r="BE258"/>
  <c r="J116"/>
  <c r="BE125"/>
  <c r="BE149"/>
  <c r="BE162"/>
  <c r="BE194"/>
  <c r="BE204"/>
  <c r="BE229"/>
  <c r="BE230"/>
  <c r="BE231"/>
  <c r="BE242"/>
  <c r="BE243"/>
  <c r="BE245"/>
  <c r="BE246"/>
  <c r="BE253"/>
  <c r="BE127"/>
  <c r="BE140"/>
  <c r="BE157"/>
  <c r="BE177"/>
  <c r="BE190"/>
  <c r="BE196"/>
  <c r="BE214"/>
  <c r="BE216"/>
  <c r="BE217"/>
  <c r="BE219"/>
  <c r="BE221"/>
  <c r="BE222"/>
  <c r="BE223"/>
  <c r="BE250"/>
  <c r="BE254"/>
  <c r="BE128"/>
  <c r="BE134"/>
  <c r="BE136"/>
  <c r="BE147"/>
  <c r="BE153"/>
  <c r="BE160"/>
  <c r="BE181"/>
  <c r="BE192"/>
  <c r="BE218"/>
  <c r="BE224"/>
  <c r="BE228"/>
  <c r="BE234"/>
  <c r="BE236"/>
  <c r="F35"/>
  <c i="1" r="BB95"/>
  <c i="3" r="J34"/>
  <c i="1" r="AW96"/>
  <c i="4" r="F36"/>
  <c i="1" r="BC97"/>
  <c i="4" r="F37"/>
  <c i="1" r="BD97"/>
  <c i="5" r="F35"/>
  <c i="1" r="BB98"/>
  <c i="6" r="F34"/>
  <c i="1" r="BA99"/>
  <c i="6" r="F35"/>
  <c i="1" r="BB99"/>
  <c i="2" r="F36"/>
  <c i="1" r="BC95"/>
  <c i="3" r="F35"/>
  <c i="1" r="BB96"/>
  <c i="4" r="F34"/>
  <c i="1" r="BA97"/>
  <c i="4" r="F35"/>
  <c i="1" r="BB97"/>
  <c i="5" r="F36"/>
  <c i="1" r="BC98"/>
  <c i="6" r="F37"/>
  <c i="1" r="BD99"/>
  <c i="2" r="F37"/>
  <c i="1" r="BD95"/>
  <c i="2" r="F34"/>
  <c i="1" r="BA95"/>
  <c i="3" r="F36"/>
  <c i="1" r="BC96"/>
  <c i="3" r="F37"/>
  <c i="1" r="BD96"/>
  <c i="5" r="F37"/>
  <c i="1" r="BD98"/>
  <c i="5" r="F34"/>
  <c i="1" r="BA98"/>
  <c i="6" r="F36"/>
  <c i="1" r="BC99"/>
  <c i="2" r="J34"/>
  <c i="1" r="AW95"/>
  <c i="3" r="F34"/>
  <c i="1" r="BA96"/>
  <c i="4" r="J34"/>
  <c i="1" r="AW97"/>
  <c i="5" r="J34"/>
  <c i="1" r="AW98"/>
  <c i="6" r="J34"/>
  <c i="1" r="AW99"/>
  <c i="6" l="1" r="T121"/>
  <c r="T120"/>
  <c i="3" r="R121"/>
  <c r="R120"/>
  <c i="2" r="R123"/>
  <c r="R122"/>
  <c i="3" r="P121"/>
  <c r="P120"/>
  <c i="1" r="AU96"/>
  <c i="6" r="BK121"/>
  <c r="J121"/>
  <c r="J97"/>
  <c r="R121"/>
  <c r="R120"/>
  <c i="2" r="P123"/>
  <c r="P122"/>
  <c i="1" r="AU95"/>
  <c i="2" r="BK123"/>
  <c r="J123"/>
  <c r="J97"/>
  <c i="3" r="BK121"/>
  <c r="J121"/>
  <c r="J97"/>
  <c i="4" r="BK119"/>
  <c r="J119"/>
  <c r="J97"/>
  <c i="6" r="J122"/>
  <c r="J98"/>
  <c i="5" r="BK119"/>
  <c r="J119"/>
  <c r="J97"/>
  <c i="2" r="J33"/>
  <c i="1" r="AV95"/>
  <c r="AT95"/>
  <c i="4" r="F33"/>
  <c i="1" r="AZ97"/>
  <c r="BA94"/>
  <c r="AW94"/>
  <c r="AK30"/>
  <c i="6" r="J33"/>
  <c i="1" r="AV99"/>
  <c r="AT99"/>
  <c i="3" r="J33"/>
  <c i="1" r="AV96"/>
  <c r="AT96"/>
  <c i="5" r="F33"/>
  <c i="1" r="AZ98"/>
  <c r="BB94"/>
  <c r="AX94"/>
  <c r="BD94"/>
  <c r="W33"/>
  <c r="BC94"/>
  <c r="W32"/>
  <c i="2" r="F33"/>
  <c i="1" r="AZ95"/>
  <c i="4" r="J33"/>
  <c i="1" r="AV97"/>
  <c r="AT97"/>
  <c i="6" r="F33"/>
  <c i="1" r="AZ99"/>
  <c i="3" r="F33"/>
  <c i="1" r="AZ96"/>
  <c i="5" r="J33"/>
  <c i="1" r="AV98"/>
  <c r="AT98"/>
  <c i="4" l="1" r="BK118"/>
  <c r="J118"/>
  <c r="J96"/>
  <c i="2" r="BK122"/>
  <c r="J122"/>
  <c r="J96"/>
  <c i="3" r="BK120"/>
  <c r="J120"/>
  <c i="5" r="BK118"/>
  <c r="J118"/>
  <c r="J96"/>
  <c i="6" r="BK120"/>
  <c r="J120"/>
  <c i="1" r="AU94"/>
  <c i="3" r="J30"/>
  <c i="1" r="AG96"/>
  <c r="W30"/>
  <c r="AZ94"/>
  <c r="W29"/>
  <c i="6" r="J30"/>
  <c i="1" r="AG99"/>
  <c r="AY94"/>
  <c r="W31"/>
  <c i="6" l="1" r="J39"/>
  <c i="3" r="J39"/>
  <c r="J96"/>
  <c i="6" r="J96"/>
  <c i="1" r="AN99"/>
  <c r="AN96"/>
  <c i="2" r="J30"/>
  <c i="1" r="AG95"/>
  <c i="5" r="J30"/>
  <c i="1" r="AG98"/>
  <c i="4" r="J30"/>
  <c i="1" r="AG97"/>
  <c r="AV94"/>
  <c r="AK29"/>
  <c i="4" l="1" r="J39"/>
  <c i="2" r="J39"/>
  <c i="5" r="J39"/>
  <c i="1" r="AN95"/>
  <c r="AN97"/>
  <c r="AN98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<sst xmlns="http://schemas.openxmlformats.org/spreadsheetml/2006/main">
  <si>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</si>
  <si>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</si>
  <si>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</si>
  <si>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</si>
  <si>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</si>
  <si>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{4b7b93d3-d594-445f-a61d-ac94c323b631}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</si>
  <si>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</si>
  <si>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</si>
  <si>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</si>
  <si>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</si>
  <si>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</si>
  <si>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</si>
  <si>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</si>
  <si>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</si>
  <si>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21-04-10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</si>
  <si>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</si>
  <si>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</si>
  <si>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PRO OA V UL.JIRÁSKOVA / JIŽNÍ, BÍLINA</t>
  </si>
  <si>
    <t>KSO:</t>
  </si>
  <si>
    <t>CC-CZ:</t>
  </si>
  <si>
    <t>Místo:</t>
  </si>
  <si>
    <t>BÍLINA</t>
  </si>
  <si>
    <t>Datum:</t>
  </si>
  <si>
    <t>10. 4. 2021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</si>
  <si>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</si>
  <si>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</si>
  <si>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</si>
  <si>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</si>
  <si>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</si>
  <si>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</si>
  <si>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</si>
  <si>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NE2D PROJEKT</t>
  </si>
  <si>
    <t>True</t>
  </si>
  <si>
    <t>Zpracovatel:</t>
  </si>
  <si>
    <t>ING.VLADIMÍR 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</si>
  <si>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</si>
  <si>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</si>
  <si>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</si>
  <si>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</si>
  <si>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</si>
  <si>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</si>
  <si>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</si>
  <si>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</si>
  <si>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</si>
  <si>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</si>
  <si>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</si>
  <si>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</si>
  <si>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</si>
  <si>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</si>
  <si>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</si>
  <si>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</si>
  <si>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</si>
  <si>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</si>
  <si>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</si>
  <si>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</si>
  <si>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</si>
  <si>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</si>
  <si>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</si>
  <si>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</si>
  <si>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</si>
  <si>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</si>
  <si>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</si>
  <si>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</si>
  <si>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</si>
  <si>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</si>
  <si>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</si>
  <si>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</si>
  <si>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</si>
  <si>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</si>
  <si>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</si>
  <si>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</si>
  <si>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</si>
  <si>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</si>
  <si>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</si>
  <si>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</si>
  <si>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</si>
  <si>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</si>
  <si>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</si>
  <si>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</si>
  <si>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</si>
  <si>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</si>
  <si>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ZRN1</t>
  </si>
  <si>
    <t>KOMUNIKACE</t>
  </si>
  <si>
    <t>ING</t>
  </si>
  <si>
    <t>1</t>
  </si>
  <si>
    <t>{b0cc2879-68bf-441b-b9f5-fbbc38849872}</t>
  </si>
  <si>
    <t>2</t>
  </si>
  <si>
    <t>ZRN2</t>
  </si>
  <si>
    <t>VEŘEJNÉ OSVĚTLENÍ</t>
  </si>
  <si>
    <t>{f2a06a1d-5fea-4165-ad06-c731b5ba3384}</t>
  </si>
  <si>
    <t>ZRN3</t>
  </si>
  <si>
    <t>KÁCENÍ STROMŮ</t>
  </si>
  <si>
    <t>{7ce59572-9cc4-4aa5-90ff-702a5621d1af}</t>
  </si>
  <si>
    <t>ZRN4</t>
  </si>
  <si>
    <t>NÁHRADNÍ VÝSADBA</t>
  </si>
  <si>
    <t>{58a09ac3-0fe0-42ea-a720-d000c427bb6f}</t>
  </si>
  <si>
    <t>VON1</t>
  </si>
  <si>
    <t>VEDLEJŠÍ A OSTATNÍ NÁKLADY</t>
  </si>
  <si>
    <t>VON</t>
  </si>
  <si>
    <t>{12fb9634-5cf3-4bad-aa70-b7aec7d6520e}</t>
  </si>
  <si>
    <t>KCE240MMDP</t>
  </si>
  <si>
    <t>CHODNÍK</t>
  </si>
  <si>
    <t>m2</t>
  </si>
  <si>
    <t>105</t>
  </si>
  <si>
    <t>3</t>
  </si>
  <si>
    <t>KCE240MMDR</t>
  </si>
  <si>
    <t>4</t>
  </si>
  <si>
    <t>KRYCÍ LIST SOUPISU PRACÍ</t>
  </si>
  <si>
    <t>KCE350MMDV</t>
  </si>
  <si>
    <t>VSAKOVACÍ DLAŽBA</t>
  </si>
  <si>
    <t>260</t>
  </si>
  <si>
    <t>KCE350MMDZ</t>
  </si>
  <si>
    <t>ZATRAVŇOVACÍ DLAŽBA</t>
  </si>
  <si>
    <t>239</t>
  </si>
  <si>
    <t>KCE390MMAB</t>
  </si>
  <si>
    <t>81</t>
  </si>
  <si>
    <t>ODKOP3</t>
  </si>
  <si>
    <t>VÝKOPY ZEMINY</t>
  </si>
  <si>
    <t>m3</t>
  </si>
  <si>
    <t>252</t>
  </si>
  <si>
    <t>Objekt:</t>
  </si>
  <si>
    <t>ODKOP4</t>
  </si>
  <si>
    <t>279,65</t>
  </si>
  <si>
    <t>ZRN1 - KOMUNIKACE</t>
  </si>
  <si>
    <t>ZELEŇ</t>
  </si>
  <si>
    <t>SADOVÉ ÚPRAVY – TRÁVNÍK</t>
  </si>
  <si>
    <t>85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</si>
  <si>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</si>
  <si>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</si>
  <si>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</si>
  <si>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</si>
  <si>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</si>
  <si>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</si>
  <si>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</si>
  <si>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</si>
  <si>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</si>
  <si>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</si>
  <si>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</si>
  <si>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</si>
  <si>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</si>
  <si>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</si>
  <si>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</si>
  <si>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</si>
  <si>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</si>
  <si>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</si>
  <si>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</si>
  <si>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</si>
  <si>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</si>
  <si>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</si>
  <si>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</si>
  <si>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</si>
  <si>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</si>
  <si>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</si>
  <si>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</si>
  <si>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</si>
  <si>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</si>
  <si>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</si>
  <si>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</t>
  </si>
  <si>
    <t>CS ÚRS 2021 01</t>
  </si>
  <si>
    <t>-89772147</t>
  </si>
  <si>
    <t>113107162</t>
  </si>
  <si>
    <t>Odstranění podkladu pl přes 50 do 200 m2 z kameniva drceného tl 200 mm</t>
  </si>
  <si>
    <t>-1367145761</t>
  </si>
  <si>
    <t>113107171</t>
  </si>
  <si>
    <t>Odstranění podkladu z betonu prostého tl 150 mm strojně pl přes 50 do 200 m2</t>
  </si>
  <si>
    <t>-1441683172</t>
  </si>
  <si>
    <t>113107183</t>
  </si>
  <si>
    <t>Odstranění podkladu pl přes 50 do 200 m2 živičných tl 150 mm</t>
  </si>
  <si>
    <t>1350481147</t>
  </si>
  <si>
    <t>5</t>
  </si>
  <si>
    <t>113202111</t>
  </si>
  <si>
    <t>Vytrhání obrub krajníků obrubníků stojatých</t>
  </si>
  <si>
    <t>m</t>
  </si>
  <si>
    <t>28166164</t>
  </si>
  <si>
    <t>6</t>
  </si>
  <si>
    <t>122251104</t>
  </si>
  <si>
    <t>Odkopávky a prokopávky nezapažené v hornině třídy těžitelnosti I, skupiny 3 objem do 500 m3 strojně</t>
  </si>
  <si>
    <t>-277727002</t>
  </si>
  <si>
    <t>VV</t>
  </si>
  <si>
    <t>7</t>
  </si>
  <si>
    <t>122351104</t>
  </si>
  <si>
    <t>Odkopávky a prokopávky nezapažené v hornině třídy těžitelnosti II, skupiny 4 objem do 500 m3 strojně</t>
  </si>
  <si>
    <t>555562886</t>
  </si>
  <si>
    <t>8</t>
  </si>
  <si>
    <t>162751117</t>
  </si>
  <si>
    <t>Vodorovné přemístění do 10000 m výkopku/sypaniny z horniny třídy těžitelnosti I, skupiny 1 až 3</t>
  </si>
  <si>
    <t>-1042491491</t>
  </si>
  <si>
    <t>9</t>
  </si>
  <si>
    <t>162751119</t>
  </si>
  <si>
    <t>Příplatek k vodorovnému přemístění výkopku/sypaniny z horniny třídy těžitelnosti I, skupiny 1 až 3 ZKD 1000 m přes 10000 m</t>
  </si>
  <si>
    <t>1808204203</t>
  </si>
  <si>
    <t>P</t>
  </si>
  <si>
    <t>Poznámka k položce:_x000d_
dalších 5km</t>
  </si>
  <si>
    <t>252*5 'Přepočtené koeficientem množství</t>
  </si>
  <si>
    <t>10</t>
  </si>
  <si>
    <t>162751137</t>
  </si>
  <si>
    <t>Vodorovné přemístění do 10000 m výkopku/sypaniny z horniny třídy těžitelnosti II, skupiny 4 a 5</t>
  </si>
  <si>
    <t>810580429</t>
  </si>
  <si>
    <t>11</t>
  </si>
  <si>
    <t>162751139</t>
  </si>
  <si>
    <t>Příplatek k vodorovnému přemístění výkopku/sypaniny z horniny třídy těžitelnosti II, skupiny 4 a 5 ZKD 1000 m přes 10000 m</t>
  </si>
  <si>
    <t>-1045385343</t>
  </si>
  <si>
    <t xml:space="preserve">Poznámka k položce:_x000d_
dalších 5km_x000d_
</t>
  </si>
  <si>
    <t>279,65*5 'Přepočtené koeficientem množství</t>
  </si>
  <si>
    <t>12</t>
  </si>
  <si>
    <t>171152101</t>
  </si>
  <si>
    <t>Uložení sypaniny z hornin soudržných do násypů zhutněných silnic a dálnic</t>
  </si>
  <si>
    <t>332695893</t>
  </si>
  <si>
    <t>13</t>
  </si>
  <si>
    <t>M</t>
  </si>
  <si>
    <t>58344003</t>
  </si>
  <si>
    <t>kamenivo drcené hrubé frakce 63/125</t>
  </si>
  <si>
    <t>t</t>
  </si>
  <si>
    <t>-598939032</t>
  </si>
  <si>
    <t>32*1,75 'Přepočtené koeficientem množství</t>
  </si>
  <si>
    <t>14</t>
  </si>
  <si>
    <t>171201231</t>
  </si>
  <si>
    <t>Poplatek za uložení zeminy a kamení na recyklační skládce (skládkovné) kód odpadu 17 05 04</t>
  </si>
  <si>
    <t>1081246851</t>
  </si>
  <si>
    <t>Poznámka k položce:_x000d_
převod m3/t</t>
  </si>
  <si>
    <t>ODKOP3+ODKOP4</t>
  </si>
  <si>
    <t>531,65*1,75 'Přepočtené koeficientem množství</t>
  </si>
  <si>
    <t>171251201</t>
  </si>
  <si>
    <t>Uložení sypaniny na skládky nebo meziskládky</t>
  </si>
  <si>
    <t>-2013765747</t>
  </si>
  <si>
    <t>16</t>
  </si>
  <si>
    <t>174101101</t>
  </si>
  <si>
    <t>Zásyp jam, šachet rýh nebo kolem objektů sypaninou se zhutněním</t>
  </si>
  <si>
    <t>1893120511</t>
  </si>
  <si>
    <t>15"pomocné zásypy odhad</t>
  </si>
  <si>
    <t>17</t>
  </si>
  <si>
    <t>58331200</t>
  </si>
  <si>
    <t>štěrkopísek netříděný zásypový</t>
  </si>
  <si>
    <t>2115525790</t>
  </si>
  <si>
    <t>15*1,8 'Přepočtené koeficientem množství</t>
  </si>
  <si>
    <t>18</t>
  </si>
  <si>
    <t>180404111</t>
  </si>
  <si>
    <t>Založení hřišťového trávníku výsevem na vrstvě ornice</t>
  </si>
  <si>
    <t>-2046703548</t>
  </si>
  <si>
    <t>19</t>
  </si>
  <si>
    <t>005724100</t>
  </si>
  <si>
    <t>osivo směs travní parková</t>
  </si>
  <si>
    <t>kg</t>
  </si>
  <si>
    <t>1532301480</t>
  </si>
  <si>
    <t>Poznámka k položce:_x000d_
1kg/50m2</t>
  </si>
  <si>
    <t>85*0,02 'Přepočtené koeficientem množství</t>
  </si>
  <si>
    <t>20</t>
  </si>
  <si>
    <t>181351103</t>
  </si>
  <si>
    <t>Rozprostření ornice tl vrstvy do 200 mm pl do 500 m2 v rovině nebo ve svahu do 1:5 strojně</t>
  </si>
  <si>
    <t>1850395994</t>
  </si>
  <si>
    <t>10364100</t>
  </si>
  <si>
    <t>zemina pro terénní úpravy - tříděná</t>
  </si>
  <si>
    <t>-989662294</t>
  </si>
  <si>
    <t>ZELEŇ*0,2</t>
  </si>
  <si>
    <t>17*1,75 'Přepočtené koeficientem množství</t>
  </si>
  <si>
    <t>22</t>
  </si>
  <si>
    <t>181951111</t>
  </si>
  <si>
    <t>Úprava pláně v hornině třídy těžitelnosti I, skupiny 1 až 3 bez zhutnění</t>
  </si>
  <si>
    <t>1835090663</t>
  </si>
  <si>
    <t>23</t>
  </si>
  <si>
    <t>181951112</t>
  </si>
  <si>
    <t>Úprava pláně v hornině třídy těžitelnosti I, skupiny 1 až 3 se zhutněním</t>
  </si>
  <si>
    <t>1628954174</t>
  </si>
  <si>
    <t>KCE240MMDP+KCE240MMDR+KCE350MMDV+KCE350MMDZ+KCE390MMAB</t>
  </si>
  <si>
    <t>Komunikace</t>
  </si>
  <si>
    <t>24</t>
  </si>
  <si>
    <t>564851111</t>
  </si>
  <si>
    <t>Podklad ze štěrkodrtě ŠD tl 150 mm</t>
  </si>
  <si>
    <t>1587263502</t>
  </si>
  <si>
    <t>KCE390MMAB*2</t>
  </si>
  <si>
    <t>KCE240MMDP+KCE240MMDR</t>
  </si>
  <si>
    <t>Součet</t>
  </si>
  <si>
    <t>25</t>
  </si>
  <si>
    <t>564871111</t>
  </si>
  <si>
    <t>Podklad ze štěrkodrtě ŠD tl 250 mm</t>
  </si>
  <si>
    <t>-231350245</t>
  </si>
  <si>
    <t>26</t>
  </si>
  <si>
    <t>565135111</t>
  </si>
  <si>
    <t>Asfaltový beton vrstva podkladní ACP 16 (obalované kamenivo OKS) tl 50 mm š do 3 m</t>
  </si>
  <si>
    <t>-1275201560</t>
  </si>
  <si>
    <t>oceň ACp 16+</t>
  </si>
  <si>
    <t>27</t>
  </si>
  <si>
    <t>573211111</t>
  </si>
  <si>
    <t>Postřik živičný spojovací z asfaltu v množství do 0,70 kg/m2</t>
  </si>
  <si>
    <t>2037046859</t>
  </si>
  <si>
    <t>28</t>
  </si>
  <si>
    <t>577134111</t>
  </si>
  <si>
    <t>Asfaltový beton vrstva obrusná ACO 11 (ABS) tř. I tl 40 mm š do 3 m z nemodifikovaného asfaltu</t>
  </si>
  <si>
    <t>2059377940</t>
  </si>
  <si>
    <t>29</t>
  </si>
  <si>
    <t>596211112</t>
  </si>
  <si>
    <t>Kladení zámkové dlažby komunikací pro pěší tl 60 mm skupiny A pl do 300 m2</t>
  </si>
  <si>
    <t>-2063028662</t>
  </si>
  <si>
    <t>KCE240MMDR+KCE240MMDP</t>
  </si>
  <si>
    <t>30</t>
  </si>
  <si>
    <t>59245006</t>
  </si>
  <si>
    <t>dlažba skladebná betonová základní pro nevidomé 20 x 10 x 6 cm barevná</t>
  </si>
  <si>
    <t>-1533064487</t>
  </si>
  <si>
    <t>31</t>
  </si>
  <si>
    <t>59245018</t>
  </si>
  <si>
    <t>dlažba skladebná betonová 20x10x6 cm přírodní</t>
  </si>
  <si>
    <t>-1275230468</t>
  </si>
  <si>
    <t>32</t>
  </si>
  <si>
    <t>596211114</t>
  </si>
  <si>
    <t>Příplatek za kombinaci dvou barev u kladení betonových dlažeb komunikací pro pěší tl 60 mm skupiny A</t>
  </si>
  <si>
    <t>-468700956</t>
  </si>
  <si>
    <t>33</t>
  </si>
  <si>
    <t>596412213R</t>
  </si>
  <si>
    <t>Kladení dlažby z vegetačních tvárnic pozemních komunikací tl 50 mm přes 300 m2</t>
  </si>
  <si>
    <t>-1018260389</t>
  </si>
  <si>
    <t>34</t>
  </si>
  <si>
    <t>59245031R</t>
  </si>
  <si>
    <t>dlažba plošná betonová vegetační Ecoraster Bloxx</t>
  </si>
  <si>
    <t>-1808905254</t>
  </si>
  <si>
    <t>oceň vložku a výplň</t>
  </si>
  <si>
    <t>1x rastr+4x kostka x 9ks/m2</t>
  </si>
  <si>
    <t>35</t>
  </si>
  <si>
    <t>LSV.100194R</t>
  </si>
  <si>
    <t>zatravňovací tvárnice Ecoraster E50</t>
  </si>
  <si>
    <t>-1785303418</t>
  </si>
  <si>
    <t>Poznámka k položce:_x000d_
9ks/m2</t>
  </si>
  <si>
    <t>rozměr 33x33x5cm</t>
  </si>
  <si>
    <t>do ceny zahrň: 9ks/m2 + rašelinová výplň</t>
  </si>
  <si>
    <t>Ostatní konstrukce a práce-bourání</t>
  </si>
  <si>
    <t>36</t>
  </si>
  <si>
    <t>914111111</t>
  </si>
  <si>
    <t>Montáž svislé dopravní značky do velikosti 1 m2 objímkami na sloupek nebo konzolu</t>
  </si>
  <si>
    <t>kus</t>
  </si>
  <si>
    <t>1256178998</t>
  </si>
  <si>
    <t>37</t>
  </si>
  <si>
    <t>40445625</t>
  </si>
  <si>
    <t>informativní značky provozní IP8, IP9, IP11-IP13 500x700mm</t>
  </si>
  <si>
    <t>-2048277934</t>
  </si>
  <si>
    <t>38</t>
  </si>
  <si>
    <t>914511111</t>
  </si>
  <si>
    <t>Montáž sloupku dopravních značek délky do 3,5 m s betonovým základem</t>
  </si>
  <si>
    <t>-961857580</t>
  </si>
  <si>
    <t>39</t>
  </si>
  <si>
    <t>40445230</t>
  </si>
  <si>
    <t>sloupek pro dopravní značku Zn D 70mm v 3,5m</t>
  </si>
  <si>
    <t>-323839178</t>
  </si>
  <si>
    <t>40</t>
  </si>
  <si>
    <t>40445254</t>
  </si>
  <si>
    <t>víčko plastové na sloupek D 70mm</t>
  </si>
  <si>
    <t>1524295693</t>
  </si>
  <si>
    <t>41</t>
  </si>
  <si>
    <t>40445257</t>
  </si>
  <si>
    <t>svorka upínací na sloupek D 70mm</t>
  </si>
  <si>
    <t>1240656953</t>
  </si>
  <si>
    <t>42</t>
  </si>
  <si>
    <t>915211111</t>
  </si>
  <si>
    <t>Vodorovné dopravní značení bílým plastem dělící čáry souvislé šířky 125 mm</t>
  </si>
  <si>
    <t>-700483081</t>
  </si>
  <si>
    <t>43</t>
  </si>
  <si>
    <t>915231111</t>
  </si>
  <si>
    <t>Vodorovné dopravní značení bílým plastem přechody pro chodce, šipky, symboly</t>
  </si>
  <si>
    <t>-403664402</t>
  </si>
  <si>
    <t>44</t>
  </si>
  <si>
    <t>915611111</t>
  </si>
  <si>
    <t>Předznačení vodorovného liniového značení</t>
  </si>
  <si>
    <t>-1791191608</t>
  </si>
  <si>
    <t>45</t>
  </si>
  <si>
    <t>915621111</t>
  </si>
  <si>
    <t>Předznačení vodorovného plošného značení</t>
  </si>
  <si>
    <t>-1263798569</t>
  </si>
  <si>
    <t>46</t>
  </si>
  <si>
    <t>916131213</t>
  </si>
  <si>
    <t>Osazení silničního obrubníku betonového stojatého s boční opěrou do lože z betonu prostého</t>
  </si>
  <si>
    <t>427626251</t>
  </si>
  <si>
    <t>47</t>
  </si>
  <si>
    <t>59217023</t>
  </si>
  <si>
    <t>obrubník betonový chodníkový 1000x150x250mm</t>
  </si>
  <si>
    <t>1774993455</t>
  </si>
  <si>
    <t>Poznámka k položce:_x000d_
prořez 1%</t>
  </si>
  <si>
    <t>48</t>
  </si>
  <si>
    <t>59217029</t>
  </si>
  <si>
    <t>obrubník betonový silniční nájezdový 1000x150x150mm</t>
  </si>
  <si>
    <t>-199725288</t>
  </si>
  <si>
    <t>49</t>
  </si>
  <si>
    <t>59217030</t>
  </si>
  <si>
    <t>obrubník betonový silniční přechodový 1000x150x150-250mm</t>
  </si>
  <si>
    <t>-708520840</t>
  </si>
  <si>
    <t>50</t>
  </si>
  <si>
    <t>916231213</t>
  </si>
  <si>
    <t>Osazení chodníkového obrubníku betonového stojatého s boční opěrou do lože z betonu prostého</t>
  </si>
  <si>
    <t>1648088069</t>
  </si>
  <si>
    <t>51</t>
  </si>
  <si>
    <t>59217016</t>
  </si>
  <si>
    <t>obrubník betonový chodníkový 1000x80x250mm</t>
  </si>
  <si>
    <t>-1236650852</t>
  </si>
  <si>
    <t>52</t>
  </si>
  <si>
    <t>916991121</t>
  </si>
  <si>
    <t>Lože pod obrubníky, krajníky nebo obruby z dlažebních kostek z betonu prostého</t>
  </si>
  <si>
    <t>-1629176152</t>
  </si>
  <si>
    <t xml:space="preserve">Poznámka k položce:_x000d_
_x000d_
</t>
  </si>
  <si>
    <t>123*0,2*0,1</t>
  </si>
  <si>
    <t>53</t>
  </si>
  <si>
    <t>919111213</t>
  </si>
  <si>
    <t>Řezání spár pro vytvoření komůrky š 10 mm hl 25 mm pro těsnící zálivku v CB krytu</t>
  </si>
  <si>
    <t>1235193074</t>
  </si>
  <si>
    <t>54</t>
  </si>
  <si>
    <t>919122112</t>
  </si>
  <si>
    <t>Těsnění spár zálivkou za tepla pro komůrky š 10 mm hl 25 mm s těsnicím profilem</t>
  </si>
  <si>
    <t>462595144</t>
  </si>
  <si>
    <t>55</t>
  </si>
  <si>
    <t>919726123R</t>
  </si>
  <si>
    <t>Geotextilie pro ochranu, separaci a filtraci netkaná měrná hmotnost do 500 g/m2</t>
  </si>
  <si>
    <t>-1171314261</t>
  </si>
  <si>
    <t>oceň sorpční!</t>
  </si>
  <si>
    <t>499*1,1 'Přepočtené koeficientem množství</t>
  </si>
  <si>
    <t>56</t>
  </si>
  <si>
    <t>919731122</t>
  </si>
  <si>
    <t>Zarovnání styčné plochy podkladu nebo krytu živičného tl do 100 mm</t>
  </si>
  <si>
    <t>-1696250235</t>
  </si>
  <si>
    <t>57</t>
  </si>
  <si>
    <t>919735112</t>
  </si>
  <si>
    <t>Řezání stávajícího živičného krytu hl do 100 mm</t>
  </si>
  <si>
    <t>-719547162</t>
  </si>
  <si>
    <t>997</t>
  </si>
  <si>
    <t>Přesun sutě</t>
  </si>
  <si>
    <t>58</t>
  </si>
  <si>
    <t>997221551</t>
  </si>
  <si>
    <t>Vodorovná doprava suti ze sypkých materiálů do 1 km</t>
  </si>
  <si>
    <t>-2058802291</t>
  </si>
  <si>
    <t>59</t>
  </si>
  <si>
    <t>997221559</t>
  </si>
  <si>
    <t>Příplatek ZKD 1 km u vodorovné dopravy suti ze sypkých materiálů</t>
  </si>
  <si>
    <t>1850104760</t>
  </si>
  <si>
    <t>Poznámka k položce:_x000d_
dalších 14km</t>
  </si>
  <si>
    <t>27,55*14 'Přepočtené koeficientem množství</t>
  </si>
  <si>
    <t>60</t>
  </si>
  <si>
    <t>997221561</t>
  </si>
  <si>
    <t>Vodorovná doprava suti z kusových materiálů do 1 km</t>
  </si>
  <si>
    <t>-56391175</t>
  </si>
  <si>
    <t>61</t>
  </si>
  <si>
    <t>997221569</t>
  </si>
  <si>
    <t>Příplatek ZKD 1 km u vodorovné dopravy suti z kusových materiálů</t>
  </si>
  <si>
    <t>-38680995</t>
  </si>
  <si>
    <t>94,297*14 'Přepočtené koeficientem množství</t>
  </si>
  <si>
    <t>62</t>
  </si>
  <si>
    <t>997221861</t>
  </si>
  <si>
    <t>Poplatek za uložení stavebního odpadu na recyklační skládce (skládkovné) z prostého betonu pod kódem 17 01 01</t>
  </si>
  <si>
    <t>-1635149175</t>
  </si>
  <si>
    <t>63</t>
  </si>
  <si>
    <t>997221873</t>
  </si>
  <si>
    <t>Poplatek za uložení stavebního odpadu na recyklační skládce (skládkovné) zeminy a kamení zatříděného do Katalogu odpadů pod kódem 17 05 04</t>
  </si>
  <si>
    <t>-430561223</t>
  </si>
  <si>
    <t>64</t>
  </si>
  <si>
    <t>997221875</t>
  </si>
  <si>
    <t>Poplatek za uložení stavebního odpadu na recyklační skládce (skládkovné) asfaltového bez obsahu dehtu zatříděného do Katalogu odpadů pod kódem 17 03 02</t>
  </si>
  <si>
    <t>69765398</t>
  </si>
  <si>
    <t>Poznámka k položce:_x000d_
asfaltobetonová směs zařazena do kvalitativní třídy ZAS-T1</t>
  </si>
  <si>
    <t>998</t>
  </si>
  <si>
    <t>Přesun hmot</t>
  </si>
  <si>
    <t>65</t>
  </si>
  <si>
    <t>998223011</t>
  </si>
  <si>
    <t>Přesun hmot pro pozemní komunikace s krytem dlážděným</t>
  </si>
  <si>
    <t>-1240646390</t>
  </si>
  <si>
    <t>A1_CYKY16</t>
  </si>
  <si>
    <t>délka kabelů CYKY 4*16mm2</t>
  </si>
  <si>
    <t>154</t>
  </si>
  <si>
    <t>A2_STOŽÁR</t>
  </si>
  <si>
    <t>počet stožárů</t>
  </si>
  <si>
    <t>A3_HLAVA</t>
  </si>
  <si>
    <t>počet ukončení kabelu</t>
  </si>
  <si>
    <t>A4_SVÍTIDLA</t>
  </si>
  <si>
    <t>počet svítidel</t>
  </si>
  <si>
    <t>A5_CYKY15</t>
  </si>
  <si>
    <t>délka kabelů CYKY 5*1,5mm2</t>
  </si>
  <si>
    <t>A6_RÝHA40</t>
  </si>
  <si>
    <t xml:space="preserve">šířka rýhy 40cm, hloubka rýhy 60cm   </t>
  </si>
  <si>
    <t>110</t>
  </si>
  <si>
    <t>A7_RÝHA120</t>
  </si>
  <si>
    <t xml:space="preserve">šířka rýhy 40cm, hloubka rýhy 120cm   </t>
  </si>
  <si>
    <t>ZRN2 - VEŘEJNÉ OSVĚTLENÍ</t>
  </si>
  <si>
    <t>A8_PATKA</t>
  </si>
  <si>
    <t xml:space="preserve">základ pro stožár   </t>
  </si>
  <si>
    <t>1,824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</si>
  <si>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</si>
  <si>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</si>
  <si>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</si>
  <si>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</si>
  <si>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</si>
  <si>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</si>
  <si>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</si>
  <si>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</si>
  <si>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</si>
  <si>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140281703</t>
  </si>
  <si>
    <t>Poznámka k položce:_x000d_
počet vodičů (5x)</t>
  </si>
  <si>
    <t>4*5 'Přepočtené koeficientem množství</t>
  </si>
  <si>
    <t>210100003</t>
  </si>
  <si>
    <t>Ukončení vodičů v rozváděči nebo na přístroji včetně zapojení průřezu žíly do 16 mm2</t>
  </si>
  <si>
    <t>603666063</t>
  </si>
  <si>
    <t>Poznámka k položce:_x000d_
počet vodičů (4x)</t>
  </si>
  <si>
    <t>7*4 'Přepočtené koeficientem množství</t>
  </si>
  <si>
    <t>210100152</t>
  </si>
  <si>
    <t>Ukončení kabelů smršťovací záklopkou nebo páskou se zapojením bez letování žíly do 4x35 mm2</t>
  </si>
  <si>
    <t>-1539735415</t>
  </si>
  <si>
    <t>35436315</t>
  </si>
  <si>
    <t>hlava rozdělovací smršťovaná přímá do 1kV SKE 4f/3+4 kabel 27-45mm/průřez 35-150mm</t>
  </si>
  <si>
    <t>128</t>
  </si>
  <si>
    <t>2141472937</t>
  </si>
  <si>
    <t>210202013</t>
  </si>
  <si>
    <t>Montáž svítidel výbojkových průmyslových stropních závěsných na výložník</t>
  </si>
  <si>
    <t>52075373</t>
  </si>
  <si>
    <t>SV01</t>
  </si>
  <si>
    <t>svítidlo dle specifikace</t>
  </si>
  <si>
    <t>1335568706</t>
  </si>
  <si>
    <t>při objednávce uvést název stavby!</t>
  </si>
  <si>
    <t xml:space="preserve">Svítidlo       Streetlight 11 micro LED | </t>
  </si>
  <si>
    <t xml:space="preserve">ST1.2a 5XC1A31B08CC  včetně montážní příruby 60 mm</t>
  </si>
  <si>
    <t>210202013-D</t>
  </si>
  <si>
    <t>Demontáž svítidlo výbojkové průmyslové nebo venkovní na výložník</t>
  </si>
  <si>
    <t>-1196340274</t>
  </si>
  <si>
    <t>210204011</t>
  </si>
  <si>
    <t>Montáž stožárů osvětlení ocelových samostatně stojících délky do 12 m</t>
  </si>
  <si>
    <t>66196325</t>
  </si>
  <si>
    <t>ST01</t>
  </si>
  <si>
    <t>stožár dle specifikace</t>
  </si>
  <si>
    <t>1586183688</t>
  </si>
  <si>
    <t>Stožár DOS 60</t>
  </si>
  <si>
    <t>210204011-D</t>
  </si>
  <si>
    <t>Demontáž stožárů osvětlení ocelových samostatně stojících délky do 12 m</t>
  </si>
  <si>
    <t>-1901814959</t>
  </si>
  <si>
    <t>210204103</t>
  </si>
  <si>
    <t>Montáž výložníků osvětlení jednoramenných sloupových hmotnosti do 35 kg</t>
  </si>
  <si>
    <t>1948876396</t>
  </si>
  <si>
    <t>VL01</t>
  </si>
  <si>
    <t>výložník dle specifikace</t>
  </si>
  <si>
    <t>-254117118</t>
  </si>
  <si>
    <t xml:space="preserve">Výložník    UDOBJ 1-500       (A3)        </t>
  </si>
  <si>
    <t>210204103-D</t>
  </si>
  <si>
    <t>Demontáž výložníků osvětlení jednoramenných sloupových hmotnosti do 35 kg</t>
  </si>
  <si>
    <t>100310683</t>
  </si>
  <si>
    <t>210204201</t>
  </si>
  <si>
    <t>Montáž elektrovýzbroje stožárů osvětlení 1 okruh</t>
  </si>
  <si>
    <t>2055463104</t>
  </si>
  <si>
    <t>SR01</t>
  </si>
  <si>
    <t>svorkovnice pro jeden okruh</t>
  </si>
  <si>
    <t>1882273581</t>
  </si>
  <si>
    <t>Poznámka k položce:_x000d_
SR721-25/N</t>
  </si>
  <si>
    <t xml:space="preserve">SvorkovniceSR721-25/N  3ks</t>
  </si>
  <si>
    <t xml:space="preserve">SvorkovniceSR722-25/N  1ks</t>
  </si>
  <si>
    <t>210220022</t>
  </si>
  <si>
    <t>Montáž uzemňovacího vedení vodičů FeZn pomocí svorek v zemi drátem do 10 mm ve městské zástavbě</t>
  </si>
  <si>
    <t>21861247</t>
  </si>
  <si>
    <t>35441073</t>
  </si>
  <si>
    <t>drát D 10mm FeZn</t>
  </si>
  <si>
    <t>192107034</t>
  </si>
  <si>
    <t>Poznámka k položce:_x000d_
převod kg/m (0,62)</t>
  </si>
  <si>
    <t>154*0,62 'Přepočtené koeficientem množství</t>
  </si>
  <si>
    <t>210812035</t>
  </si>
  <si>
    <t>Montáž kabel Cu plný kulatý do 1 kV 4x16 mm2 uložený volně nebo v liště (CYKY)</t>
  </si>
  <si>
    <t>1743470602</t>
  </si>
  <si>
    <t>34111080</t>
  </si>
  <si>
    <t>kabel silový s Cu jádrem 1 kV 4x16mm2</t>
  </si>
  <si>
    <t>-979877787</t>
  </si>
  <si>
    <t>210812061</t>
  </si>
  <si>
    <t>Montáž kabel Cu plný kulatý do 1 kV 5x1,5 až 2,5 mm2 uložený volně nebo v liště (CYKY)</t>
  </si>
  <si>
    <t>1897696323</t>
  </si>
  <si>
    <t>34111090</t>
  </si>
  <si>
    <t>kabel silový s Cu jádrem 1 kV 5x1,5mm2</t>
  </si>
  <si>
    <t>-1736535756</t>
  </si>
  <si>
    <t>PM</t>
  </si>
  <si>
    <t>Přidružený materiál</t>
  </si>
  <si>
    <t>%</t>
  </si>
  <si>
    <t>586879231</t>
  </si>
  <si>
    <t>PPV</t>
  </si>
  <si>
    <t>Podíl přidružených výkonů</t>
  </si>
  <si>
    <t>-626172890</t>
  </si>
  <si>
    <t>ZV</t>
  </si>
  <si>
    <t>Zednické výpomoci</t>
  </si>
  <si>
    <t>-922249909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</si>
  <si>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</si>
  <si>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</si>
  <si>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</si>
  <si>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</si>
  <si>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</si>
  <si>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-1204921456</t>
  </si>
  <si>
    <t>Poznámka k položce:_x000d_
převod m/km (0,001)</t>
  </si>
  <si>
    <t>154*0,001 'Přepočtené koeficientem množství</t>
  </si>
  <si>
    <t>460030192</t>
  </si>
  <si>
    <t>Řezání podkladu nebo krytu živičného tloušťky do 10 cm</t>
  </si>
  <si>
    <t>CS ÚRS 2020 01</t>
  </si>
  <si>
    <t>1917992748</t>
  </si>
  <si>
    <t>460050004</t>
  </si>
  <si>
    <t>Hloubení nezapažených jam pro stožáry jednoduché délky do 8 m na rovině ručně v hornině tř 4</t>
  </si>
  <si>
    <t>-229039654</t>
  </si>
  <si>
    <t>460080012</t>
  </si>
  <si>
    <t>Základové konstrukce z monolitického betonu C 8/10 bez bednění</t>
  </si>
  <si>
    <t>-1805671475</t>
  </si>
  <si>
    <t>chráničky</t>
  </si>
  <si>
    <t>0,5*0,2*A7_RÝHA120</t>
  </si>
  <si>
    <t>460080014</t>
  </si>
  <si>
    <t>Základové konstrukce z monolitického betonu C 16/20 bez bednění</t>
  </si>
  <si>
    <t>799979294</t>
  </si>
  <si>
    <t>460202044</t>
  </si>
  <si>
    <t>Hloubení kabelových nezapažených rýh strojně š 40 cm, hl 60 cm, v hornině tř 4</t>
  </si>
  <si>
    <t>-712924170</t>
  </si>
  <si>
    <t>460202304</t>
  </si>
  <si>
    <t>Hloubení kabelových nezapažených rýh strojně š 50 cm, hl 120 cm, v hornině tř 4</t>
  </si>
  <si>
    <t>-1986729101</t>
  </si>
  <si>
    <t>460421172</t>
  </si>
  <si>
    <t>Lože kabelů z písku nebo štěrkopísku tl 10 cm nad kabel, kryté plastovou deskou, š lože do 50 cm</t>
  </si>
  <si>
    <t>1228687926</t>
  </si>
  <si>
    <t>-2028748226</t>
  </si>
  <si>
    <t>Poznámka k položce:_x000d_
0,4*0,1*1,75 (šxtl.xpřevod t/m3)</t>
  </si>
  <si>
    <t>460490014</t>
  </si>
  <si>
    <t>Krytí kabelů výstražnou fólií šířky 40 cm</t>
  </si>
  <si>
    <t>188517278</t>
  </si>
  <si>
    <t>A6_RÝHA40+A7_RÝHA120</t>
  </si>
  <si>
    <t>34575121</t>
  </si>
  <si>
    <t>deska kabelová krycí PE červená, 250x9x4mm</t>
  </si>
  <si>
    <t>-1600474820</t>
  </si>
  <si>
    <t>460520173</t>
  </si>
  <si>
    <t>Montáž trubek ochranných plastových ohebných do 90 mm uložených do rýhy</t>
  </si>
  <si>
    <t>1101723414</t>
  </si>
  <si>
    <t>KF 09063</t>
  </si>
  <si>
    <t>34571354</t>
  </si>
  <si>
    <t>trubka elektroinstalační ohebná dvouplášťová korugovaná D 75/90 mm, HDPE+LDPE</t>
  </si>
  <si>
    <t>-764409742</t>
  </si>
  <si>
    <t xml:space="preserve">Poznámka k položce:_x000d_
KF 09063_x000d_
_x000d_
</t>
  </si>
  <si>
    <t>460560034</t>
  </si>
  <si>
    <t>Zásyp rýh ručně šířky 40 cm, hloubky 50 cm, z horniny třídy 4</t>
  </si>
  <si>
    <t>-1610373596</t>
  </si>
  <si>
    <t>460560294</t>
  </si>
  <si>
    <t>Zásyp rýh ručně šířky 50 cm, hloubky 110 cm, z horniny třídy 4</t>
  </si>
  <si>
    <t>-1511465397</t>
  </si>
  <si>
    <t>460871143</t>
  </si>
  <si>
    <t>Podklad vozovky a chodníku ze štěrkodrti se zhutněním při elektromontážích tloušťky do 15 cm</t>
  </si>
  <si>
    <t>108438422</t>
  </si>
  <si>
    <t>460881213</t>
  </si>
  <si>
    <t>Kryt vozovky a chodníku z asfaltového betonu při elektromontážích vrstva ložní tloušťky 6 cm</t>
  </si>
  <si>
    <t>-2063524449</t>
  </si>
  <si>
    <t>460881222</t>
  </si>
  <si>
    <t>Kryt vozovky a chodníku z asfaltového betonu při elektromontážích vrstva obrusná tloušťky 4 cm</t>
  </si>
  <si>
    <t>-1722314537</t>
  </si>
  <si>
    <t>460881612</t>
  </si>
  <si>
    <t>Kladení dlažby z dlaždic betonových tvarovaných a zámkových do lože z kameniva těženého při elektromontážích</t>
  </si>
  <si>
    <t>871061885</t>
  </si>
  <si>
    <t>468011121</t>
  </si>
  <si>
    <t>Odstranění podkladu nebo krytu komunikace při elektromontážích z kameniva drceného tloušťky do 10 cm</t>
  </si>
  <si>
    <t>-566014791</t>
  </si>
  <si>
    <t>468011122</t>
  </si>
  <si>
    <t>Odstranění podkladu nebo krytu komunikace při elektromontážích z kameniva drceného tloušťky do 20 cm</t>
  </si>
  <si>
    <t>-2142057482</t>
  </si>
  <si>
    <t>468011131</t>
  </si>
  <si>
    <t>Odstranění podkladu nebo krytu komunikace při elektromontážích z betonu prostého tloušťky do 15 cm</t>
  </si>
  <si>
    <t>-53882224</t>
  </si>
  <si>
    <t>468011142</t>
  </si>
  <si>
    <t>Odstranění podkladu nebo krytu komunikace při elektromontážích ze živice tloušťky do 10 cm</t>
  </si>
  <si>
    <t>-958330792</t>
  </si>
  <si>
    <t>468011143</t>
  </si>
  <si>
    <t>Odstranění podkladu nebo krytu komunikace při elektromontážích ze živice tloušťky do 15 cm</t>
  </si>
  <si>
    <t>1846515510</t>
  </si>
  <si>
    <t>468021221</t>
  </si>
  <si>
    <t>Rozebrání dlažeb při elektromontážích ručně z dlaždic zámkových do písku spáry nezalité</t>
  </si>
  <si>
    <t>-585503590</t>
  </si>
  <si>
    <t>469972111</t>
  </si>
  <si>
    <t>Odvoz suti a vybouraných hmot při elektromontážích do 1 km</t>
  </si>
  <si>
    <t>63045224</t>
  </si>
  <si>
    <t>469972121</t>
  </si>
  <si>
    <t>Příplatek k odvozu suti a vybouraných hmot při elektromontážích za každý další 1 km</t>
  </si>
  <si>
    <t>-1855344002</t>
  </si>
  <si>
    <t>9,74*9 'Přepočtené koeficientem množství</t>
  </si>
  <si>
    <t>469973120</t>
  </si>
  <si>
    <t>Poplatek za uložení stavebního odpadu na recyklační skládce (skládkovné) z prostého betonu kód odpadu 17 01 01</t>
  </si>
  <si>
    <t>1010459005</t>
  </si>
  <si>
    <t>9,74-2,18</t>
  </si>
  <si>
    <t>469973125</t>
  </si>
  <si>
    <t>1510640978</t>
  </si>
  <si>
    <t>58-M</t>
  </si>
  <si>
    <t>Revize vyhrazených technických zařízení</t>
  </si>
  <si>
    <t>580108014</t>
  </si>
  <si>
    <t>Kontrola stavu přes 10 stožárových svítidel parkových nebo sadových</t>
  </si>
  <si>
    <t>292053336</t>
  </si>
  <si>
    <t>K01</t>
  </si>
  <si>
    <t xml:space="preserve">Nastavení svítidla podle měření vertikální osvětlenosti </t>
  </si>
  <si>
    <t>-1555781011</t>
  </si>
  <si>
    <t>ocenit včetně celkové prohlídky elektroinstalace</t>
  </si>
  <si>
    <t xml:space="preserve">měření intenzity osvětlení po dokončení  VO</t>
  </si>
  <si>
    <t>K02</t>
  </si>
  <si>
    <t xml:space="preserve">Provedení označení (očíslování) stožárů </t>
  </si>
  <si>
    <t>1486139139</t>
  </si>
  <si>
    <t>ZRN3 - KÁCENÍ STROMŮ</t>
  </si>
  <si>
    <t>112151017</t>
  </si>
  <si>
    <t>Volné kácení stromů s rozřezáním a odvětvením D kmene do 800 mm</t>
  </si>
  <si>
    <t>-412530891</t>
  </si>
  <si>
    <t>112151018</t>
  </si>
  <si>
    <t>Volné kácení stromů s rozřezáním a odvětvením D kmene do 900 mm</t>
  </si>
  <si>
    <t>-1888428524</t>
  </si>
  <si>
    <t>112151019</t>
  </si>
  <si>
    <t>Volné kácení stromů s rozřezáním a odvětvením D kmene do 1000 mm</t>
  </si>
  <si>
    <t>468933147</t>
  </si>
  <si>
    <t>112151024</t>
  </si>
  <si>
    <t>Volné kácení stromů s rozřezáním a odvětvením D kmene do 1500 mm</t>
  </si>
  <si>
    <t>-2028005747</t>
  </si>
  <si>
    <t>112201117</t>
  </si>
  <si>
    <t>Odstranění pařezů D do 0,8 m v rovině a svahu 1:5 s odklizením do 20 m a zasypáním jámy</t>
  </si>
  <si>
    <t>-894269076</t>
  </si>
  <si>
    <t>112201118</t>
  </si>
  <si>
    <t>Odstranění pařezů D do 0,9 m v rovině a svahu 1:5 s odklizením do 20 m a zasypáním jámy</t>
  </si>
  <si>
    <t>568727374</t>
  </si>
  <si>
    <t>112201119</t>
  </si>
  <si>
    <t>Odstranění pařezů D do 1,0 m v rovině a svahu 1:5 s odklizením do 20 m a zasypáním jámy</t>
  </si>
  <si>
    <t>856108513</t>
  </si>
  <si>
    <t>112201124</t>
  </si>
  <si>
    <t>Odstranění pařezů D do 1,5 m v rovině a svahu 1:5 s odklizením do 20 m a zasypáním jámy</t>
  </si>
  <si>
    <t>626174252</t>
  </si>
  <si>
    <t>162201404</t>
  </si>
  <si>
    <t>Vodorovné přemístění větví stromů listnatých do 1 km D kmene do 900 mm</t>
  </si>
  <si>
    <t>-880001511</t>
  </si>
  <si>
    <t>162201408</t>
  </si>
  <si>
    <t>Vodorovné přemístění větví stromů jehličnatých do 1 km D kmene do 900 mm</t>
  </si>
  <si>
    <t>-1178852481</t>
  </si>
  <si>
    <t>162201414</t>
  </si>
  <si>
    <t>Vodorovné přemístění kmenů stromů listnatých do 1 km D kmene do 900 mm</t>
  </si>
  <si>
    <t>-863724639</t>
  </si>
  <si>
    <t>162201418</t>
  </si>
  <si>
    <t>Vodorovné přemístění kmenů stromů jehličnatých do 1 km D kmene do 900 mm</t>
  </si>
  <si>
    <t>-1539530421</t>
  </si>
  <si>
    <t>162201424</t>
  </si>
  <si>
    <t>Vodorovné přemístění pařezů do 1 km D do 900 mm</t>
  </si>
  <si>
    <t>-35553398</t>
  </si>
  <si>
    <t>162201500</t>
  </si>
  <si>
    <t>Vodorovné přemístění větví stromů listnatých do 1 km D kmene do 1100 mm</t>
  </si>
  <si>
    <t>1167344017</t>
  </si>
  <si>
    <t>162201502</t>
  </si>
  <si>
    <t>Vodorovné přemístění větví stromů listnatých do 1 km D kmene do 1500 mm</t>
  </si>
  <si>
    <t>-1616202931</t>
  </si>
  <si>
    <t>162201510</t>
  </si>
  <si>
    <t>Vodorovné přemístění kmenů stromů listnatých do 1 km D kmene do 1100 mm</t>
  </si>
  <si>
    <t>-1111601797</t>
  </si>
  <si>
    <t>162201512</t>
  </si>
  <si>
    <t>Vodorovné přemístění kmenů stromů listnatých do 1 km D kmene do 1500 mm</t>
  </si>
  <si>
    <t>1606561500</t>
  </si>
  <si>
    <t>162201520</t>
  </si>
  <si>
    <t>Vodorovné přemístění pařezů do 1 km D do 1100 mm</t>
  </si>
  <si>
    <t>-1561864515</t>
  </si>
  <si>
    <t>162201522</t>
  </si>
  <si>
    <t>Vodorovné přemístění pařezů do 1 km D do 1500 mm</t>
  </si>
  <si>
    <t>2126118512</t>
  </si>
  <si>
    <t>162301934</t>
  </si>
  <si>
    <t>Příplatek k vodorovnému přemístění větví stromů listnatých D kmene do 900 mm ZKD 1 km</t>
  </si>
  <si>
    <t>-1152046640</t>
  </si>
  <si>
    <t>3*14 'Přepočtené koeficientem množství</t>
  </si>
  <si>
    <t>162301935</t>
  </si>
  <si>
    <t>Příplatek k vodorovnému přemístění větví stromů listnatých D kmene do 1100 mm ZKD 1 km</t>
  </si>
  <si>
    <t>-1537921389</t>
  </si>
  <si>
    <t>1*14 'Přepočtené koeficientem množství</t>
  </si>
  <si>
    <t>162301937</t>
  </si>
  <si>
    <t>Příplatek k vodorovnému přemístění větví stromů listnatých D kmene do 1500 mm ZKD 1 km</t>
  </si>
  <si>
    <t>1984854625</t>
  </si>
  <si>
    <t>162301944</t>
  </si>
  <si>
    <t>Příplatek k vodorovnému přemístění větví stromů jehličnatých D kmene do 900 mm ZKD 1 km</t>
  </si>
  <si>
    <t>-1105884093</t>
  </si>
  <si>
    <t>162301974</t>
  </si>
  <si>
    <t>Příplatek k vodorovnému přemístění pařezů D 900 mm ZKD 1 km</t>
  </si>
  <si>
    <t>-472472864</t>
  </si>
  <si>
    <t>4*14 'Přepočtené koeficientem množství</t>
  </si>
  <si>
    <t>162301975</t>
  </si>
  <si>
    <t>Příplatek k vodorovnému přemístění pařezů D 1100 mm ZKD 1 km</t>
  </si>
  <si>
    <t>1363502640</t>
  </si>
  <si>
    <t>162301977</t>
  </si>
  <si>
    <t>Příplatek k vodorovnému přemístění pařezů D 1500 mm ZKD 1 km</t>
  </si>
  <si>
    <t>2021321251</t>
  </si>
  <si>
    <t>ZRN4 - NÁHRADNÍ VÝSADBA</t>
  </si>
  <si>
    <t>1841000001R</t>
  </si>
  <si>
    <t>Výsadba dřeviny s balem D do 1 m do jamky se zalitím v rovině a svahu do 1:5</t>
  </si>
  <si>
    <t>1004798729</t>
  </si>
  <si>
    <t>5"ks lípy srdčité (Tilia cordata Rancho), obvod kmene 12-14cm</t>
  </si>
  <si>
    <t>026VD01</t>
  </si>
  <si>
    <t>Lípa srdčitá (Tilia cordata Rancho)</t>
  </si>
  <si>
    <t>1697272833</t>
  </si>
  <si>
    <t xml:space="preserve">dřevina o obvodu kmene 12-14 cm </t>
  </si>
  <si>
    <t>R001</t>
  </si>
  <si>
    <t>Pěstební péče 1 rok</t>
  </si>
  <si>
    <t>kpl</t>
  </si>
  <si>
    <t>-590954830</t>
  </si>
  <si>
    <t>Poznámka k položce:_x000d_
koeficien 1,5 stanovený projektantem do 10ks dřevin</t>
  </si>
  <si>
    <t>cena pro první rok musí obsahovat součet:</t>
  </si>
  <si>
    <t>zálivka - 7x 100l/1strom</t>
  </si>
  <si>
    <t>ošetření dřevin soliterních - 2x/1strom</t>
  </si>
  <si>
    <t>odplevelení zálivkové mísy - 4x/1strom</t>
  </si>
  <si>
    <t>chemické ošetření proti škůdcům (průměrně u 1/3 dřevin)</t>
  </si>
  <si>
    <t>náhrada při uhynutí nebo poškození vandalismem</t>
  </si>
  <si>
    <t>oprava kotvení při poškození (průměrně u 1/2 dřevin)</t>
  </si>
  <si>
    <t>doprava materiálu a pracovníků</t>
  </si>
  <si>
    <t xml:space="preserve">1"souhrnná cena </t>
  </si>
  <si>
    <t>R002</t>
  </si>
  <si>
    <t>Pěstební péče 4 roky</t>
  </si>
  <si>
    <t>1230017952</t>
  </si>
  <si>
    <t>cena pro druhý rok musí obsahovat součet:</t>
  </si>
  <si>
    <t>hnojení 1x/1dřevina</t>
  </si>
  <si>
    <t>výchovný řez 1x/1dřevina</t>
  </si>
  <si>
    <t xml:space="preserve">4"souhrnná cena </t>
  </si>
  <si>
    <t>VON1 -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</si>
  <si>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</si>
  <si>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</si>
  <si>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</si>
  <si>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</si>
  <si>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</si>
  <si>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</si>
  <si>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</si>
  <si>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</si>
  <si>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</si>
  <si>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</si>
  <si>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Nh</t>
  </si>
  <si>
    <t>1024</t>
  </si>
  <si>
    <t>-911872524</t>
  </si>
  <si>
    <t xml:space="preserve">20"ruční výkopy sondy pro zjištění sítí  (HZS1212 kopáč)</t>
  </si>
  <si>
    <t>012103000</t>
  </si>
  <si>
    <t>Geodetické práce před výstavbou</t>
  </si>
  <si>
    <t>1214145303</t>
  </si>
  <si>
    <t>10"HZS4221 geodet</t>
  </si>
  <si>
    <t>012203000</t>
  </si>
  <si>
    <t>Geodetické práce při provádění stavby</t>
  </si>
  <si>
    <t>-1957050755</t>
  </si>
  <si>
    <t>012303000</t>
  </si>
  <si>
    <t>Geodetické práce po výstavbě</t>
  </si>
  <si>
    <t>-975827172</t>
  </si>
  <si>
    <t>20"HZS4221 geodet</t>
  </si>
  <si>
    <t>012403000</t>
  </si>
  <si>
    <t>Kartografické práce</t>
  </si>
  <si>
    <t>100m</t>
  </si>
  <si>
    <t>-1974009180</t>
  </si>
  <si>
    <t xml:space="preserve">zpracování geometrického plánu </t>
  </si>
  <si>
    <t>3"jednotka za 100m</t>
  </si>
  <si>
    <t>013254000</t>
  </si>
  <si>
    <t>Dokumentace skutečného provedení stavby</t>
  </si>
  <si>
    <t>190665338</t>
  </si>
  <si>
    <t>10"HZS4232 technik odborný</t>
  </si>
  <si>
    <t>VRN3</t>
  </si>
  <si>
    <t>Zařízení staveniště</t>
  </si>
  <si>
    <t>030001000</t>
  </si>
  <si>
    <t>Kpl</t>
  </si>
  <si>
    <t>-1086861900</t>
  </si>
  <si>
    <t xml:space="preserve">Poznámka k položce:_x000d_
2,5% z IN_x000d_
</t>
  </si>
  <si>
    <t>1"zařízení staveniště - ocenit zejména:</t>
  </si>
  <si>
    <t>Náklady na stavební buňky</t>
  </si>
  <si>
    <t>Skládky na staveništi, osvětlení</t>
  </si>
  <si>
    <t>Náklady na provoz a údržbu vybavení staveniště, energie</t>
  </si>
  <si>
    <t>Oplocení, informační tabule</t>
  </si>
  <si>
    <t>Rozebrání, bourání a odvoz zařízení staveniště</t>
  </si>
  <si>
    <t>Úprava terénu po zrušení zařízení staveniště</t>
  </si>
  <si>
    <t>034403000</t>
  </si>
  <si>
    <t>Dopravní značení na staveništi</t>
  </si>
  <si>
    <t>1983421668</t>
  </si>
  <si>
    <t>Poznámka k položce:_x000d_
1% z IN</t>
  </si>
  <si>
    <t>přechodné DZ-DIO - ocenit zejména:</t>
  </si>
  <si>
    <t>přechodné DZ - návrh, pronájem, montáž a demontáž značek</t>
  </si>
  <si>
    <t>VRN4</t>
  </si>
  <si>
    <t>Inženýrská činnost</t>
  </si>
  <si>
    <t>043134000</t>
  </si>
  <si>
    <t>Zkoušky zatěžovací</t>
  </si>
  <si>
    <t>918464487</t>
  </si>
  <si>
    <t>Zkoušky dleTP 170 stanovené normou ČSN 72 1006</t>
  </si>
  <si>
    <t>1"x zkouška modul přetvárnosti u kce 240mm na pláni</t>
  </si>
  <si>
    <t>1"x zkouška modul přetvárnosti u kce 350mm na pláni</t>
  </si>
  <si>
    <t>1"x zkouška modul přetvárnosti u kce 390mm na pláni</t>
  </si>
  <si>
    <t>1"x zkouška modul přetvárnosti u kce 240mm na ŠD</t>
  </si>
  <si>
    <t>1"x zkouška modul přetvárnosti u kce 350mm na ŠD</t>
  </si>
  <si>
    <t>1"x zkouška modul přetvárnosti u kce 390mm na ŠD</t>
  </si>
  <si>
    <t>043194000</t>
  </si>
  <si>
    <t>Ostatní zkoušky</t>
  </si>
  <si>
    <t>761284910</t>
  </si>
  <si>
    <t>1"výchozí revize - veřejné osvětlení</t>
  </si>
  <si>
    <t>1"vsakovací zkouška</t>
  </si>
  <si>
    <t>SEZNAM FIGUR</t>
  </si>
  <si>
    <t>Výměra</t>
  </si>
  <si>
    <t xml:space="preserve"> ZRN1</t>
  </si>
  <si>
    <t>Použití figury:</t>
  </si>
  <si>
    <t>252"terén</t>
  </si>
  <si>
    <t>67*0,2"komunikace</t>
  </si>
  <si>
    <t>95*0,15"chodník</t>
  </si>
  <si>
    <t xml:space="preserve"> ZRN2</t>
  </si>
  <si>
    <t>0,8*0,8*1,5*1</t>
  </si>
  <si>
    <t>0,6*0,6*0,8*3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</si>
</sst>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21-04-10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PARKOVIŠTĚ PRO OA V UL.JIRÁSKOVA / JIŽNÍ, BÍLINA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BÍLINA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10. 4. 2021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BÍLINA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NE2D PROJEKT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ING.VLADIMÍR PLHÁK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'ZRN1 -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'ZRN1 - KOMUNIKACE'!P122</f>
        <v>0</v>
      </c>
      <c r="AV95" s="128">
        <f>'ZRN1 - KOMUNIKACE'!J33</f>
        <v>0</v>
      </c>
      <c r="AW95" s="128">
        <f>'ZRN1 - KOMUNIKACE'!J34</f>
        <v>0</v>
      </c>
      <c r="AX95" s="128">
        <f>'ZRN1 - KOMUNIKACE'!J35</f>
        <v>0</v>
      </c>
      <c r="AY95" s="128">
        <f>'ZRN1 - KOMUNIKACE'!J36</f>
        <v>0</v>
      </c>
      <c r="AZ95" s="128">
        <f>'ZRN1 - KOMUNIKACE'!F33</f>
        <v>0</v>
      </c>
      <c r="BA95" s="128">
        <f>'ZRN1 - KOMUNIKACE'!F34</f>
        <v>0</v>
      </c>
      <c r="BB95" s="128">
        <f>'ZRN1 - KOMUNIKACE'!F35</f>
        <v>0</v>
      </c>
      <c r="BC95" s="128">
        <f>'ZRN1 - KOMUNIKACE'!F36</f>
        <v>0</v>
      </c>
      <c r="BD95" s="130">
        <f>'ZRN1 - KOMUNIKACE'!F37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'ZRN2 - VEŘEJNÉ OSVĚTLENÍ'!J30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'ZRN2 - VEŘEJNÉ OSVĚTLENÍ'!P120</f>
        <v>0</v>
      </c>
      <c r="AV96" s="128">
        <f>'ZRN2 - VEŘEJNÉ OSVĚTLENÍ'!J33</f>
        <v>0</v>
      </c>
      <c r="AW96" s="128">
        <f>'ZRN2 - VEŘEJNÉ OSVĚTLENÍ'!J34</f>
        <v>0</v>
      </c>
      <c r="AX96" s="128">
        <f>'ZRN2 - VEŘEJNÉ OSVĚTLENÍ'!J35</f>
        <v>0</v>
      </c>
      <c r="AY96" s="128">
        <f>'ZRN2 - VEŘEJNÉ OSVĚTLENÍ'!J36</f>
        <v>0</v>
      </c>
      <c r="AZ96" s="128">
        <f>'ZRN2 - VEŘEJNÉ OSVĚTLENÍ'!F33</f>
        <v>0</v>
      </c>
      <c r="BA96" s="128">
        <f>'ZRN2 - VEŘEJNÉ OSVĚTLENÍ'!F34</f>
        <v>0</v>
      </c>
      <c r="BB96" s="128">
        <f>'ZRN2 - VEŘEJNÉ OSVĚTLENÍ'!F35</f>
        <v>0</v>
      </c>
      <c r="BC96" s="128">
        <f>'ZRN2 - VEŘEJNÉ OSVĚTLENÍ'!F36</f>
        <v>0</v>
      </c>
      <c r="BD96" s="130">
        <f>'ZRN2 - VEŘEJNÉ OSVĚTLENÍ'!F37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'ZRN3 - KÁCENÍ STROMŮ'!J30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'ZRN3 - KÁCENÍ STROMŮ'!P118</f>
        <v>0</v>
      </c>
      <c r="AV97" s="128">
        <f>'ZRN3 - KÁCENÍ STROMŮ'!J33</f>
        <v>0</v>
      </c>
      <c r="AW97" s="128">
        <f>'ZRN3 - KÁCENÍ STROMŮ'!J34</f>
        <v>0</v>
      </c>
      <c r="AX97" s="128">
        <f>'ZRN3 - KÁCENÍ STROMŮ'!J35</f>
        <v>0</v>
      </c>
      <c r="AY97" s="128">
        <f>'ZRN3 - KÁCENÍ STROMŮ'!J36</f>
        <v>0</v>
      </c>
      <c r="AZ97" s="128">
        <f>'ZRN3 - KÁCENÍ STROMŮ'!F33</f>
        <v>0</v>
      </c>
      <c r="BA97" s="128">
        <f>'ZRN3 - KÁCENÍ STROMŮ'!F34</f>
        <v>0</v>
      </c>
      <c r="BB97" s="128">
        <f>'ZRN3 - KÁCENÍ STROMŮ'!F35</f>
        <v>0</v>
      </c>
      <c r="BC97" s="128">
        <f>'ZRN3 - KÁCENÍ STROMŮ'!F36</f>
        <v>0</v>
      </c>
      <c r="BD97" s="130">
        <f>'ZRN3 - KÁCENÍ STROMŮ'!F37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'ZRN4 - NÁHRADNÍ VÝSADBA'!J30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'ZRN4 - NÁHRADNÍ VÝSADBA'!P118</f>
        <v>0</v>
      </c>
      <c r="AV98" s="128">
        <f>'ZRN4 - NÁHRADNÍ VÝSADBA'!J33</f>
        <v>0</v>
      </c>
      <c r="AW98" s="128">
        <f>'ZRN4 - NÁHRADNÍ VÝSADBA'!J34</f>
        <v>0</v>
      </c>
      <c r="AX98" s="128">
        <f>'ZRN4 - NÁHRADNÍ VÝSADBA'!J35</f>
        <v>0</v>
      </c>
      <c r="AY98" s="128">
        <f>'ZRN4 - NÁHRADNÍ VÝSADBA'!J36</f>
        <v>0</v>
      </c>
      <c r="AZ98" s="128">
        <f>'ZRN4 - NÁHRADNÍ VÝSADBA'!F33</f>
        <v>0</v>
      </c>
      <c r="BA98" s="128">
        <f>'ZRN4 - NÁHRADNÍ VÝSADBA'!F34</f>
        <v>0</v>
      </c>
      <c r="BB98" s="128">
        <f>'ZRN4 - NÁHRADNÍ VÝSADBA'!F35</f>
        <v>0</v>
      </c>
      <c r="BC98" s="128">
        <f>'ZRN4 - NÁHRADNÍ VÝSADBA'!F36</f>
        <v>0</v>
      </c>
      <c r="BD98" s="130">
        <f>'ZRN4 - NÁHRADNÍ VÝSADBA'!F37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'VON1 - VEDLEJŠÍ A OSTATNÍ...'!J30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98</v>
      </c>
      <c r="AR99" s="126"/>
      <c r="AS99" s="132">
        <v>0</v>
      </c>
      <c r="AT99" s="133">
        <f>ROUND(SUM(AV99:AW99),2)</f>
        <v>0</v>
      </c>
      <c r="AU99" s="134">
        <f>'VON1 - VEDLEJŠÍ A OSTATNÍ...'!P120</f>
        <v>0</v>
      </c>
      <c r="AV99" s="133">
        <f>'VON1 - VEDLEJŠÍ A OSTATNÍ...'!J33</f>
        <v>0</v>
      </c>
      <c r="AW99" s="133">
        <f>'VON1 - VEDLEJŠÍ A OSTATNÍ...'!J34</f>
        <v>0</v>
      </c>
      <c r="AX99" s="133">
        <f>'VON1 - VEDLEJŠÍ A OSTATNÍ...'!J35</f>
        <v>0</v>
      </c>
      <c r="AY99" s="133">
        <f>'VON1 - VEDLEJŠÍ A OSTATNÍ...'!J36</f>
        <v>0</v>
      </c>
      <c r="AZ99" s="133">
        <f>'VON1 - VEDLEJŠÍ A OSTATNÍ...'!F33</f>
        <v>0</v>
      </c>
      <c r="BA99" s="133">
        <f>'VON1 - VEDLEJŠÍ A OSTATNÍ...'!F34</f>
        <v>0</v>
      </c>
      <c r="BB99" s="133">
        <f>'VON1 - VEDLEJŠÍ A OSTATNÍ...'!F35</f>
        <v>0</v>
      </c>
      <c r="BC99" s="133">
        <f>'VON1 - VEDLEJŠÍ A OSTATNÍ...'!F36</f>
        <v>0</v>
      </c>
      <c r="BD99" s="135">
        <f>'VON1 - VEDLEJŠÍ A OSTATNÍ...'!F37</f>
        <v>0</v>
      </c>
      <c r="BE99" s="7"/>
      <c r="BT99" s="131" t="s">
        <v>84</v>
      </c>
      <c r="BV99" s="131" t="s">
        <v>78</v>
      </c>
      <c r="BW99" s="131" t="s">
        <v>99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bb+/84UOeH+pMTJZdOxvTpTfr8x2U4o2VnPo2wwGsd/H6hXq5KYITdhdmbpu/uCNPBWKfeNvd2VS7+gJWQKOpA==" hashValue="xAkTmbKHKUWZkA0CCJ4kHxDxS/0O5GJ6EGeEBuIkrVh2Sv5TEpzvnVDFV3h3SdqbGkdKF4wFwDDwpbzhx5KnZ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ZRN1 - KOMUNIKACE'!C2" display="/"/>
    <hyperlink ref="A96" location="'ZRN2 - VEŘEJNÉ OSVĚTLENÍ'!C2" display="/"/>
    <hyperlink ref="A97" location="'ZRN3 - KÁCENÍ STROMŮ'!C2" display="/"/>
    <hyperlink ref="A98" location="'ZRN4 - NÁHRADNÍ VÝSADBA'!C2" display="/"/>
    <hyperlink ref="A99" location="'VON1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100</v>
      </c>
      <c r="BA2" s="136" t="s">
        <v>101</v>
      </c>
      <c r="BB2" s="136" t="s">
        <v>102</v>
      </c>
      <c r="BC2" s="136" t="s">
        <v>103</v>
      </c>
      <c r="BD2" s="136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105</v>
      </c>
      <c r="BA3" s="136" t="s">
        <v>101</v>
      </c>
      <c r="BB3" s="136" t="s">
        <v>102</v>
      </c>
      <c r="BC3" s="136" t="s">
        <v>106</v>
      </c>
      <c r="BD3" s="136" t="s">
        <v>104</v>
      </c>
    </row>
    <row r="4" s="1" customFormat="1" ht="24.96" customHeight="1">
      <c r="B4" s="20"/>
      <c r="D4" s="139" t="s">
        <v>107</v>
      </c>
      <c r="L4" s="20"/>
      <c r="M4" s="140" t="s">
        <v>10</v>
      </c>
      <c r="AT4" s="17" t="s">
        <v>4</v>
      </c>
      <c r="AZ4" s="136" t="s">
        <v>108</v>
      </c>
      <c r="BA4" s="136" t="s">
        <v>109</v>
      </c>
      <c r="BB4" s="136" t="s">
        <v>102</v>
      </c>
      <c r="BC4" s="136" t="s">
        <v>110</v>
      </c>
      <c r="BD4" s="136" t="s">
        <v>104</v>
      </c>
    </row>
    <row r="5" s="1" customFormat="1" ht="6.96" customHeight="1">
      <c r="B5" s="20"/>
      <c r="L5" s="20"/>
      <c r="AZ5" s="136" t="s">
        <v>111</v>
      </c>
      <c r="BA5" s="136" t="s">
        <v>112</v>
      </c>
      <c r="BB5" s="136" t="s">
        <v>102</v>
      </c>
      <c r="BC5" s="136" t="s">
        <v>113</v>
      </c>
      <c r="BD5" s="136" t="s">
        <v>104</v>
      </c>
    </row>
    <row r="6" s="1" customFormat="1" ht="12" customHeight="1">
      <c r="B6" s="20"/>
      <c r="D6" s="141" t="s">
        <v>16</v>
      </c>
      <c r="L6" s="20"/>
      <c r="AZ6" s="136" t="s">
        <v>114</v>
      </c>
      <c r="BA6" s="136" t="s">
        <v>82</v>
      </c>
      <c r="BB6" s="136" t="s">
        <v>102</v>
      </c>
      <c r="BC6" s="136" t="s">
        <v>115</v>
      </c>
      <c r="BD6" s="136" t="s">
        <v>104</v>
      </c>
    </row>
    <row r="7" s="1" customFormat="1" ht="16.5" customHeight="1">
      <c r="B7" s="20"/>
      <c r="E7" s="142" t="str">
        <f>'Rekapitulace stavby'!K6</f>
        <v>PARKOVIŠTĚ PRO OA V UL.JIRÁSKOVA / JIŽNÍ, BÍLINA</v>
      </c>
      <c r="F7" s="141"/>
      <c r="G7" s="141"/>
      <c r="H7" s="141"/>
      <c r="L7" s="20"/>
      <c r="AZ7" s="136" t="s">
        <v>116</v>
      </c>
      <c r="BA7" s="136" t="s">
        <v>117</v>
      </c>
      <c r="BB7" s="136" t="s">
        <v>118</v>
      </c>
      <c r="BC7" s="136" t="s">
        <v>119</v>
      </c>
      <c r="BD7" s="136" t="s">
        <v>104</v>
      </c>
    </row>
    <row r="8" s="2" customFormat="1" ht="12" customHeight="1">
      <c r="A8" s="38"/>
      <c r="B8" s="44"/>
      <c r="C8" s="38"/>
      <c r="D8" s="141" t="s">
        <v>120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121</v>
      </c>
      <c r="BA8" s="136" t="s">
        <v>117</v>
      </c>
      <c r="BB8" s="136" t="s">
        <v>118</v>
      </c>
      <c r="BC8" s="136" t="s">
        <v>122</v>
      </c>
      <c r="BD8" s="136" t="s">
        <v>104</v>
      </c>
    </row>
    <row r="9" s="2" customFormat="1" ht="16.5" customHeight="1">
      <c r="A9" s="38"/>
      <c r="B9" s="44"/>
      <c r="C9" s="38"/>
      <c r="D9" s="38"/>
      <c r="E9" s="143" t="s">
        <v>123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124</v>
      </c>
      <c r="BA9" s="136" t="s">
        <v>125</v>
      </c>
      <c r="BB9" s="136" t="s">
        <v>102</v>
      </c>
      <c r="BC9" s="136" t="s">
        <v>126</v>
      </c>
      <c r="BD9" s="136" t="s">
        <v>104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10. 4. 2021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ROUND((SUM(BE122:BE258)),  2)</f>
        <v>0</v>
      </c>
      <c r="G33" s="38"/>
      <c r="H33" s="38"/>
      <c r="I33" s="156">
        <v>0.20999999999999999</v>
      </c>
      <c r="J33" s="155">
        <f>ROUND(((SUM(BE122:BE258))*I33),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ROUND((SUM(BF122:BF258)),  2)</f>
        <v>0</v>
      </c>
      <c r="G34" s="38"/>
      <c r="H34" s="38"/>
      <c r="I34" s="156">
        <v>0.14999999999999999</v>
      </c>
      <c r="J34" s="155">
        <f>ROUND(((SUM(BF122:BF258))*I34),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ROUND((SUM(BG122:BG258)),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ROUND((SUM(BH122:BH258)),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ROUND((SUM(BI122:BI258)),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PARKOVIŠTĚ PRO OA V UL.JIRÁSKOVA / JIŽNÍ, BÍLINA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ZRN1 -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BÍLINA</v>
      </c>
      <c r="G89" s="40"/>
      <c r="H89" s="40"/>
      <c r="I89" s="32" t="s">
        <v>22</v>
      </c>
      <c r="J89" s="79" t="str">
        <f>IF(J12="","",J12)</f>
        <v>10. 4. 2021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BÍLINA</v>
      </c>
      <c r="G91" s="40"/>
      <c r="H91" s="40"/>
      <c r="I91" s="32" t="s">
        <v>30</v>
      </c>
      <c r="J91" s="36" t="str">
        <f>E21</f>
        <v>NE2D PROJEKT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ING.VLADIMÍR PLHÁK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128</v>
      </c>
      <c r="D94" s="177"/>
      <c r="E94" s="177"/>
      <c r="F94" s="177"/>
      <c r="G94" s="177"/>
      <c r="H94" s="177"/>
      <c r="I94" s="177"/>
      <c r="J94" s="178" t="s">
        <v>129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130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131</v>
      </c>
    </row>
    <row r="97" s="9" customFormat="1" ht="24.96" customHeight="1">
      <c r="A97" s="9"/>
      <c r="B97" s="180"/>
      <c r="C97" s="181"/>
      <c r="D97" s="182" t="s">
        <v>132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133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134</v>
      </c>
      <c r="E99" s="189"/>
      <c r="F99" s="189"/>
      <c r="G99" s="189"/>
      <c r="H99" s="189"/>
      <c r="I99" s="189"/>
      <c r="J99" s="190">
        <f>J176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135</v>
      </c>
      <c r="E100" s="189"/>
      <c r="F100" s="189"/>
      <c r="G100" s="189"/>
      <c r="H100" s="189"/>
      <c r="I100" s="189"/>
      <c r="J100" s="190">
        <f>J213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136</v>
      </c>
      <c r="E101" s="189"/>
      <c r="F101" s="189"/>
      <c r="G101" s="189"/>
      <c r="H101" s="189"/>
      <c r="I101" s="189"/>
      <c r="J101" s="190">
        <f>J244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137</v>
      </c>
      <c r="E102" s="189"/>
      <c r="F102" s="189"/>
      <c r="G102" s="189"/>
      <c r="H102" s="189"/>
      <c r="I102" s="189"/>
      <c r="J102" s="190">
        <f>J257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PARKOVIŠTĚ PRO OA V UL.JIRÁSKOVA / JIŽNÍ, BÍLINA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ZRN1 - KOMUNIKACE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BÍLINA</v>
      </c>
      <c r="G116" s="40"/>
      <c r="H116" s="40"/>
      <c r="I116" s="32" t="s">
        <v>22</v>
      </c>
      <c r="J116" s="79" t="str">
        <f>IF(J12="","",J12)</f>
        <v>10. 4. 2021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MĚSTO BÍLINA</v>
      </c>
      <c r="G118" s="40"/>
      <c r="H118" s="40"/>
      <c r="I118" s="32" t="s">
        <v>30</v>
      </c>
      <c r="J118" s="36" t="str">
        <f>E21</f>
        <v>NE2D PROJEKT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ING.VLADIMÍR PLHÁK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139</v>
      </c>
      <c r="D121" s="195" t="s">
        <v>61</v>
      </c>
      <c r="E121" s="195" t="s">
        <v>57</v>
      </c>
      <c r="F121" s="195" t="s">
        <v>58</v>
      </c>
      <c r="G121" s="195" t="s">
        <v>140</v>
      </c>
      <c r="H121" s="195" t="s">
        <v>141</v>
      </c>
      <c r="I121" s="195" t="s">
        <v>142</v>
      </c>
      <c r="J121" s="195" t="s">
        <v>129</v>
      </c>
      <c r="K121" s="196" t="s">
        <v>143</v>
      </c>
      <c r="L121" s="197"/>
      <c r="M121" s="100" t="s">
        <v>1</v>
      </c>
      <c r="N121" s="101" t="s">
        <v>40</v>
      </c>
      <c r="O121" s="101" t="s">
        <v>144</v>
      </c>
      <c r="P121" s="101" t="s">
        <v>145</v>
      </c>
      <c r="Q121" s="101" t="s">
        <v>146</v>
      </c>
      <c r="R121" s="101" t="s">
        <v>147</v>
      </c>
      <c r="S121" s="101" t="s">
        <v>148</v>
      </c>
      <c r="T121" s="102" t="s">
        <v>149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150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268.0076674</v>
      </c>
      <c r="S122" s="104"/>
      <c r="T122" s="201">
        <f>T123</f>
        <v>121.84699999999999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131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151</v>
      </c>
      <c r="F123" s="206" t="s">
        <v>152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P124+P176+P213+P244+P257</f>
        <v>0</v>
      </c>
      <c r="Q123" s="211"/>
      <c r="R123" s="212">
        <f>R124+R176+R213+R244+R257</f>
        <v>268.0076674</v>
      </c>
      <c r="S123" s="211"/>
      <c r="T123" s="213">
        <f>T124+T176+T213+T244+T257</f>
        <v>121.84699999999999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153</v>
      </c>
      <c r="BK123" s="216">
        <f>BK124+BK176+BK213+BK244+BK257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84</v>
      </c>
      <c r="F124" s="217" t="s">
        <v>154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SUM(P125:P175)</f>
        <v>0</v>
      </c>
      <c r="Q124" s="211"/>
      <c r="R124" s="212">
        <f>SUM(R125:R175)</f>
        <v>112.7517</v>
      </c>
      <c r="S124" s="211"/>
      <c r="T124" s="213">
        <f>SUM(T125:T175)</f>
        <v>121.84699999999999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84</v>
      </c>
      <c r="AY124" s="214" t="s">
        <v>153</v>
      </c>
      <c r="BK124" s="216">
        <f>SUM(BK125:BK175)</f>
        <v>0</v>
      </c>
    </row>
    <row r="125" s="2" customFormat="1" ht="24.15" customHeight="1">
      <c r="A125" s="38"/>
      <c r="B125" s="39"/>
      <c r="C125" s="219" t="s">
        <v>84</v>
      </c>
      <c r="D125" s="219" t="s">
        <v>155</v>
      </c>
      <c r="E125" s="220" t="s">
        <v>156</v>
      </c>
      <c r="F125" s="221" t="s">
        <v>157</v>
      </c>
      <c r="G125" s="222" t="s">
        <v>102</v>
      </c>
      <c r="H125" s="223">
        <v>95</v>
      </c>
      <c r="I125" s="224"/>
      <c r="J125" s="225">
        <f>ROUND(I125*H125,2)</f>
        <v>0</v>
      </c>
      <c r="K125" s="221" t="s">
        <v>158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0.26000000000000001</v>
      </c>
      <c r="T125" s="229">
        <f>S125*H125</f>
        <v>24.699999999999999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106</v>
      </c>
      <c r="AT125" s="230" t="s">
        <v>155</v>
      </c>
      <c r="AU125" s="230" t="s">
        <v>86</v>
      </c>
      <c r="AY125" s="17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106</v>
      </c>
      <c r="BM125" s="230" t="s">
        <v>159</v>
      </c>
    </row>
    <row r="126" s="2" customFormat="1" ht="24.15" customHeight="1">
      <c r="A126" s="38"/>
      <c r="B126" s="39"/>
      <c r="C126" s="219" t="s">
        <v>86</v>
      </c>
      <c r="D126" s="219" t="s">
        <v>155</v>
      </c>
      <c r="E126" s="220" t="s">
        <v>160</v>
      </c>
      <c r="F126" s="221" t="s">
        <v>161</v>
      </c>
      <c r="G126" s="222" t="s">
        <v>102</v>
      </c>
      <c r="H126" s="223">
        <v>95</v>
      </c>
      <c r="I126" s="224"/>
      <c r="J126" s="225">
        <f>ROUND(I126*H126,2)</f>
        <v>0</v>
      </c>
      <c r="K126" s="221" t="s">
        <v>158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0.28999999999999998</v>
      </c>
      <c r="T126" s="229">
        <f>S126*H126</f>
        <v>27.549999999999997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106</v>
      </c>
      <c r="AT126" s="230" t="s">
        <v>155</v>
      </c>
      <c r="AU126" s="230" t="s">
        <v>86</v>
      </c>
      <c r="AY126" s="17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106</v>
      </c>
      <c r="BM126" s="230" t="s">
        <v>162</v>
      </c>
    </row>
    <row r="127" s="2" customFormat="1" ht="24.15" customHeight="1">
      <c r="A127" s="38"/>
      <c r="B127" s="39"/>
      <c r="C127" s="219" t="s">
        <v>104</v>
      </c>
      <c r="D127" s="219" t="s">
        <v>155</v>
      </c>
      <c r="E127" s="220" t="s">
        <v>163</v>
      </c>
      <c r="F127" s="221" t="s">
        <v>164</v>
      </c>
      <c r="G127" s="222" t="s">
        <v>102</v>
      </c>
      <c r="H127" s="223">
        <v>67</v>
      </c>
      <c r="I127" s="224"/>
      <c r="J127" s="225">
        <f>ROUND(I127*H127,2)</f>
        <v>0</v>
      </c>
      <c r="K127" s="221" t="s">
        <v>158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0.32500000000000001</v>
      </c>
      <c r="T127" s="229">
        <f>S127*H127</f>
        <v>21.775000000000002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106</v>
      </c>
      <c r="AT127" s="230" t="s">
        <v>155</v>
      </c>
      <c r="AU127" s="230" t="s">
        <v>86</v>
      </c>
      <c r="AY127" s="17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106</v>
      </c>
      <c r="BM127" s="230" t="s">
        <v>165</v>
      </c>
    </row>
    <row r="128" s="2" customFormat="1" ht="24.15" customHeight="1">
      <c r="A128" s="38"/>
      <c r="B128" s="39"/>
      <c r="C128" s="219" t="s">
        <v>106</v>
      </c>
      <c r="D128" s="219" t="s">
        <v>155</v>
      </c>
      <c r="E128" s="220" t="s">
        <v>166</v>
      </c>
      <c r="F128" s="221" t="s">
        <v>167</v>
      </c>
      <c r="G128" s="222" t="s">
        <v>102</v>
      </c>
      <c r="H128" s="223">
        <v>67</v>
      </c>
      <c r="I128" s="224"/>
      <c r="J128" s="225">
        <f>ROUND(I128*H128,2)</f>
        <v>0</v>
      </c>
      <c r="K128" s="221" t="s">
        <v>158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0.316</v>
      </c>
      <c r="T128" s="229">
        <f>S128*H128</f>
        <v>21.172000000000001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106</v>
      </c>
      <c r="AT128" s="230" t="s">
        <v>155</v>
      </c>
      <c r="AU128" s="230" t="s">
        <v>86</v>
      </c>
      <c r="AY128" s="17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106</v>
      </c>
      <c r="BM128" s="230" t="s">
        <v>168</v>
      </c>
    </row>
    <row r="129" s="2" customFormat="1" ht="16.5" customHeight="1">
      <c r="A129" s="38"/>
      <c r="B129" s="39"/>
      <c r="C129" s="219" t="s">
        <v>169</v>
      </c>
      <c r="D129" s="219" t="s">
        <v>155</v>
      </c>
      <c r="E129" s="220" t="s">
        <v>170</v>
      </c>
      <c r="F129" s="221" t="s">
        <v>171</v>
      </c>
      <c r="G129" s="222" t="s">
        <v>172</v>
      </c>
      <c r="H129" s="223">
        <v>130</v>
      </c>
      <c r="I129" s="224"/>
      <c r="J129" s="225">
        <f>ROUND(I129*H129,2)</f>
        <v>0</v>
      </c>
      <c r="K129" s="221" t="s">
        <v>158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0.20499999999999999</v>
      </c>
      <c r="T129" s="229">
        <f>S129*H129</f>
        <v>26.649999999999999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106</v>
      </c>
      <c r="AT129" s="230" t="s">
        <v>155</v>
      </c>
      <c r="AU129" s="230" t="s">
        <v>86</v>
      </c>
      <c r="AY129" s="17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106</v>
      </c>
      <c r="BM129" s="230" t="s">
        <v>173</v>
      </c>
    </row>
    <row r="130" s="2" customFormat="1" ht="33" customHeight="1">
      <c r="A130" s="38"/>
      <c r="B130" s="39"/>
      <c r="C130" s="219" t="s">
        <v>174</v>
      </c>
      <c r="D130" s="219" t="s">
        <v>155</v>
      </c>
      <c r="E130" s="220" t="s">
        <v>175</v>
      </c>
      <c r="F130" s="221" t="s">
        <v>176</v>
      </c>
      <c r="G130" s="222" t="s">
        <v>118</v>
      </c>
      <c r="H130" s="223">
        <v>252</v>
      </c>
      <c r="I130" s="224"/>
      <c r="J130" s="225">
        <f>ROUND(I130*H130,2)</f>
        <v>0</v>
      </c>
      <c r="K130" s="221" t="s">
        <v>158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106</v>
      </c>
      <c r="AT130" s="230" t="s">
        <v>155</v>
      </c>
      <c r="AU130" s="230" t="s">
        <v>86</v>
      </c>
      <c r="AY130" s="17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106</v>
      </c>
      <c r="BM130" s="230" t="s">
        <v>177</v>
      </c>
    </row>
    <row r="131" s="13" customFormat="1">
      <c r="A131" s="13"/>
      <c r="B131" s="232"/>
      <c r="C131" s="233"/>
      <c r="D131" s="234" t="s">
        <v>178</v>
      </c>
      <c r="E131" s="235" t="s">
        <v>1</v>
      </c>
      <c r="F131" s="236" t="s">
        <v>116</v>
      </c>
      <c r="G131" s="233"/>
      <c r="H131" s="237">
        <v>252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178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153</v>
      </c>
    </row>
    <row r="132" s="2" customFormat="1" ht="33" customHeight="1">
      <c r="A132" s="38"/>
      <c r="B132" s="39"/>
      <c r="C132" s="219" t="s">
        <v>179</v>
      </c>
      <c r="D132" s="219" t="s">
        <v>155</v>
      </c>
      <c r="E132" s="220" t="s">
        <v>180</v>
      </c>
      <c r="F132" s="221" t="s">
        <v>181</v>
      </c>
      <c r="G132" s="222" t="s">
        <v>118</v>
      </c>
      <c r="H132" s="223">
        <v>279.64999999999998</v>
      </c>
      <c r="I132" s="224"/>
      <c r="J132" s="225">
        <f>ROUND(I132*H132,2)</f>
        <v>0</v>
      </c>
      <c r="K132" s="221" t="s">
        <v>158</v>
      </c>
      <c r="L132" s="44"/>
      <c r="M132" s="226" t="s">
        <v>1</v>
      </c>
      <c r="N132" s="227" t="s">
        <v>41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106</v>
      </c>
      <c r="AT132" s="230" t="s">
        <v>155</v>
      </c>
      <c r="AU132" s="230" t="s">
        <v>86</v>
      </c>
      <c r="AY132" s="17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106</v>
      </c>
      <c r="BM132" s="230" t="s">
        <v>182</v>
      </c>
    </row>
    <row r="133" s="13" customFormat="1">
      <c r="A133" s="13"/>
      <c r="B133" s="232"/>
      <c r="C133" s="233"/>
      <c r="D133" s="234" t="s">
        <v>178</v>
      </c>
      <c r="E133" s="235" t="s">
        <v>1</v>
      </c>
      <c r="F133" s="236" t="s">
        <v>121</v>
      </c>
      <c r="G133" s="233"/>
      <c r="H133" s="237">
        <v>279.64999999999998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178</v>
      </c>
      <c r="AU133" s="243" t="s">
        <v>86</v>
      </c>
      <c r="AV133" s="13" t="s">
        <v>86</v>
      </c>
      <c r="AW133" s="13" t="s">
        <v>32</v>
      </c>
      <c r="AX133" s="13" t="s">
        <v>84</v>
      </c>
      <c r="AY133" s="243" t="s">
        <v>153</v>
      </c>
    </row>
    <row r="134" s="2" customFormat="1" ht="33" customHeight="1">
      <c r="A134" s="38"/>
      <c r="B134" s="39"/>
      <c r="C134" s="219" t="s">
        <v>183</v>
      </c>
      <c r="D134" s="219" t="s">
        <v>155</v>
      </c>
      <c r="E134" s="220" t="s">
        <v>184</v>
      </c>
      <c r="F134" s="221" t="s">
        <v>185</v>
      </c>
      <c r="G134" s="222" t="s">
        <v>118</v>
      </c>
      <c r="H134" s="223">
        <v>252</v>
      </c>
      <c r="I134" s="224"/>
      <c r="J134" s="225">
        <f>ROUND(I134*H134,2)</f>
        <v>0</v>
      </c>
      <c r="K134" s="221" t="s">
        <v>158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106</v>
      </c>
      <c r="AT134" s="230" t="s">
        <v>155</v>
      </c>
      <c r="AU134" s="230" t="s">
        <v>86</v>
      </c>
      <c r="AY134" s="17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106</v>
      </c>
      <c r="BM134" s="230" t="s">
        <v>186</v>
      </c>
    </row>
    <row r="135" s="13" customFormat="1">
      <c r="A135" s="13"/>
      <c r="B135" s="232"/>
      <c r="C135" s="233"/>
      <c r="D135" s="234" t="s">
        <v>178</v>
      </c>
      <c r="E135" s="235" t="s">
        <v>1</v>
      </c>
      <c r="F135" s="236" t="s">
        <v>116</v>
      </c>
      <c r="G135" s="233"/>
      <c r="H135" s="237">
        <v>252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178</v>
      </c>
      <c r="AU135" s="243" t="s">
        <v>86</v>
      </c>
      <c r="AV135" s="13" t="s">
        <v>86</v>
      </c>
      <c r="AW135" s="13" t="s">
        <v>32</v>
      </c>
      <c r="AX135" s="13" t="s">
        <v>84</v>
      </c>
      <c r="AY135" s="243" t="s">
        <v>153</v>
      </c>
    </row>
    <row r="136" s="2" customFormat="1" ht="37.8" customHeight="1">
      <c r="A136" s="38"/>
      <c r="B136" s="39"/>
      <c r="C136" s="219" t="s">
        <v>187</v>
      </c>
      <c r="D136" s="219" t="s">
        <v>155</v>
      </c>
      <c r="E136" s="220" t="s">
        <v>188</v>
      </c>
      <c r="F136" s="221" t="s">
        <v>189</v>
      </c>
      <c r="G136" s="222" t="s">
        <v>118</v>
      </c>
      <c r="H136" s="223">
        <v>1260</v>
      </c>
      <c r="I136" s="224"/>
      <c r="J136" s="225">
        <f>ROUND(I136*H136,2)</f>
        <v>0</v>
      </c>
      <c r="K136" s="221" t="s">
        <v>158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106</v>
      </c>
      <c r="AT136" s="230" t="s">
        <v>155</v>
      </c>
      <c r="AU136" s="230" t="s">
        <v>86</v>
      </c>
      <c r="AY136" s="17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106</v>
      </c>
      <c r="BM136" s="230" t="s">
        <v>190</v>
      </c>
    </row>
    <row r="137" s="2" customFormat="1">
      <c r="A137" s="38"/>
      <c r="B137" s="39"/>
      <c r="C137" s="40"/>
      <c r="D137" s="234" t="s">
        <v>191</v>
      </c>
      <c r="E137" s="40"/>
      <c r="F137" s="244" t="s">
        <v>192</v>
      </c>
      <c r="G137" s="40"/>
      <c r="H137" s="40"/>
      <c r="I137" s="245"/>
      <c r="J137" s="40"/>
      <c r="K137" s="40"/>
      <c r="L137" s="44"/>
      <c r="M137" s="246"/>
      <c r="N137" s="24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191</v>
      </c>
      <c r="AU137" s="17" t="s">
        <v>86</v>
      </c>
    </row>
    <row r="138" s="13" customFormat="1">
      <c r="A138" s="13"/>
      <c r="B138" s="232"/>
      <c r="C138" s="233"/>
      <c r="D138" s="234" t="s">
        <v>178</v>
      </c>
      <c r="E138" s="235" t="s">
        <v>1</v>
      </c>
      <c r="F138" s="236" t="s">
        <v>116</v>
      </c>
      <c r="G138" s="233"/>
      <c r="H138" s="237">
        <v>252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178</v>
      </c>
      <c r="AU138" s="243" t="s">
        <v>86</v>
      </c>
      <c r="AV138" s="13" t="s">
        <v>86</v>
      </c>
      <c r="AW138" s="13" t="s">
        <v>32</v>
      </c>
      <c r="AX138" s="13" t="s">
        <v>84</v>
      </c>
      <c r="AY138" s="243" t="s">
        <v>153</v>
      </c>
    </row>
    <row r="139" s="13" customFormat="1">
      <c r="A139" s="13"/>
      <c r="B139" s="232"/>
      <c r="C139" s="233"/>
      <c r="D139" s="234" t="s">
        <v>178</v>
      </c>
      <c r="E139" s="233"/>
      <c r="F139" s="236" t="s">
        <v>193</v>
      </c>
      <c r="G139" s="233"/>
      <c r="H139" s="237">
        <v>1260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178</v>
      </c>
      <c r="AU139" s="243" t="s">
        <v>86</v>
      </c>
      <c r="AV139" s="13" t="s">
        <v>86</v>
      </c>
      <c r="AW139" s="13" t="s">
        <v>4</v>
      </c>
      <c r="AX139" s="13" t="s">
        <v>84</v>
      </c>
      <c r="AY139" s="243" t="s">
        <v>153</v>
      </c>
    </row>
    <row r="140" s="2" customFormat="1" ht="33" customHeight="1">
      <c r="A140" s="38"/>
      <c r="B140" s="39"/>
      <c r="C140" s="219" t="s">
        <v>194</v>
      </c>
      <c r="D140" s="219" t="s">
        <v>155</v>
      </c>
      <c r="E140" s="220" t="s">
        <v>195</v>
      </c>
      <c r="F140" s="221" t="s">
        <v>196</v>
      </c>
      <c r="G140" s="222" t="s">
        <v>118</v>
      </c>
      <c r="H140" s="223">
        <v>279.64999999999998</v>
      </c>
      <c r="I140" s="224"/>
      <c r="J140" s="225">
        <f>ROUND(I140*H140,2)</f>
        <v>0</v>
      </c>
      <c r="K140" s="221" t="s">
        <v>158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106</v>
      </c>
      <c r="AT140" s="230" t="s">
        <v>155</v>
      </c>
      <c r="AU140" s="230" t="s">
        <v>86</v>
      </c>
      <c r="AY140" s="17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106</v>
      </c>
      <c r="BM140" s="230" t="s">
        <v>197</v>
      </c>
    </row>
    <row r="141" s="13" customFormat="1">
      <c r="A141" s="13"/>
      <c r="B141" s="232"/>
      <c r="C141" s="233"/>
      <c r="D141" s="234" t="s">
        <v>178</v>
      </c>
      <c r="E141" s="235" t="s">
        <v>1</v>
      </c>
      <c r="F141" s="236" t="s">
        <v>121</v>
      </c>
      <c r="G141" s="233"/>
      <c r="H141" s="237">
        <v>279.64999999999998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178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153</v>
      </c>
    </row>
    <row r="142" s="2" customFormat="1" ht="37.8" customHeight="1">
      <c r="A142" s="38"/>
      <c r="B142" s="39"/>
      <c r="C142" s="219" t="s">
        <v>198</v>
      </c>
      <c r="D142" s="219" t="s">
        <v>155</v>
      </c>
      <c r="E142" s="220" t="s">
        <v>199</v>
      </c>
      <c r="F142" s="221" t="s">
        <v>200</v>
      </c>
      <c r="G142" s="222" t="s">
        <v>118</v>
      </c>
      <c r="H142" s="223">
        <v>1398.25</v>
      </c>
      <c r="I142" s="224"/>
      <c r="J142" s="225">
        <f>ROUND(I142*H142,2)</f>
        <v>0</v>
      </c>
      <c r="K142" s="221" t="s">
        <v>158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106</v>
      </c>
      <c r="AT142" s="230" t="s">
        <v>155</v>
      </c>
      <c r="AU142" s="230" t="s">
        <v>86</v>
      </c>
      <c r="AY142" s="17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106</v>
      </c>
      <c r="BM142" s="230" t="s">
        <v>201</v>
      </c>
    </row>
    <row r="143" s="2" customFormat="1">
      <c r="A143" s="38"/>
      <c r="B143" s="39"/>
      <c r="C143" s="40"/>
      <c r="D143" s="234" t="s">
        <v>191</v>
      </c>
      <c r="E143" s="40"/>
      <c r="F143" s="244" t="s">
        <v>202</v>
      </c>
      <c r="G143" s="40"/>
      <c r="H143" s="40"/>
      <c r="I143" s="245"/>
      <c r="J143" s="40"/>
      <c r="K143" s="40"/>
      <c r="L143" s="44"/>
      <c r="M143" s="246"/>
      <c r="N143" s="24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191</v>
      </c>
      <c r="AU143" s="17" t="s">
        <v>86</v>
      </c>
    </row>
    <row r="144" s="13" customFormat="1">
      <c r="A144" s="13"/>
      <c r="B144" s="232"/>
      <c r="C144" s="233"/>
      <c r="D144" s="234" t="s">
        <v>178</v>
      </c>
      <c r="E144" s="235" t="s">
        <v>1</v>
      </c>
      <c r="F144" s="236" t="s">
        <v>121</v>
      </c>
      <c r="G144" s="233"/>
      <c r="H144" s="237">
        <v>279.64999999999998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178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153</v>
      </c>
    </row>
    <row r="145" s="13" customFormat="1">
      <c r="A145" s="13"/>
      <c r="B145" s="232"/>
      <c r="C145" s="233"/>
      <c r="D145" s="234" t="s">
        <v>178</v>
      </c>
      <c r="E145" s="233"/>
      <c r="F145" s="236" t="s">
        <v>203</v>
      </c>
      <c r="G145" s="233"/>
      <c r="H145" s="237">
        <v>1398.25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178</v>
      </c>
      <c r="AU145" s="243" t="s">
        <v>86</v>
      </c>
      <c r="AV145" s="13" t="s">
        <v>86</v>
      </c>
      <c r="AW145" s="13" t="s">
        <v>4</v>
      </c>
      <c r="AX145" s="13" t="s">
        <v>84</v>
      </c>
      <c r="AY145" s="243" t="s">
        <v>153</v>
      </c>
    </row>
    <row r="146" s="2" customFormat="1" ht="24.15" customHeight="1">
      <c r="A146" s="38"/>
      <c r="B146" s="39"/>
      <c r="C146" s="219" t="s">
        <v>204</v>
      </c>
      <c r="D146" s="219" t="s">
        <v>155</v>
      </c>
      <c r="E146" s="220" t="s">
        <v>205</v>
      </c>
      <c r="F146" s="221" t="s">
        <v>206</v>
      </c>
      <c r="G146" s="222" t="s">
        <v>118</v>
      </c>
      <c r="H146" s="223">
        <v>32</v>
      </c>
      <c r="I146" s="224"/>
      <c r="J146" s="225">
        <f>ROUND(I146*H146,2)</f>
        <v>0</v>
      </c>
      <c r="K146" s="221" t="s">
        <v>158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106</v>
      </c>
      <c r="AT146" s="230" t="s">
        <v>155</v>
      </c>
      <c r="AU146" s="230" t="s">
        <v>86</v>
      </c>
      <c r="AY146" s="17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106</v>
      </c>
      <c r="BM146" s="230" t="s">
        <v>207</v>
      </c>
    </row>
    <row r="147" s="2" customFormat="1" ht="16.5" customHeight="1">
      <c r="A147" s="38"/>
      <c r="B147" s="39"/>
      <c r="C147" s="248" t="s">
        <v>208</v>
      </c>
      <c r="D147" s="248" t="s">
        <v>209</v>
      </c>
      <c r="E147" s="249" t="s">
        <v>210</v>
      </c>
      <c r="F147" s="250" t="s">
        <v>211</v>
      </c>
      <c r="G147" s="251" t="s">
        <v>212</v>
      </c>
      <c r="H147" s="252">
        <v>56</v>
      </c>
      <c r="I147" s="253"/>
      <c r="J147" s="254">
        <f>ROUND(I147*H147,2)</f>
        <v>0</v>
      </c>
      <c r="K147" s="250" t="s">
        <v>158</v>
      </c>
      <c r="L147" s="255"/>
      <c r="M147" s="256" t="s">
        <v>1</v>
      </c>
      <c r="N147" s="257" t="s">
        <v>41</v>
      </c>
      <c r="O147" s="91"/>
      <c r="P147" s="228">
        <f>O147*H147</f>
        <v>0</v>
      </c>
      <c r="Q147" s="228">
        <v>1</v>
      </c>
      <c r="R147" s="228">
        <f>Q147*H147</f>
        <v>56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183</v>
      </c>
      <c r="AT147" s="230" t="s">
        <v>209</v>
      </c>
      <c r="AU147" s="230" t="s">
        <v>86</v>
      </c>
      <c r="AY147" s="17" t="s">
        <v>153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84</v>
      </c>
      <c r="BK147" s="231">
        <f>ROUND(I147*H147,2)</f>
        <v>0</v>
      </c>
      <c r="BL147" s="17" t="s">
        <v>106</v>
      </c>
      <c r="BM147" s="230" t="s">
        <v>213</v>
      </c>
    </row>
    <row r="148" s="13" customFormat="1">
      <c r="A148" s="13"/>
      <c r="B148" s="232"/>
      <c r="C148" s="233"/>
      <c r="D148" s="234" t="s">
        <v>178</v>
      </c>
      <c r="E148" s="233"/>
      <c r="F148" s="236" t="s">
        <v>214</v>
      </c>
      <c r="G148" s="233"/>
      <c r="H148" s="237">
        <v>56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178</v>
      </c>
      <c r="AU148" s="243" t="s">
        <v>86</v>
      </c>
      <c r="AV148" s="13" t="s">
        <v>86</v>
      </c>
      <c r="AW148" s="13" t="s">
        <v>4</v>
      </c>
      <c r="AX148" s="13" t="s">
        <v>84</v>
      </c>
      <c r="AY148" s="243" t="s">
        <v>153</v>
      </c>
    </row>
    <row r="149" s="2" customFormat="1" ht="33" customHeight="1">
      <c r="A149" s="38"/>
      <c r="B149" s="39"/>
      <c r="C149" s="219" t="s">
        <v>215</v>
      </c>
      <c r="D149" s="219" t="s">
        <v>155</v>
      </c>
      <c r="E149" s="220" t="s">
        <v>216</v>
      </c>
      <c r="F149" s="221" t="s">
        <v>217</v>
      </c>
      <c r="G149" s="222" t="s">
        <v>212</v>
      </c>
      <c r="H149" s="223">
        <v>930.38800000000003</v>
      </c>
      <c r="I149" s="224"/>
      <c r="J149" s="225">
        <f>ROUND(I149*H149,2)</f>
        <v>0</v>
      </c>
      <c r="K149" s="221" t="s">
        <v>158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106</v>
      </c>
      <c r="AT149" s="230" t="s">
        <v>155</v>
      </c>
      <c r="AU149" s="230" t="s">
        <v>86</v>
      </c>
      <c r="AY149" s="17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106</v>
      </c>
      <c r="BM149" s="230" t="s">
        <v>218</v>
      </c>
    </row>
    <row r="150" s="2" customFormat="1">
      <c r="A150" s="38"/>
      <c r="B150" s="39"/>
      <c r="C150" s="40"/>
      <c r="D150" s="234" t="s">
        <v>191</v>
      </c>
      <c r="E150" s="40"/>
      <c r="F150" s="244" t="s">
        <v>219</v>
      </c>
      <c r="G150" s="40"/>
      <c r="H150" s="40"/>
      <c r="I150" s="245"/>
      <c r="J150" s="40"/>
      <c r="K150" s="40"/>
      <c r="L150" s="44"/>
      <c r="M150" s="246"/>
      <c r="N150" s="24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86</v>
      </c>
    </row>
    <row r="151" s="13" customFormat="1">
      <c r="A151" s="13"/>
      <c r="B151" s="232"/>
      <c r="C151" s="233"/>
      <c r="D151" s="234" t="s">
        <v>178</v>
      </c>
      <c r="E151" s="235" t="s">
        <v>1</v>
      </c>
      <c r="F151" s="236" t="s">
        <v>220</v>
      </c>
      <c r="G151" s="233"/>
      <c r="H151" s="237">
        <v>531.64999999999998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178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153</v>
      </c>
    </row>
    <row r="152" s="13" customFormat="1">
      <c r="A152" s="13"/>
      <c r="B152" s="232"/>
      <c r="C152" s="233"/>
      <c r="D152" s="234" t="s">
        <v>178</v>
      </c>
      <c r="E152" s="233"/>
      <c r="F152" s="236" t="s">
        <v>221</v>
      </c>
      <c r="G152" s="233"/>
      <c r="H152" s="237">
        <v>930.38800000000003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178</v>
      </c>
      <c r="AU152" s="243" t="s">
        <v>86</v>
      </c>
      <c r="AV152" s="13" t="s">
        <v>86</v>
      </c>
      <c r="AW152" s="13" t="s">
        <v>4</v>
      </c>
      <c r="AX152" s="13" t="s">
        <v>84</v>
      </c>
      <c r="AY152" s="243" t="s">
        <v>153</v>
      </c>
    </row>
    <row r="153" s="2" customFormat="1" ht="16.5" customHeight="1">
      <c r="A153" s="38"/>
      <c r="B153" s="39"/>
      <c r="C153" s="219" t="s">
        <v>8</v>
      </c>
      <c r="D153" s="219" t="s">
        <v>155</v>
      </c>
      <c r="E153" s="220" t="s">
        <v>222</v>
      </c>
      <c r="F153" s="221" t="s">
        <v>223</v>
      </c>
      <c r="G153" s="222" t="s">
        <v>118</v>
      </c>
      <c r="H153" s="223">
        <v>531.64999999999998</v>
      </c>
      <c r="I153" s="224"/>
      <c r="J153" s="225">
        <f>ROUND(I153*H153,2)</f>
        <v>0</v>
      </c>
      <c r="K153" s="221" t="s">
        <v>158</v>
      </c>
      <c r="L153" s="44"/>
      <c r="M153" s="226" t="s">
        <v>1</v>
      </c>
      <c r="N153" s="227" t="s">
        <v>41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106</v>
      </c>
      <c r="AT153" s="230" t="s">
        <v>155</v>
      </c>
      <c r="AU153" s="230" t="s">
        <v>86</v>
      </c>
      <c r="AY153" s="17" t="s">
        <v>153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84</v>
      </c>
      <c r="BK153" s="231">
        <f>ROUND(I153*H153,2)</f>
        <v>0</v>
      </c>
      <c r="BL153" s="17" t="s">
        <v>106</v>
      </c>
      <c r="BM153" s="230" t="s">
        <v>224</v>
      </c>
    </row>
    <row r="154" s="13" customFormat="1">
      <c r="A154" s="13"/>
      <c r="B154" s="232"/>
      <c r="C154" s="233"/>
      <c r="D154" s="234" t="s">
        <v>178</v>
      </c>
      <c r="E154" s="235" t="s">
        <v>1</v>
      </c>
      <c r="F154" s="236" t="s">
        <v>220</v>
      </c>
      <c r="G154" s="233"/>
      <c r="H154" s="237">
        <v>531.64999999999998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178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153</v>
      </c>
    </row>
    <row r="155" s="2" customFormat="1" ht="24.15" customHeight="1">
      <c r="A155" s="38"/>
      <c r="B155" s="39"/>
      <c r="C155" s="219" t="s">
        <v>225</v>
      </c>
      <c r="D155" s="219" t="s">
        <v>155</v>
      </c>
      <c r="E155" s="220" t="s">
        <v>226</v>
      </c>
      <c r="F155" s="221" t="s">
        <v>227</v>
      </c>
      <c r="G155" s="222" t="s">
        <v>118</v>
      </c>
      <c r="H155" s="223">
        <v>15</v>
      </c>
      <c r="I155" s="224"/>
      <c r="J155" s="225">
        <f>ROUND(I155*H155,2)</f>
        <v>0</v>
      </c>
      <c r="K155" s="221" t="s">
        <v>158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106</v>
      </c>
      <c r="AT155" s="230" t="s">
        <v>155</v>
      </c>
      <c r="AU155" s="230" t="s">
        <v>86</v>
      </c>
      <c r="AY155" s="17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106</v>
      </c>
      <c r="BM155" s="230" t="s">
        <v>228</v>
      </c>
    </row>
    <row r="156" s="13" customFormat="1">
      <c r="A156" s="13"/>
      <c r="B156" s="232"/>
      <c r="C156" s="233"/>
      <c r="D156" s="234" t="s">
        <v>178</v>
      </c>
      <c r="E156" s="235" t="s">
        <v>1</v>
      </c>
      <c r="F156" s="236" t="s">
        <v>229</v>
      </c>
      <c r="G156" s="233"/>
      <c r="H156" s="237">
        <v>15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178</v>
      </c>
      <c r="AU156" s="243" t="s">
        <v>86</v>
      </c>
      <c r="AV156" s="13" t="s">
        <v>86</v>
      </c>
      <c r="AW156" s="13" t="s">
        <v>32</v>
      </c>
      <c r="AX156" s="13" t="s">
        <v>84</v>
      </c>
      <c r="AY156" s="243" t="s">
        <v>153</v>
      </c>
    </row>
    <row r="157" s="2" customFormat="1" ht="16.5" customHeight="1">
      <c r="A157" s="38"/>
      <c r="B157" s="39"/>
      <c r="C157" s="248" t="s">
        <v>230</v>
      </c>
      <c r="D157" s="248" t="s">
        <v>209</v>
      </c>
      <c r="E157" s="249" t="s">
        <v>231</v>
      </c>
      <c r="F157" s="250" t="s">
        <v>232</v>
      </c>
      <c r="G157" s="251" t="s">
        <v>212</v>
      </c>
      <c r="H157" s="252">
        <v>27</v>
      </c>
      <c r="I157" s="253"/>
      <c r="J157" s="254">
        <f>ROUND(I157*H157,2)</f>
        <v>0</v>
      </c>
      <c r="K157" s="250" t="s">
        <v>158</v>
      </c>
      <c r="L157" s="255"/>
      <c r="M157" s="256" t="s">
        <v>1</v>
      </c>
      <c r="N157" s="257" t="s">
        <v>41</v>
      </c>
      <c r="O157" s="91"/>
      <c r="P157" s="228">
        <f>O157*H157</f>
        <v>0</v>
      </c>
      <c r="Q157" s="228">
        <v>1</v>
      </c>
      <c r="R157" s="228">
        <f>Q157*H157</f>
        <v>27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183</v>
      </c>
      <c r="AT157" s="230" t="s">
        <v>209</v>
      </c>
      <c r="AU157" s="230" t="s">
        <v>86</v>
      </c>
      <c r="AY157" s="17" t="s">
        <v>153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106</v>
      </c>
      <c r="BM157" s="230" t="s">
        <v>233</v>
      </c>
    </row>
    <row r="158" s="2" customFormat="1">
      <c r="A158" s="38"/>
      <c r="B158" s="39"/>
      <c r="C158" s="40"/>
      <c r="D158" s="234" t="s">
        <v>191</v>
      </c>
      <c r="E158" s="40"/>
      <c r="F158" s="244" t="s">
        <v>219</v>
      </c>
      <c r="G158" s="40"/>
      <c r="H158" s="40"/>
      <c r="I158" s="245"/>
      <c r="J158" s="40"/>
      <c r="K158" s="40"/>
      <c r="L158" s="44"/>
      <c r="M158" s="246"/>
      <c r="N158" s="24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191</v>
      </c>
      <c r="AU158" s="17" t="s">
        <v>86</v>
      </c>
    </row>
    <row r="159" s="13" customFormat="1">
      <c r="A159" s="13"/>
      <c r="B159" s="232"/>
      <c r="C159" s="233"/>
      <c r="D159" s="234" t="s">
        <v>178</v>
      </c>
      <c r="E159" s="233"/>
      <c r="F159" s="236" t="s">
        <v>234</v>
      </c>
      <c r="G159" s="233"/>
      <c r="H159" s="237">
        <v>27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178</v>
      </c>
      <c r="AU159" s="243" t="s">
        <v>86</v>
      </c>
      <c r="AV159" s="13" t="s">
        <v>86</v>
      </c>
      <c r="AW159" s="13" t="s">
        <v>4</v>
      </c>
      <c r="AX159" s="13" t="s">
        <v>84</v>
      </c>
      <c r="AY159" s="243" t="s">
        <v>153</v>
      </c>
    </row>
    <row r="160" s="2" customFormat="1" ht="21.75" customHeight="1">
      <c r="A160" s="38"/>
      <c r="B160" s="39"/>
      <c r="C160" s="219" t="s">
        <v>235</v>
      </c>
      <c r="D160" s="219" t="s">
        <v>155</v>
      </c>
      <c r="E160" s="220" t="s">
        <v>236</v>
      </c>
      <c r="F160" s="221" t="s">
        <v>237</v>
      </c>
      <c r="G160" s="222" t="s">
        <v>102</v>
      </c>
      <c r="H160" s="223">
        <v>85</v>
      </c>
      <c r="I160" s="224"/>
      <c r="J160" s="225">
        <f>ROUND(I160*H160,2)</f>
        <v>0</v>
      </c>
      <c r="K160" s="221" t="s">
        <v>158</v>
      </c>
      <c r="L160" s="44"/>
      <c r="M160" s="226" t="s">
        <v>1</v>
      </c>
      <c r="N160" s="227" t="s">
        <v>41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106</v>
      </c>
      <c r="AT160" s="230" t="s">
        <v>155</v>
      </c>
      <c r="AU160" s="230" t="s">
        <v>86</v>
      </c>
      <c r="AY160" s="17" t="s">
        <v>153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106</v>
      </c>
      <c r="BM160" s="230" t="s">
        <v>238</v>
      </c>
    </row>
    <row r="161" s="13" customFormat="1">
      <c r="A161" s="13"/>
      <c r="B161" s="232"/>
      <c r="C161" s="233"/>
      <c r="D161" s="234" t="s">
        <v>178</v>
      </c>
      <c r="E161" s="235" t="s">
        <v>1</v>
      </c>
      <c r="F161" s="236" t="s">
        <v>124</v>
      </c>
      <c r="G161" s="233"/>
      <c r="H161" s="237">
        <v>85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178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153</v>
      </c>
    </row>
    <row r="162" s="2" customFormat="1" ht="16.5" customHeight="1">
      <c r="A162" s="38"/>
      <c r="B162" s="39"/>
      <c r="C162" s="248" t="s">
        <v>239</v>
      </c>
      <c r="D162" s="248" t="s">
        <v>209</v>
      </c>
      <c r="E162" s="249" t="s">
        <v>240</v>
      </c>
      <c r="F162" s="250" t="s">
        <v>241</v>
      </c>
      <c r="G162" s="251" t="s">
        <v>242</v>
      </c>
      <c r="H162" s="252">
        <v>1.7</v>
      </c>
      <c r="I162" s="253"/>
      <c r="J162" s="254">
        <f>ROUND(I162*H162,2)</f>
        <v>0</v>
      </c>
      <c r="K162" s="250" t="s">
        <v>158</v>
      </c>
      <c r="L162" s="255"/>
      <c r="M162" s="256" t="s">
        <v>1</v>
      </c>
      <c r="N162" s="257" t="s">
        <v>41</v>
      </c>
      <c r="O162" s="91"/>
      <c r="P162" s="228">
        <f>O162*H162</f>
        <v>0</v>
      </c>
      <c r="Q162" s="228">
        <v>0.001</v>
      </c>
      <c r="R162" s="228">
        <f>Q162*H162</f>
        <v>0.0016999999999999999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183</v>
      </c>
      <c r="AT162" s="230" t="s">
        <v>209</v>
      </c>
      <c r="AU162" s="230" t="s">
        <v>86</v>
      </c>
      <c r="AY162" s="17" t="s">
        <v>153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84</v>
      </c>
      <c r="BK162" s="231">
        <f>ROUND(I162*H162,2)</f>
        <v>0</v>
      </c>
      <c r="BL162" s="17" t="s">
        <v>106</v>
      </c>
      <c r="BM162" s="230" t="s">
        <v>243</v>
      </c>
    </row>
    <row r="163" s="2" customFormat="1">
      <c r="A163" s="38"/>
      <c r="B163" s="39"/>
      <c r="C163" s="40"/>
      <c r="D163" s="234" t="s">
        <v>191</v>
      </c>
      <c r="E163" s="40"/>
      <c r="F163" s="244" t="s">
        <v>244</v>
      </c>
      <c r="G163" s="40"/>
      <c r="H163" s="40"/>
      <c r="I163" s="245"/>
      <c r="J163" s="40"/>
      <c r="K163" s="40"/>
      <c r="L163" s="44"/>
      <c r="M163" s="246"/>
      <c r="N163" s="24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191</v>
      </c>
      <c r="AU163" s="17" t="s">
        <v>86</v>
      </c>
    </row>
    <row r="164" s="13" customFormat="1">
      <c r="A164" s="13"/>
      <c r="B164" s="232"/>
      <c r="C164" s="233"/>
      <c r="D164" s="234" t="s">
        <v>178</v>
      </c>
      <c r="E164" s="235" t="s">
        <v>1</v>
      </c>
      <c r="F164" s="236" t="s">
        <v>124</v>
      </c>
      <c r="G164" s="233"/>
      <c r="H164" s="237">
        <v>85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178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153</v>
      </c>
    </row>
    <row r="165" s="13" customFormat="1">
      <c r="A165" s="13"/>
      <c r="B165" s="232"/>
      <c r="C165" s="233"/>
      <c r="D165" s="234" t="s">
        <v>178</v>
      </c>
      <c r="E165" s="233"/>
      <c r="F165" s="236" t="s">
        <v>245</v>
      </c>
      <c r="G165" s="233"/>
      <c r="H165" s="237">
        <v>1.7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178</v>
      </c>
      <c r="AU165" s="243" t="s">
        <v>86</v>
      </c>
      <c r="AV165" s="13" t="s">
        <v>86</v>
      </c>
      <c r="AW165" s="13" t="s">
        <v>4</v>
      </c>
      <c r="AX165" s="13" t="s">
        <v>84</v>
      </c>
      <c r="AY165" s="243" t="s">
        <v>153</v>
      </c>
    </row>
    <row r="166" s="2" customFormat="1" ht="24.15" customHeight="1">
      <c r="A166" s="38"/>
      <c r="B166" s="39"/>
      <c r="C166" s="219" t="s">
        <v>246</v>
      </c>
      <c r="D166" s="219" t="s">
        <v>155</v>
      </c>
      <c r="E166" s="220" t="s">
        <v>247</v>
      </c>
      <c r="F166" s="221" t="s">
        <v>248</v>
      </c>
      <c r="G166" s="222" t="s">
        <v>102</v>
      </c>
      <c r="H166" s="223">
        <v>85</v>
      </c>
      <c r="I166" s="224"/>
      <c r="J166" s="225">
        <f>ROUND(I166*H166,2)</f>
        <v>0</v>
      </c>
      <c r="K166" s="221" t="s">
        <v>158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106</v>
      </c>
      <c r="AT166" s="230" t="s">
        <v>155</v>
      </c>
      <c r="AU166" s="230" t="s">
        <v>86</v>
      </c>
      <c r="AY166" s="17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106</v>
      </c>
      <c r="BM166" s="230" t="s">
        <v>249</v>
      </c>
    </row>
    <row r="167" s="13" customFormat="1">
      <c r="A167" s="13"/>
      <c r="B167" s="232"/>
      <c r="C167" s="233"/>
      <c r="D167" s="234" t="s">
        <v>178</v>
      </c>
      <c r="E167" s="235" t="s">
        <v>1</v>
      </c>
      <c r="F167" s="236" t="s">
        <v>124</v>
      </c>
      <c r="G167" s="233"/>
      <c r="H167" s="237">
        <v>85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178</v>
      </c>
      <c r="AU167" s="243" t="s">
        <v>86</v>
      </c>
      <c r="AV167" s="13" t="s">
        <v>86</v>
      </c>
      <c r="AW167" s="13" t="s">
        <v>32</v>
      </c>
      <c r="AX167" s="13" t="s">
        <v>84</v>
      </c>
      <c r="AY167" s="243" t="s">
        <v>153</v>
      </c>
    </row>
    <row r="168" s="2" customFormat="1" ht="16.5" customHeight="1">
      <c r="A168" s="38"/>
      <c r="B168" s="39"/>
      <c r="C168" s="248" t="s">
        <v>7</v>
      </c>
      <c r="D168" s="248" t="s">
        <v>209</v>
      </c>
      <c r="E168" s="249" t="s">
        <v>250</v>
      </c>
      <c r="F168" s="250" t="s">
        <v>251</v>
      </c>
      <c r="G168" s="251" t="s">
        <v>212</v>
      </c>
      <c r="H168" s="252">
        <v>29.75</v>
      </c>
      <c r="I168" s="253"/>
      <c r="J168" s="254">
        <f>ROUND(I168*H168,2)</f>
        <v>0</v>
      </c>
      <c r="K168" s="250" t="s">
        <v>158</v>
      </c>
      <c r="L168" s="255"/>
      <c r="M168" s="256" t="s">
        <v>1</v>
      </c>
      <c r="N168" s="257" t="s">
        <v>41</v>
      </c>
      <c r="O168" s="91"/>
      <c r="P168" s="228">
        <f>O168*H168</f>
        <v>0</v>
      </c>
      <c r="Q168" s="228">
        <v>1</v>
      </c>
      <c r="R168" s="228">
        <f>Q168*H168</f>
        <v>29.75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183</v>
      </c>
      <c r="AT168" s="230" t="s">
        <v>209</v>
      </c>
      <c r="AU168" s="230" t="s">
        <v>86</v>
      </c>
      <c r="AY168" s="17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84</v>
      </c>
      <c r="BK168" s="231">
        <f>ROUND(I168*H168,2)</f>
        <v>0</v>
      </c>
      <c r="BL168" s="17" t="s">
        <v>106</v>
      </c>
      <c r="BM168" s="230" t="s">
        <v>252</v>
      </c>
    </row>
    <row r="169" s="2" customFormat="1">
      <c r="A169" s="38"/>
      <c r="B169" s="39"/>
      <c r="C169" s="40"/>
      <c r="D169" s="234" t="s">
        <v>191</v>
      </c>
      <c r="E169" s="40"/>
      <c r="F169" s="244" t="s">
        <v>219</v>
      </c>
      <c r="G169" s="40"/>
      <c r="H169" s="40"/>
      <c r="I169" s="245"/>
      <c r="J169" s="40"/>
      <c r="K169" s="40"/>
      <c r="L169" s="44"/>
      <c r="M169" s="246"/>
      <c r="N169" s="24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191</v>
      </c>
      <c r="AU169" s="17" t="s">
        <v>86</v>
      </c>
    </row>
    <row r="170" s="13" customFormat="1">
      <c r="A170" s="13"/>
      <c r="B170" s="232"/>
      <c r="C170" s="233"/>
      <c r="D170" s="234" t="s">
        <v>178</v>
      </c>
      <c r="E170" s="235" t="s">
        <v>1</v>
      </c>
      <c r="F170" s="236" t="s">
        <v>253</v>
      </c>
      <c r="G170" s="233"/>
      <c r="H170" s="237">
        <v>17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178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153</v>
      </c>
    </row>
    <row r="171" s="13" customFormat="1">
      <c r="A171" s="13"/>
      <c r="B171" s="232"/>
      <c r="C171" s="233"/>
      <c r="D171" s="234" t="s">
        <v>178</v>
      </c>
      <c r="E171" s="233"/>
      <c r="F171" s="236" t="s">
        <v>254</v>
      </c>
      <c r="G171" s="233"/>
      <c r="H171" s="237">
        <v>29.75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178</v>
      </c>
      <c r="AU171" s="243" t="s">
        <v>86</v>
      </c>
      <c r="AV171" s="13" t="s">
        <v>86</v>
      </c>
      <c r="AW171" s="13" t="s">
        <v>4</v>
      </c>
      <c r="AX171" s="13" t="s">
        <v>84</v>
      </c>
      <c r="AY171" s="243" t="s">
        <v>153</v>
      </c>
    </row>
    <row r="172" s="2" customFormat="1" ht="24.15" customHeight="1">
      <c r="A172" s="38"/>
      <c r="B172" s="39"/>
      <c r="C172" s="219" t="s">
        <v>255</v>
      </c>
      <c r="D172" s="219" t="s">
        <v>155</v>
      </c>
      <c r="E172" s="220" t="s">
        <v>256</v>
      </c>
      <c r="F172" s="221" t="s">
        <v>257</v>
      </c>
      <c r="G172" s="222" t="s">
        <v>102</v>
      </c>
      <c r="H172" s="223">
        <v>85</v>
      </c>
      <c r="I172" s="224"/>
      <c r="J172" s="225">
        <f>ROUND(I172*H172,2)</f>
        <v>0</v>
      </c>
      <c r="K172" s="221" t="s">
        <v>158</v>
      </c>
      <c r="L172" s="44"/>
      <c r="M172" s="226" t="s">
        <v>1</v>
      </c>
      <c r="N172" s="227" t="s">
        <v>41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106</v>
      </c>
      <c r="AT172" s="230" t="s">
        <v>155</v>
      </c>
      <c r="AU172" s="230" t="s">
        <v>86</v>
      </c>
      <c r="AY172" s="17" t="s">
        <v>153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106</v>
      </c>
      <c r="BM172" s="230" t="s">
        <v>258</v>
      </c>
    </row>
    <row r="173" s="13" customFormat="1">
      <c r="A173" s="13"/>
      <c r="B173" s="232"/>
      <c r="C173" s="233"/>
      <c r="D173" s="234" t="s">
        <v>178</v>
      </c>
      <c r="E173" s="235" t="s">
        <v>1</v>
      </c>
      <c r="F173" s="236" t="s">
        <v>124</v>
      </c>
      <c r="G173" s="233"/>
      <c r="H173" s="237">
        <v>85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178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153</v>
      </c>
    </row>
    <row r="174" s="2" customFormat="1" ht="24.15" customHeight="1">
      <c r="A174" s="38"/>
      <c r="B174" s="39"/>
      <c r="C174" s="219" t="s">
        <v>259</v>
      </c>
      <c r="D174" s="219" t="s">
        <v>155</v>
      </c>
      <c r="E174" s="220" t="s">
        <v>260</v>
      </c>
      <c r="F174" s="221" t="s">
        <v>261</v>
      </c>
      <c r="G174" s="222" t="s">
        <v>102</v>
      </c>
      <c r="H174" s="223">
        <v>689</v>
      </c>
      <c r="I174" s="224"/>
      <c r="J174" s="225">
        <f>ROUND(I174*H174,2)</f>
        <v>0</v>
      </c>
      <c r="K174" s="221" t="s">
        <v>158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106</v>
      </c>
      <c r="AT174" s="230" t="s">
        <v>155</v>
      </c>
      <c r="AU174" s="230" t="s">
        <v>86</v>
      </c>
      <c r="AY174" s="17" t="s">
        <v>153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106</v>
      </c>
      <c r="BM174" s="230" t="s">
        <v>262</v>
      </c>
    </row>
    <row r="175" s="13" customFormat="1">
      <c r="A175" s="13"/>
      <c r="B175" s="232"/>
      <c r="C175" s="233"/>
      <c r="D175" s="234" t="s">
        <v>178</v>
      </c>
      <c r="E175" s="235" t="s">
        <v>1</v>
      </c>
      <c r="F175" s="236" t="s">
        <v>263</v>
      </c>
      <c r="G175" s="233"/>
      <c r="H175" s="237">
        <v>689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178</v>
      </c>
      <c r="AU175" s="243" t="s">
        <v>86</v>
      </c>
      <c r="AV175" s="13" t="s">
        <v>86</v>
      </c>
      <c r="AW175" s="13" t="s">
        <v>32</v>
      </c>
      <c r="AX175" s="13" t="s">
        <v>84</v>
      </c>
      <c r="AY175" s="243" t="s">
        <v>153</v>
      </c>
    </row>
    <row r="176" s="12" customFormat="1" ht="22.8" customHeight="1">
      <c r="A176" s="12"/>
      <c r="B176" s="203"/>
      <c r="C176" s="204"/>
      <c r="D176" s="205" t="s">
        <v>75</v>
      </c>
      <c r="E176" s="217" t="s">
        <v>169</v>
      </c>
      <c r="F176" s="217" t="s">
        <v>264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SUM(P177:P212)</f>
        <v>0</v>
      </c>
      <c r="Q176" s="211"/>
      <c r="R176" s="212">
        <f>SUM(R177:R212)</f>
        <v>110.47726</v>
      </c>
      <c r="S176" s="211"/>
      <c r="T176" s="213">
        <f>SUM(T177:T212)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84</v>
      </c>
      <c r="AT176" s="215" t="s">
        <v>75</v>
      </c>
      <c r="AU176" s="215" t="s">
        <v>84</v>
      </c>
      <c r="AY176" s="214" t="s">
        <v>153</v>
      </c>
      <c r="BK176" s="216">
        <f>SUM(BK177:BK212)</f>
        <v>0</v>
      </c>
    </row>
    <row r="177" s="2" customFormat="1" ht="16.5" customHeight="1">
      <c r="A177" s="38"/>
      <c r="B177" s="39"/>
      <c r="C177" s="219" t="s">
        <v>265</v>
      </c>
      <c r="D177" s="219" t="s">
        <v>155</v>
      </c>
      <c r="E177" s="220" t="s">
        <v>266</v>
      </c>
      <c r="F177" s="221" t="s">
        <v>267</v>
      </c>
      <c r="G177" s="222" t="s">
        <v>102</v>
      </c>
      <c r="H177" s="223">
        <v>271</v>
      </c>
      <c r="I177" s="224"/>
      <c r="J177" s="225">
        <f>ROUND(I177*H177,2)</f>
        <v>0</v>
      </c>
      <c r="K177" s="221" t="s">
        <v>158</v>
      </c>
      <c r="L177" s="44"/>
      <c r="M177" s="226" t="s">
        <v>1</v>
      </c>
      <c r="N177" s="227" t="s">
        <v>41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106</v>
      </c>
      <c r="AT177" s="230" t="s">
        <v>155</v>
      </c>
      <c r="AU177" s="230" t="s">
        <v>86</v>
      </c>
      <c r="AY177" s="17" t="s">
        <v>153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106</v>
      </c>
      <c r="BM177" s="230" t="s">
        <v>268</v>
      </c>
    </row>
    <row r="178" s="13" customFormat="1">
      <c r="A178" s="13"/>
      <c r="B178" s="232"/>
      <c r="C178" s="233"/>
      <c r="D178" s="234" t="s">
        <v>178</v>
      </c>
      <c r="E178" s="235" t="s">
        <v>1</v>
      </c>
      <c r="F178" s="236" t="s">
        <v>269</v>
      </c>
      <c r="G178" s="233"/>
      <c r="H178" s="237">
        <v>162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178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153</v>
      </c>
    </row>
    <row r="179" s="13" customFormat="1">
      <c r="A179" s="13"/>
      <c r="B179" s="232"/>
      <c r="C179" s="233"/>
      <c r="D179" s="234" t="s">
        <v>178</v>
      </c>
      <c r="E179" s="235" t="s">
        <v>1</v>
      </c>
      <c r="F179" s="236" t="s">
        <v>270</v>
      </c>
      <c r="G179" s="233"/>
      <c r="H179" s="237">
        <v>109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178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153</v>
      </c>
    </row>
    <row r="180" s="14" customFormat="1">
      <c r="A180" s="14"/>
      <c r="B180" s="258"/>
      <c r="C180" s="259"/>
      <c r="D180" s="234" t="s">
        <v>178</v>
      </c>
      <c r="E180" s="260" t="s">
        <v>1</v>
      </c>
      <c r="F180" s="261" t="s">
        <v>271</v>
      </c>
      <c r="G180" s="259"/>
      <c r="H180" s="262">
        <v>271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178</v>
      </c>
      <c r="AU180" s="268" t="s">
        <v>86</v>
      </c>
      <c r="AV180" s="14" t="s">
        <v>106</v>
      </c>
      <c r="AW180" s="14" t="s">
        <v>32</v>
      </c>
      <c r="AX180" s="14" t="s">
        <v>84</v>
      </c>
      <c r="AY180" s="268" t="s">
        <v>153</v>
      </c>
    </row>
    <row r="181" s="2" customFormat="1" ht="16.5" customHeight="1">
      <c r="A181" s="38"/>
      <c r="B181" s="39"/>
      <c r="C181" s="219" t="s">
        <v>272</v>
      </c>
      <c r="D181" s="219" t="s">
        <v>155</v>
      </c>
      <c r="E181" s="220" t="s">
        <v>273</v>
      </c>
      <c r="F181" s="221" t="s">
        <v>274</v>
      </c>
      <c r="G181" s="222" t="s">
        <v>102</v>
      </c>
      <c r="H181" s="223">
        <v>499</v>
      </c>
      <c r="I181" s="224"/>
      <c r="J181" s="225">
        <f>ROUND(I181*H181,2)</f>
        <v>0</v>
      </c>
      <c r="K181" s="221" t="s">
        <v>158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106</v>
      </c>
      <c r="AT181" s="230" t="s">
        <v>155</v>
      </c>
      <c r="AU181" s="230" t="s">
        <v>86</v>
      </c>
      <c r="AY181" s="17" t="s">
        <v>153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106</v>
      </c>
      <c r="BM181" s="230" t="s">
        <v>275</v>
      </c>
    </row>
    <row r="182" s="13" customFormat="1">
      <c r="A182" s="13"/>
      <c r="B182" s="232"/>
      <c r="C182" s="233"/>
      <c r="D182" s="234" t="s">
        <v>178</v>
      </c>
      <c r="E182" s="235" t="s">
        <v>1</v>
      </c>
      <c r="F182" s="236" t="s">
        <v>108</v>
      </c>
      <c r="G182" s="233"/>
      <c r="H182" s="237">
        <v>260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178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153</v>
      </c>
    </row>
    <row r="183" s="13" customFormat="1">
      <c r="A183" s="13"/>
      <c r="B183" s="232"/>
      <c r="C183" s="233"/>
      <c r="D183" s="234" t="s">
        <v>178</v>
      </c>
      <c r="E183" s="235" t="s">
        <v>1</v>
      </c>
      <c r="F183" s="236" t="s">
        <v>111</v>
      </c>
      <c r="G183" s="233"/>
      <c r="H183" s="237">
        <v>239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178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153</v>
      </c>
    </row>
    <row r="184" s="14" customFormat="1">
      <c r="A184" s="14"/>
      <c r="B184" s="258"/>
      <c r="C184" s="259"/>
      <c r="D184" s="234" t="s">
        <v>178</v>
      </c>
      <c r="E184" s="260" t="s">
        <v>1</v>
      </c>
      <c r="F184" s="261" t="s">
        <v>271</v>
      </c>
      <c r="G184" s="259"/>
      <c r="H184" s="262">
        <v>499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178</v>
      </c>
      <c r="AU184" s="268" t="s">
        <v>86</v>
      </c>
      <c r="AV184" s="14" t="s">
        <v>106</v>
      </c>
      <c r="AW184" s="14" t="s">
        <v>32</v>
      </c>
      <c r="AX184" s="14" t="s">
        <v>84</v>
      </c>
      <c r="AY184" s="268" t="s">
        <v>153</v>
      </c>
    </row>
    <row r="185" s="2" customFormat="1" ht="33" customHeight="1">
      <c r="A185" s="38"/>
      <c r="B185" s="39"/>
      <c r="C185" s="219" t="s">
        <v>276</v>
      </c>
      <c r="D185" s="219" t="s">
        <v>155</v>
      </c>
      <c r="E185" s="220" t="s">
        <v>277</v>
      </c>
      <c r="F185" s="221" t="s">
        <v>278</v>
      </c>
      <c r="G185" s="222" t="s">
        <v>102</v>
      </c>
      <c r="H185" s="223">
        <v>81</v>
      </c>
      <c r="I185" s="224"/>
      <c r="J185" s="225">
        <f>ROUND(I185*H185,2)</f>
        <v>0</v>
      </c>
      <c r="K185" s="221" t="s">
        <v>158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106</v>
      </c>
      <c r="AT185" s="230" t="s">
        <v>155</v>
      </c>
      <c r="AU185" s="230" t="s">
        <v>86</v>
      </c>
      <c r="AY185" s="17" t="s">
        <v>153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106</v>
      </c>
      <c r="BM185" s="230" t="s">
        <v>279</v>
      </c>
    </row>
    <row r="186" s="15" customFormat="1">
      <c r="A186" s="15"/>
      <c r="B186" s="269"/>
      <c r="C186" s="270"/>
      <c r="D186" s="234" t="s">
        <v>178</v>
      </c>
      <c r="E186" s="271" t="s">
        <v>1</v>
      </c>
      <c r="F186" s="272" t="s">
        <v>280</v>
      </c>
      <c r="G186" s="270"/>
      <c r="H186" s="271" t="s">
        <v>1</v>
      </c>
      <c r="I186" s="273"/>
      <c r="J186" s="270"/>
      <c r="K186" s="270"/>
      <c r="L186" s="274"/>
      <c r="M186" s="275"/>
      <c r="N186" s="276"/>
      <c r="O186" s="276"/>
      <c r="P186" s="276"/>
      <c r="Q186" s="276"/>
      <c r="R186" s="276"/>
      <c r="S186" s="276"/>
      <c r="T186" s="27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8" t="s">
        <v>178</v>
      </c>
      <c r="AU186" s="278" t="s">
        <v>86</v>
      </c>
      <c r="AV186" s="15" t="s">
        <v>84</v>
      </c>
      <c r="AW186" s="15" t="s">
        <v>32</v>
      </c>
      <c r="AX186" s="15" t="s">
        <v>76</v>
      </c>
      <c r="AY186" s="278" t="s">
        <v>153</v>
      </c>
    </row>
    <row r="187" s="13" customFormat="1">
      <c r="A187" s="13"/>
      <c r="B187" s="232"/>
      <c r="C187" s="233"/>
      <c r="D187" s="234" t="s">
        <v>178</v>
      </c>
      <c r="E187" s="235" t="s">
        <v>1</v>
      </c>
      <c r="F187" s="236" t="s">
        <v>114</v>
      </c>
      <c r="G187" s="233"/>
      <c r="H187" s="237">
        <v>81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178</v>
      </c>
      <c r="AU187" s="243" t="s">
        <v>86</v>
      </c>
      <c r="AV187" s="13" t="s">
        <v>86</v>
      </c>
      <c r="AW187" s="13" t="s">
        <v>32</v>
      </c>
      <c r="AX187" s="13" t="s">
        <v>84</v>
      </c>
      <c r="AY187" s="243" t="s">
        <v>153</v>
      </c>
    </row>
    <row r="188" s="2" customFormat="1" ht="24.15" customHeight="1">
      <c r="A188" s="38"/>
      <c r="B188" s="39"/>
      <c r="C188" s="219" t="s">
        <v>281</v>
      </c>
      <c r="D188" s="219" t="s">
        <v>155</v>
      </c>
      <c r="E188" s="220" t="s">
        <v>282</v>
      </c>
      <c r="F188" s="221" t="s">
        <v>283</v>
      </c>
      <c r="G188" s="222" t="s">
        <v>102</v>
      </c>
      <c r="H188" s="223">
        <v>81</v>
      </c>
      <c r="I188" s="224"/>
      <c r="J188" s="225">
        <f>ROUND(I188*H188,2)</f>
        <v>0</v>
      </c>
      <c r="K188" s="221" t="s">
        <v>158</v>
      </c>
      <c r="L188" s="44"/>
      <c r="M188" s="226" t="s">
        <v>1</v>
      </c>
      <c r="N188" s="227" t="s">
        <v>41</v>
      </c>
      <c r="O188" s="91"/>
      <c r="P188" s="228">
        <f>O188*H188</f>
        <v>0</v>
      </c>
      <c r="Q188" s="228">
        <v>0.00060999999999999997</v>
      </c>
      <c r="R188" s="228">
        <f>Q188*H188</f>
        <v>0.049409999999999996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106</v>
      </c>
      <c r="AT188" s="230" t="s">
        <v>155</v>
      </c>
      <c r="AU188" s="230" t="s">
        <v>86</v>
      </c>
      <c r="AY188" s="17" t="s">
        <v>153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106</v>
      </c>
      <c r="BM188" s="230" t="s">
        <v>284</v>
      </c>
    </row>
    <row r="189" s="13" customFormat="1">
      <c r="A189" s="13"/>
      <c r="B189" s="232"/>
      <c r="C189" s="233"/>
      <c r="D189" s="234" t="s">
        <v>178</v>
      </c>
      <c r="E189" s="235" t="s">
        <v>1</v>
      </c>
      <c r="F189" s="236" t="s">
        <v>114</v>
      </c>
      <c r="G189" s="233"/>
      <c r="H189" s="237">
        <v>81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178</v>
      </c>
      <c r="AU189" s="243" t="s">
        <v>86</v>
      </c>
      <c r="AV189" s="13" t="s">
        <v>86</v>
      </c>
      <c r="AW189" s="13" t="s">
        <v>32</v>
      </c>
      <c r="AX189" s="13" t="s">
        <v>84</v>
      </c>
      <c r="AY189" s="243" t="s">
        <v>153</v>
      </c>
    </row>
    <row r="190" s="2" customFormat="1" ht="33" customHeight="1">
      <c r="A190" s="38"/>
      <c r="B190" s="39"/>
      <c r="C190" s="219" t="s">
        <v>285</v>
      </c>
      <c r="D190" s="219" t="s">
        <v>155</v>
      </c>
      <c r="E190" s="220" t="s">
        <v>286</v>
      </c>
      <c r="F190" s="221" t="s">
        <v>287</v>
      </c>
      <c r="G190" s="222" t="s">
        <v>102</v>
      </c>
      <c r="H190" s="223">
        <v>81</v>
      </c>
      <c r="I190" s="224"/>
      <c r="J190" s="225">
        <f>ROUND(I190*H190,2)</f>
        <v>0</v>
      </c>
      <c r="K190" s="221" t="s">
        <v>158</v>
      </c>
      <c r="L190" s="44"/>
      <c r="M190" s="226" t="s">
        <v>1</v>
      </c>
      <c r="N190" s="227" t="s">
        <v>41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106</v>
      </c>
      <c r="AT190" s="230" t="s">
        <v>155</v>
      </c>
      <c r="AU190" s="230" t="s">
        <v>86</v>
      </c>
      <c r="AY190" s="17" t="s">
        <v>153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106</v>
      </c>
      <c r="BM190" s="230" t="s">
        <v>288</v>
      </c>
    </row>
    <row r="191" s="13" customFormat="1">
      <c r="A191" s="13"/>
      <c r="B191" s="232"/>
      <c r="C191" s="233"/>
      <c r="D191" s="234" t="s">
        <v>178</v>
      </c>
      <c r="E191" s="235" t="s">
        <v>1</v>
      </c>
      <c r="F191" s="236" t="s">
        <v>114</v>
      </c>
      <c r="G191" s="233"/>
      <c r="H191" s="237">
        <v>81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178</v>
      </c>
      <c r="AU191" s="243" t="s">
        <v>86</v>
      </c>
      <c r="AV191" s="13" t="s">
        <v>86</v>
      </c>
      <c r="AW191" s="13" t="s">
        <v>32</v>
      </c>
      <c r="AX191" s="13" t="s">
        <v>84</v>
      </c>
      <c r="AY191" s="243" t="s">
        <v>153</v>
      </c>
    </row>
    <row r="192" s="2" customFormat="1" ht="24.15" customHeight="1">
      <c r="A192" s="38"/>
      <c r="B192" s="39"/>
      <c r="C192" s="219" t="s">
        <v>289</v>
      </c>
      <c r="D192" s="219" t="s">
        <v>155</v>
      </c>
      <c r="E192" s="220" t="s">
        <v>290</v>
      </c>
      <c r="F192" s="221" t="s">
        <v>291</v>
      </c>
      <c r="G192" s="222" t="s">
        <v>102</v>
      </c>
      <c r="H192" s="223">
        <v>109</v>
      </c>
      <c r="I192" s="224"/>
      <c r="J192" s="225">
        <f>ROUND(I192*H192,2)</f>
        <v>0</v>
      </c>
      <c r="K192" s="221" t="s">
        <v>158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0.084250000000000005</v>
      </c>
      <c r="R192" s="228">
        <f>Q192*H192</f>
        <v>9.183250000000001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106</v>
      </c>
      <c r="AT192" s="230" t="s">
        <v>155</v>
      </c>
      <c r="AU192" s="230" t="s">
        <v>86</v>
      </c>
      <c r="AY192" s="17" t="s">
        <v>153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106</v>
      </c>
      <c r="BM192" s="230" t="s">
        <v>292</v>
      </c>
    </row>
    <row r="193" s="13" customFormat="1">
      <c r="A193" s="13"/>
      <c r="B193" s="232"/>
      <c r="C193" s="233"/>
      <c r="D193" s="234" t="s">
        <v>178</v>
      </c>
      <c r="E193" s="235" t="s">
        <v>1</v>
      </c>
      <c r="F193" s="236" t="s">
        <v>293</v>
      </c>
      <c r="G193" s="233"/>
      <c r="H193" s="237">
        <v>109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178</v>
      </c>
      <c r="AU193" s="243" t="s">
        <v>86</v>
      </c>
      <c r="AV193" s="13" t="s">
        <v>86</v>
      </c>
      <c r="AW193" s="13" t="s">
        <v>32</v>
      </c>
      <c r="AX193" s="13" t="s">
        <v>84</v>
      </c>
      <c r="AY193" s="243" t="s">
        <v>153</v>
      </c>
    </row>
    <row r="194" s="2" customFormat="1" ht="24.15" customHeight="1">
      <c r="A194" s="38"/>
      <c r="B194" s="39"/>
      <c r="C194" s="248" t="s">
        <v>294</v>
      </c>
      <c r="D194" s="248" t="s">
        <v>209</v>
      </c>
      <c r="E194" s="249" t="s">
        <v>295</v>
      </c>
      <c r="F194" s="250" t="s">
        <v>296</v>
      </c>
      <c r="G194" s="251" t="s">
        <v>102</v>
      </c>
      <c r="H194" s="252">
        <v>4</v>
      </c>
      <c r="I194" s="253"/>
      <c r="J194" s="254">
        <f>ROUND(I194*H194,2)</f>
        <v>0</v>
      </c>
      <c r="K194" s="250" t="s">
        <v>158</v>
      </c>
      <c r="L194" s="255"/>
      <c r="M194" s="256" t="s">
        <v>1</v>
      </c>
      <c r="N194" s="257" t="s">
        <v>41</v>
      </c>
      <c r="O194" s="91"/>
      <c r="P194" s="228">
        <f>O194*H194</f>
        <v>0</v>
      </c>
      <c r="Q194" s="228">
        <v>0.13100000000000001</v>
      </c>
      <c r="R194" s="228">
        <f>Q194*H194</f>
        <v>0.52400000000000002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183</v>
      </c>
      <c r="AT194" s="230" t="s">
        <v>209</v>
      </c>
      <c r="AU194" s="230" t="s">
        <v>86</v>
      </c>
      <c r="AY194" s="17" t="s">
        <v>153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84</v>
      </c>
      <c r="BK194" s="231">
        <f>ROUND(I194*H194,2)</f>
        <v>0</v>
      </c>
      <c r="BL194" s="17" t="s">
        <v>106</v>
      </c>
      <c r="BM194" s="230" t="s">
        <v>297</v>
      </c>
    </row>
    <row r="195" s="13" customFormat="1">
      <c r="A195" s="13"/>
      <c r="B195" s="232"/>
      <c r="C195" s="233"/>
      <c r="D195" s="234" t="s">
        <v>178</v>
      </c>
      <c r="E195" s="235" t="s">
        <v>1</v>
      </c>
      <c r="F195" s="236" t="s">
        <v>105</v>
      </c>
      <c r="G195" s="233"/>
      <c r="H195" s="237">
        <v>4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178</v>
      </c>
      <c r="AU195" s="243" t="s">
        <v>86</v>
      </c>
      <c r="AV195" s="13" t="s">
        <v>86</v>
      </c>
      <c r="AW195" s="13" t="s">
        <v>32</v>
      </c>
      <c r="AX195" s="13" t="s">
        <v>84</v>
      </c>
      <c r="AY195" s="243" t="s">
        <v>153</v>
      </c>
    </row>
    <row r="196" s="2" customFormat="1" ht="16.5" customHeight="1">
      <c r="A196" s="38"/>
      <c r="B196" s="39"/>
      <c r="C196" s="248" t="s">
        <v>298</v>
      </c>
      <c r="D196" s="248" t="s">
        <v>209</v>
      </c>
      <c r="E196" s="249" t="s">
        <v>299</v>
      </c>
      <c r="F196" s="250" t="s">
        <v>300</v>
      </c>
      <c r="G196" s="251" t="s">
        <v>102</v>
      </c>
      <c r="H196" s="252">
        <v>105</v>
      </c>
      <c r="I196" s="253"/>
      <c r="J196" s="254">
        <f>ROUND(I196*H196,2)</f>
        <v>0</v>
      </c>
      <c r="K196" s="250" t="s">
        <v>158</v>
      </c>
      <c r="L196" s="255"/>
      <c r="M196" s="256" t="s">
        <v>1</v>
      </c>
      <c r="N196" s="257" t="s">
        <v>41</v>
      </c>
      <c r="O196" s="91"/>
      <c r="P196" s="228">
        <f>O196*H196</f>
        <v>0</v>
      </c>
      <c r="Q196" s="228">
        <v>0.13100000000000001</v>
      </c>
      <c r="R196" s="228">
        <f>Q196*H196</f>
        <v>13.755000000000001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183</v>
      </c>
      <c r="AT196" s="230" t="s">
        <v>209</v>
      </c>
      <c r="AU196" s="230" t="s">
        <v>86</v>
      </c>
      <c r="AY196" s="17" t="s">
        <v>153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106</v>
      </c>
      <c r="BM196" s="230" t="s">
        <v>301</v>
      </c>
    </row>
    <row r="197" s="13" customFormat="1">
      <c r="A197" s="13"/>
      <c r="B197" s="232"/>
      <c r="C197" s="233"/>
      <c r="D197" s="234" t="s">
        <v>178</v>
      </c>
      <c r="E197" s="235" t="s">
        <v>1</v>
      </c>
      <c r="F197" s="236" t="s">
        <v>100</v>
      </c>
      <c r="G197" s="233"/>
      <c r="H197" s="237">
        <v>105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178</v>
      </c>
      <c r="AU197" s="243" t="s">
        <v>86</v>
      </c>
      <c r="AV197" s="13" t="s">
        <v>86</v>
      </c>
      <c r="AW197" s="13" t="s">
        <v>32</v>
      </c>
      <c r="AX197" s="13" t="s">
        <v>84</v>
      </c>
      <c r="AY197" s="243" t="s">
        <v>153</v>
      </c>
    </row>
    <row r="198" s="2" customFormat="1" ht="37.8" customHeight="1">
      <c r="A198" s="38"/>
      <c r="B198" s="39"/>
      <c r="C198" s="219" t="s">
        <v>302</v>
      </c>
      <c r="D198" s="219" t="s">
        <v>155</v>
      </c>
      <c r="E198" s="220" t="s">
        <v>303</v>
      </c>
      <c r="F198" s="221" t="s">
        <v>304</v>
      </c>
      <c r="G198" s="222" t="s">
        <v>102</v>
      </c>
      <c r="H198" s="223">
        <v>4</v>
      </c>
      <c r="I198" s="224"/>
      <c r="J198" s="225">
        <f>ROUND(I198*H198,2)</f>
        <v>0</v>
      </c>
      <c r="K198" s="221" t="s">
        <v>158</v>
      </c>
      <c r="L198" s="44"/>
      <c r="M198" s="226" t="s">
        <v>1</v>
      </c>
      <c r="N198" s="227" t="s">
        <v>41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106</v>
      </c>
      <c r="AT198" s="230" t="s">
        <v>155</v>
      </c>
      <c r="AU198" s="230" t="s">
        <v>86</v>
      </c>
      <c r="AY198" s="17" t="s">
        <v>153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106</v>
      </c>
      <c r="BM198" s="230" t="s">
        <v>305</v>
      </c>
    </row>
    <row r="199" s="13" customFormat="1">
      <c r="A199" s="13"/>
      <c r="B199" s="232"/>
      <c r="C199" s="233"/>
      <c r="D199" s="234" t="s">
        <v>178</v>
      </c>
      <c r="E199" s="235" t="s">
        <v>1</v>
      </c>
      <c r="F199" s="236" t="s">
        <v>105</v>
      </c>
      <c r="G199" s="233"/>
      <c r="H199" s="237">
        <v>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178</v>
      </c>
      <c r="AU199" s="243" t="s">
        <v>86</v>
      </c>
      <c r="AV199" s="13" t="s">
        <v>86</v>
      </c>
      <c r="AW199" s="13" t="s">
        <v>32</v>
      </c>
      <c r="AX199" s="13" t="s">
        <v>84</v>
      </c>
      <c r="AY199" s="243" t="s">
        <v>153</v>
      </c>
    </row>
    <row r="200" s="2" customFormat="1" ht="24.15" customHeight="1">
      <c r="A200" s="38"/>
      <c r="B200" s="39"/>
      <c r="C200" s="219" t="s">
        <v>306</v>
      </c>
      <c r="D200" s="219" t="s">
        <v>155</v>
      </c>
      <c r="E200" s="220" t="s">
        <v>307</v>
      </c>
      <c r="F200" s="221" t="s">
        <v>308</v>
      </c>
      <c r="G200" s="222" t="s">
        <v>102</v>
      </c>
      <c r="H200" s="223">
        <v>499</v>
      </c>
      <c r="I200" s="224"/>
      <c r="J200" s="225">
        <f>ROUND(I200*H200,2)</f>
        <v>0</v>
      </c>
      <c r="K200" s="221" t="s">
        <v>1</v>
      </c>
      <c r="L200" s="44"/>
      <c r="M200" s="226" t="s">
        <v>1</v>
      </c>
      <c r="N200" s="227" t="s">
        <v>41</v>
      </c>
      <c r="O200" s="91"/>
      <c r="P200" s="228">
        <f>O200*H200</f>
        <v>0</v>
      </c>
      <c r="Q200" s="228">
        <v>0.098000000000000004</v>
      </c>
      <c r="R200" s="228">
        <f>Q200*H200</f>
        <v>48.902000000000001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106</v>
      </c>
      <c r="AT200" s="230" t="s">
        <v>155</v>
      </c>
      <c r="AU200" s="230" t="s">
        <v>86</v>
      </c>
      <c r="AY200" s="17" t="s">
        <v>153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106</v>
      </c>
      <c r="BM200" s="230" t="s">
        <v>309</v>
      </c>
    </row>
    <row r="201" s="13" customFormat="1">
      <c r="A201" s="13"/>
      <c r="B201" s="232"/>
      <c r="C201" s="233"/>
      <c r="D201" s="234" t="s">
        <v>178</v>
      </c>
      <c r="E201" s="235" t="s">
        <v>1</v>
      </c>
      <c r="F201" s="236" t="s">
        <v>108</v>
      </c>
      <c r="G201" s="233"/>
      <c r="H201" s="237">
        <v>260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178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153</v>
      </c>
    </row>
    <row r="202" s="13" customFormat="1">
      <c r="A202" s="13"/>
      <c r="B202" s="232"/>
      <c r="C202" s="233"/>
      <c r="D202" s="234" t="s">
        <v>178</v>
      </c>
      <c r="E202" s="235" t="s">
        <v>1</v>
      </c>
      <c r="F202" s="236" t="s">
        <v>111</v>
      </c>
      <c r="G202" s="233"/>
      <c r="H202" s="237">
        <v>239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178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153</v>
      </c>
    </row>
    <row r="203" s="14" customFormat="1">
      <c r="A203" s="14"/>
      <c r="B203" s="258"/>
      <c r="C203" s="259"/>
      <c r="D203" s="234" t="s">
        <v>178</v>
      </c>
      <c r="E203" s="260" t="s">
        <v>1</v>
      </c>
      <c r="F203" s="261" t="s">
        <v>271</v>
      </c>
      <c r="G203" s="259"/>
      <c r="H203" s="262">
        <v>499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178</v>
      </c>
      <c r="AU203" s="268" t="s">
        <v>86</v>
      </c>
      <c r="AV203" s="14" t="s">
        <v>106</v>
      </c>
      <c r="AW203" s="14" t="s">
        <v>32</v>
      </c>
      <c r="AX203" s="14" t="s">
        <v>84</v>
      </c>
      <c r="AY203" s="268" t="s">
        <v>153</v>
      </c>
    </row>
    <row r="204" s="2" customFormat="1" ht="21.75" customHeight="1">
      <c r="A204" s="38"/>
      <c r="B204" s="39"/>
      <c r="C204" s="248" t="s">
        <v>310</v>
      </c>
      <c r="D204" s="248" t="s">
        <v>209</v>
      </c>
      <c r="E204" s="249" t="s">
        <v>311</v>
      </c>
      <c r="F204" s="250" t="s">
        <v>312</v>
      </c>
      <c r="G204" s="251" t="s">
        <v>102</v>
      </c>
      <c r="H204" s="252">
        <v>260</v>
      </c>
      <c r="I204" s="253"/>
      <c r="J204" s="254">
        <f>ROUND(I204*H204,2)</f>
        <v>0</v>
      </c>
      <c r="K204" s="250" t="s">
        <v>1</v>
      </c>
      <c r="L204" s="255"/>
      <c r="M204" s="256" t="s">
        <v>1</v>
      </c>
      <c r="N204" s="257" t="s">
        <v>41</v>
      </c>
      <c r="O204" s="91"/>
      <c r="P204" s="228">
        <f>O204*H204</f>
        <v>0</v>
      </c>
      <c r="Q204" s="228">
        <v>0.13500000000000001</v>
      </c>
      <c r="R204" s="228">
        <f>Q204*H204</f>
        <v>35.100000000000001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183</v>
      </c>
      <c r="AT204" s="230" t="s">
        <v>209</v>
      </c>
      <c r="AU204" s="230" t="s">
        <v>86</v>
      </c>
      <c r="AY204" s="17" t="s">
        <v>153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106</v>
      </c>
      <c r="BM204" s="230" t="s">
        <v>313</v>
      </c>
    </row>
    <row r="205" s="15" customFormat="1">
      <c r="A205" s="15"/>
      <c r="B205" s="269"/>
      <c r="C205" s="270"/>
      <c r="D205" s="234" t="s">
        <v>178</v>
      </c>
      <c r="E205" s="271" t="s">
        <v>1</v>
      </c>
      <c r="F205" s="272" t="s">
        <v>314</v>
      </c>
      <c r="G205" s="270"/>
      <c r="H205" s="271" t="s">
        <v>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8" t="s">
        <v>178</v>
      </c>
      <c r="AU205" s="278" t="s">
        <v>86</v>
      </c>
      <c r="AV205" s="15" t="s">
        <v>84</v>
      </c>
      <c r="AW205" s="15" t="s">
        <v>32</v>
      </c>
      <c r="AX205" s="15" t="s">
        <v>76</v>
      </c>
      <c r="AY205" s="278" t="s">
        <v>153</v>
      </c>
    </row>
    <row r="206" s="15" customFormat="1">
      <c r="A206" s="15"/>
      <c r="B206" s="269"/>
      <c r="C206" s="270"/>
      <c r="D206" s="234" t="s">
        <v>178</v>
      </c>
      <c r="E206" s="271" t="s">
        <v>1</v>
      </c>
      <c r="F206" s="272" t="s">
        <v>315</v>
      </c>
      <c r="G206" s="270"/>
      <c r="H206" s="271" t="s">
        <v>1</v>
      </c>
      <c r="I206" s="273"/>
      <c r="J206" s="270"/>
      <c r="K206" s="270"/>
      <c r="L206" s="274"/>
      <c r="M206" s="275"/>
      <c r="N206" s="276"/>
      <c r="O206" s="276"/>
      <c r="P206" s="276"/>
      <c r="Q206" s="276"/>
      <c r="R206" s="276"/>
      <c r="S206" s="276"/>
      <c r="T206" s="27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8" t="s">
        <v>178</v>
      </c>
      <c r="AU206" s="278" t="s">
        <v>86</v>
      </c>
      <c r="AV206" s="15" t="s">
        <v>84</v>
      </c>
      <c r="AW206" s="15" t="s">
        <v>32</v>
      </c>
      <c r="AX206" s="15" t="s">
        <v>76</v>
      </c>
      <c r="AY206" s="278" t="s">
        <v>153</v>
      </c>
    </row>
    <row r="207" s="13" customFormat="1">
      <c r="A207" s="13"/>
      <c r="B207" s="232"/>
      <c r="C207" s="233"/>
      <c r="D207" s="234" t="s">
        <v>178</v>
      </c>
      <c r="E207" s="235" t="s">
        <v>1</v>
      </c>
      <c r="F207" s="236" t="s">
        <v>108</v>
      </c>
      <c r="G207" s="233"/>
      <c r="H207" s="237">
        <v>260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178</v>
      </c>
      <c r="AU207" s="243" t="s">
        <v>86</v>
      </c>
      <c r="AV207" s="13" t="s">
        <v>86</v>
      </c>
      <c r="AW207" s="13" t="s">
        <v>32</v>
      </c>
      <c r="AX207" s="13" t="s">
        <v>84</v>
      </c>
      <c r="AY207" s="243" t="s">
        <v>153</v>
      </c>
    </row>
    <row r="208" s="2" customFormat="1" ht="16.5" customHeight="1">
      <c r="A208" s="38"/>
      <c r="B208" s="39"/>
      <c r="C208" s="248" t="s">
        <v>316</v>
      </c>
      <c r="D208" s="248" t="s">
        <v>209</v>
      </c>
      <c r="E208" s="249" t="s">
        <v>317</v>
      </c>
      <c r="F208" s="250" t="s">
        <v>318</v>
      </c>
      <c r="G208" s="251" t="s">
        <v>102</v>
      </c>
      <c r="H208" s="252">
        <v>239</v>
      </c>
      <c r="I208" s="253"/>
      <c r="J208" s="254">
        <f>ROUND(I208*H208,2)</f>
        <v>0</v>
      </c>
      <c r="K208" s="250" t="s">
        <v>1</v>
      </c>
      <c r="L208" s="255"/>
      <c r="M208" s="256" t="s">
        <v>1</v>
      </c>
      <c r="N208" s="257" t="s">
        <v>41</v>
      </c>
      <c r="O208" s="91"/>
      <c r="P208" s="228">
        <f>O208*H208</f>
        <v>0</v>
      </c>
      <c r="Q208" s="228">
        <v>0.0124</v>
      </c>
      <c r="R208" s="228">
        <f>Q208*H208</f>
        <v>2.9636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183</v>
      </c>
      <c r="AT208" s="230" t="s">
        <v>209</v>
      </c>
      <c r="AU208" s="230" t="s">
        <v>86</v>
      </c>
      <c r="AY208" s="17" t="s">
        <v>153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106</v>
      </c>
      <c r="BM208" s="230" t="s">
        <v>319</v>
      </c>
    </row>
    <row r="209" s="2" customFormat="1">
      <c r="A209" s="38"/>
      <c r="B209" s="39"/>
      <c r="C209" s="40"/>
      <c r="D209" s="234" t="s">
        <v>191</v>
      </c>
      <c r="E209" s="40"/>
      <c r="F209" s="244" t="s">
        <v>320</v>
      </c>
      <c r="G209" s="40"/>
      <c r="H209" s="40"/>
      <c r="I209" s="245"/>
      <c r="J209" s="40"/>
      <c r="K209" s="40"/>
      <c r="L209" s="44"/>
      <c r="M209" s="246"/>
      <c r="N209" s="24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86</v>
      </c>
    </row>
    <row r="210" s="15" customFormat="1">
      <c r="A210" s="15"/>
      <c r="B210" s="269"/>
      <c r="C210" s="270"/>
      <c r="D210" s="234" t="s">
        <v>178</v>
      </c>
      <c r="E210" s="271" t="s">
        <v>1</v>
      </c>
      <c r="F210" s="272" t="s">
        <v>321</v>
      </c>
      <c r="G210" s="270"/>
      <c r="H210" s="271" t="s">
        <v>1</v>
      </c>
      <c r="I210" s="273"/>
      <c r="J210" s="270"/>
      <c r="K210" s="270"/>
      <c r="L210" s="274"/>
      <c r="M210" s="275"/>
      <c r="N210" s="276"/>
      <c r="O210" s="276"/>
      <c r="P210" s="276"/>
      <c r="Q210" s="276"/>
      <c r="R210" s="276"/>
      <c r="S210" s="276"/>
      <c r="T210" s="27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8" t="s">
        <v>178</v>
      </c>
      <c r="AU210" s="278" t="s">
        <v>86</v>
      </c>
      <c r="AV210" s="15" t="s">
        <v>84</v>
      </c>
      <c r="AW210" s="15" t="s">
        <v>32</v>
      </c>
      <c r="AX210" s="15" t="s">
        <v>76</v>
      </c>
      <c r="AY210" s="278" t="s">
        <v>153</v>
      </c>
    </row>
    <row r="211" s="15" customFormat="1">
      <c r="A211" s="15"/>
      <c r="B211" s="269"/>
      <c r="C211" s="270"/>
      <c r="D211" s="234" t="s">
        <v>178</v>
      </c>
      <c r="E211" s="271" t="s">
        <v>1</v>
      </c>
      <c r="F211" s="272" t="s">
        <v>322</v>
      </c>
      <c r="G211" s="270"/>
      <c r="H211" s="271" t="s">
        <v>1</v>
      </c>
      <c r="I211" s="273"/>
      <c r="J211" s="270"/>
      <c r="K211" s="270"/>
      <c r="L211" s="274"/>
      <c r="M211" s="275"/>
      <c r="N211" s="276"/>
      <c r="O211" s="276"/>
      <c r="P211" s="276"/>
      <c r="Q211" s="276"/>
      <c r="R211" s="276"/>
      <c r="S211" s="276"/>
      <c r="T211" s="27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8" t="s">
        <v>178</v>
      </c>
      <c r="AU211" s="278" t="s">
        <v>86</v>
      </c>
      <c r="AV211" s="15" t="s">
        <v>84</v>
      </c>
      <c r="AW211" s="15" t="s">
        <v>32</v>
      </c>
      <c r="AX211" s="15" t="s">
        <v>76</v>
      </c>
      <c r="AY211" s="278" t="s">
        <v>153</v>
      </c>
    </row>
    <row r="212" s="13" customFormat="1">
      <c r="A212" s="13"/>
      <c r="B212" s="232"/>
      <c r="C212" s="233"/>
      <c r="D212" s="234" t="s">
        <v>178</v>
      </c>
      <c r="E212" s="235" t="s">
        <v>1</v>
      </c>
      <c r="F212" s="236" t="s">
        <v>111</v>
      </c>
      <c r="G212" s="233"/>
      <c r="H212" s="237">
        <v>239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178</v>
      </c>
      <c r="AU212" s="243" t="s">
        <v>86</v>
      </c>
      <c r="AV212" s="13" t="s">
        <v>86</v>
      </c>
      <c r="AW212" s="13" t="s">
        <v>32</v>
      </c>
      <c r="AX212" s="13" t="s">
        <v>84</v>
      </c>
      <c r="AY212" s="243" t="s">
        <v>153</v>
      </c>
    </row>
    <row r="213" s="12" customFormat="1" ht="22.8" customHeight="1">
      <c r="A213" s="12"/>
      <c r="B213" s="203"/>
      <c r="C213" s="204"/>
      <c r="D213" s="205" t="s">
        <v>75</v>
      </c>
      <c r="E213" s="217" t="s">
        <v>187</v>
      </c>
      <c r="F213" s="217" t="s">
        <v>323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SUM(P214:P243)</f>
        <v>0</v>
      </c>
      <c r="Q213" s="211"/>
      <c r="R213" s="212">
        <f>SUM(R214:R243)</f>
        <v>44.778707399999995</v>
      </c>
      <c r="S213" s="211"/>
      <c r="T213" s="213">
        <f>SUM(T214:T243)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84</v>
      </c>
      <c r="AT213" s="215" t="s">
        <v>75</v>
      </c>
      <c r="AU213" s="215" t="s">
        <v>84</v>
      </c>
      <c r="AY213" s="214" t="s">
        <v>153</v>
      </c>
      <c r="BK213" s="216">
        <f>SUM(BK214:BK243)</f>
        <v>0</v>
      </c>
    </row>
    <row r="214" s="2" customFormat="1" ht="24.15" customHeight="1">
      <c r="A214" s="38"/>
      <c r="B214" s="39"/>
      <c r="C214" s="219" t="s">
        <v>324</v>
      </c>
      <c r="D214" s="219" t="s">
        <v>155</v>
      </c>
      <c r="E214" s="220" t="s">
        <v>325</v>
      </c>
      <c r="F214" s="221" t="s">
        <v>326</v>
      </c>
      <c r="G214" s="222" t="s">
        <v>327</v>
      </c>
      <c r="H214" s="223">
        <v>3</v>
      </c>
      <c r="I214" s="224"/>
      <c r="J214" s="225">
        <f>ROUND(I214*H214,2)</f>
        <v>0</v>
      </c>
      <c r="K214" s="221" t="s">
        <v>158</v>
      </c>
      <c r="L214" s="44"/>
      <c r="M214" s="226" t="s">
        <v>1</v>
      </c>
      <c r="N214" s="227" t="s">
        <v>41</v>
      </c>
      <c r="O214" s="91"/>
      <c r="P214" s="228">
        <f>O214*H214</f>
        <v>0</v>
      </c>
      <c r="Q214" s="228">
        <v>0.00069999999999999999</v>
      </c>
      <c r="R214" s="228">
        <f>Q214*H214</f>
        <v>0.0020999999999999999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106</v>
      </c>
      <c r="AT214" s="230" t="s">
        <v>155</v>
      </c>
      <c r="AU214" s="230" t="s">
        <v>86</v>
      </c>
      <c r="AY214" s="17" t="s">
        <v>153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106</v>
      </c>
      <c r="BM214" s="230" t="s">
        <v>328</v>
      </c>
    </row>
    <row r="215" s="2" customFormat="1" ht="24.15" customHeight="1">
      <c r="A215" s="38"/>
      <c r="B215" s="39"/>
      <c r="C215" s="248" t="s">
        <v>329</v>
      </c>
      <c r="D215" s="248" t="s">
        <v>209</v>
      </c>
      <c r="E215" s="249" t="s">
        <v>330</v>
      </c>
      <c r="F215" s="250" t="s">
        <v>331</v>
      </c>
      <c r="G215" s="251" t="s">
        <v>327</v>
      </c>
      <c r="H215" s="252">
        <v>3</v>
      </c>
      <c r="I215" s="253"/>
      <c r="J215" s="254">
        <f>ROUND(I215*H215,2)</f>
        <v>0</v>
      </c>
      <c r="K215" s="250" t="s">
        <v>158</v>
      </c>
      <c r="L215" s="255"/>
      <c r="M215" s="256" t="s">
        <v>1</v>
      </c>
      <c r="N215" s="257" t="s">
        <v>41</v>
      </c>
      <c r="O215" s="91"/>
      <c r="P215" s="228">
        <f>O215*H215</f>
        <v>0</v>
      </c>
      <c r="Q215" s="228">
        <v>0.0035000000000000001</v>
      </c>
      <c r="R215" s="228">
        <f>Q215*H215</f>
        <v>0.010500000000000001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183</v>
      </c>
      <c r="AT215" s="230" t="s">
        <v>209</v>
      </c>
      <c r="AU215" s="230" t="s">
        <v>86</v>
      </c>
      <c r="AY215" s="17" t="s">
        <v>153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84</v>
      </c>
      <c r="BK215" s="231">
        <f>ROUND(I215*H215,2)</f>
        <v>0</v>
      </c>
      <c r="BL215" s="17" t="s">
        <v>106</v>
      </c>
      <c r="BM215" s="230" t="s">
        <v>332</v>
      </c>
    </row>
    <row r="216" s="2" customFormat="1" ht="24.15" customHeight="1">
      <c r="A216" s="38"/>
      <c r="B216" s="39"/>
      <c r="C216" s="219" t="s">
        <v>333</v>
      </c>
      <c r="D216" s="219" t="s">
        <v>155</v>
      </c>
      <c r="E216" s="220" t="s">
        <v>334</v>
      </c>
      <c r="F216" s="221" t="s">
        <v>335</v>
      </c>
      <c r="G216" s="222" t="s">
        <v>327</v>
      </c>
      <c r="H216" s="223">
        <v>3</v>
      </c>
      <c r="I216" s="224"/>
      <c r="J216" s="225">
        <f>ROUND(I216*H216,2)</f>
        <v>0</v>
      </c>
      <c r="K216" s="221" t="s">
        <v>158</v>
      </c>
      <c r="L216" s="44"/>
      <c r="M216" s="226" t="s">
        <v>1</v>
      </c>
      <c r="N216" s="227" t="s">
        <v>41</v>
      </c>
      <c r="O216" s="91"/>
      <c r="P216" s="228">
        <f>O216*H216</f>
        <v>0</v>
      </c>
      <c r="Q216" s="228">
        <v>0.10940999999999999</v>
      </c>
      <c r="R216" s="228">
        <f>Q216*H216</f>
        <v>0.32822999999999997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106</v>
      </c>
      <c r="AT216" s="230" t="s">
        <v>155</v>
      </c>
      <c r="AU216" s="230" t="s">
        <v>86</v>
      </c>
      <c r="AY216" s="17" t="s">
        <v>153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106</v>
      </c>
      <c r="BM216" s="230" t="s">
        <v>336</v>
      </c>
    </row>
    <row r="217" s="2" customFormat="1" ht="21.75" customHeight="1">
      <c r="A217" s="38"/>
      <c r="B217" s="39"/>
      <c r="C217" s="248" t="s">
        <v>337</v>
      </c>
      <c r="D217" s="248" t="s">
        <v>209</v>
      </c>
      <c r="E217" s="249" t="s">
        <v>338</v>
      </c>
      <c r="F217" s="250" t="s">
        <v>339</v>
      </c>
      <c r="G217" s="251" t="s">
        <v>327</v>
      </c>
      <c r="H217" s="252">
        <v>3</v>
      </c>
      <c r="I217" s="253"/>
      <c r="J217" s="254">
        <f>ROUND(I217*H217,2)</f>
        <v>0</v>
      </c>
      <c r="K217" s="250" t="s">
        <v>158</v>
      </c>
      <c r="L217" s="255"/>
      <c r="M217" s="256" t="s">
        <v>1</v>
      </c>
      <c r="N217" s="257" t="s">
        <v>41</v>
      </c>
      <c r="O217" s="91"/>
      <c r="P217" s="228">
        <f>O217*H217</f>
        <v>0</v>
      </c>
      <c r="Q217" s="228">
        <v>0.0064999999999999997</v>
      </c>
      <c r="R217" s="228">
        <f>Q217*H217</f>
        <v>0.0195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183</v>
      </c>
      <c r="AT217" s="230" t="s">
        <v>209</v>
      </c>
      <c r="AU217" s="230" t="s">
        <v>86</v>
      </c>
      <c r="AY217" s="17" t="s">
        <v>153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84</v>
      </c>
      <c r="BK217" s="231">
        <f>ROUND(I217*H217,2)</f>
        <v>0</v>
      </c>
      <c r="BL217" s="17" t="s">
        <v>106</v>
      </c>
      <c r="BM217" s="230" t="s">
        <v>340</v>
      </c>
    </row>
    <row r="218" s="2" customFormat="1" ht="16.5" customHeight="1">
      <c r="A218" s="38"/>
      <c r="B218" s="39"/>
      <c r="C218" s="248" t="s">
        <v>341</v>
      </c>
      <c r="D218" s="248" t="s">
        <v>209</v>
      </c>
      <c r="E218" s="249" t="s">
        <v>342</v>
      </c>
      <c r="F218" s="250" t="s">
        <v>343</v>
      </c>
      <c r="G218" s="251" t="s">
        <v>327</v>
      </c>
      <c r="H218" s="252">
        <v>3</v>
      </c>
      <c r="I218" s="253"/>
      <c r="J218" s="254">
        <f>ROUND(I218*H218,2)</f>
        <v>0</v>
      </c>
      <c r="K218" s="250" t="s">
        <v>158</v>
      </c>
      <c r="L218" s="255"/>
      <c r="M218" s="256" t="s">
        <v>1</v>
      </c>
      <c r="N218" s="257" t="s">
        <v>41</v>
      </c>
      <c r="O218" s="91"/>
      <c r="P218" s="228">
        <f>O218*H218</f>
        <v>0</v>
      </c>
      <c r="Q218" s="228">
        <v>0.00014999999999999999</v>
      </c>
      <c r="R218" s="228">
        <f>Q218*H218</f>
        <v>0.00044999999999999999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183</v>
      </c>
      <c r="AT218" s="230" t="s">
        <v>209</v>
      </c>
      <c r="AU218" s="230" t="s">
        <v>86</v>
      </c>
      <c r="AY218" s="17" t="s">
        <v>153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106</v>
      </c>
      <c r="BM218" s="230" t="s">
        <v>344</v>
      </c>
    </row>
    <row r="219" s="2" customFormat="1" ht="16.5" customHeight="1">
      <c r="A219" s="38"/>
      <c r="B219" s="39"/>
      <c r="C219" s="248" t="s">
        <v>345</v>
      </c>
      <c r="D219" s="248" t="s">
        <v>209</v>
      </c>
      <c r="E219" s="249" t="s">
        <v>346</v>
      </c>
      <c r="F219" s="250" t="s">
        <v>347</v>
      </c>
      <c r="G219" s="251" t="s">
        <v>327</v>
      </c>
      <c r="H219" s="252">
        <v>6</v>
      </c>
      <c r="I219" s="253"/>
      <c r="J219" s="254">
        <f>ROUND(I219*H219,2)</f>
        <v>0</v>
      </c>
      <c r="K219" s="250" t="s">
        <v>158</v>
      </c>
      <c r="L219" s="255"/>
      <c r="M219" s="256" t="s">
        <v>1</v>
      </c>
      <c r="N219" s="257" t="s">
        <v>41</v>
      </c>
      <c r="O219" s="91"/>
      <c r="P219" s="228">
        <f>O219*H219</f>
        <v>0</v>
      </c>
      <c r="Q219" s="228">
        <v>0.00040000000000000002</v>
      </c>
      <c r="R219" s="228">
        <f>Q219*H219</f>
        <v>0.0024000000000000002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183</v>
      </c>
      <c r="AT219" s="230" t="s">
        <v>209</v>
      </c>
      <c r="AU219" s="230" t="s">
        <v>86</v>
      </c>
      <c r="AY219" s="17" t="s">
        <v>153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84</v>
      </c>
      <c r="BK219" s="231">
        <f>ROUND(I219*H219,2)</f>
        <v>0</v>
      </c>
      <c r="BL219" s="17" t="s">
        <v>106</v>
      </c>
      <c r="BM219" s="230" t="s">
        <v>348</v>
      </c>
    </row>
    <row r="220" s="2" customFormat="1" ht="24.15" customHeight="1">
      <c r="A220" s="38"/>
      <c r="B220" s="39"/>
      <c r="C220" s="219" t="s">
        <v>349</v>
      </c>
      <c r="D220" s="219" t="s">
        <v>155</v>
      </c>
      <c r="E220" s="220" t="s">
        <v>350</v>
      </c>
      <c r="F220" s="221" t="s">
        <v>351</v>
      </c>
      <c r="G220" s="222" t="s">
        <v>172</v>
      </c>
      <c r="H220" s="223">
        <v>20</v>
      </c>
      <c r="I220" s="224"/>
      <c r="J220" s="225">
        <f>ROUND(I220*H220,2)</f>
        <v>0</v>
      </c>
      <c r="K220" s="221" t="s">
        <v>158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0.00020000000000000001</v>
      </c>
      <c r="R220" s="228">
        <f>Q220*H220</f>
        <v>0.0040000000000000001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106</v>
      </c>
      <c r="AT220" s="230" t="s">
        <v>155</v>
      </c>
      <c r="AU220" s="230" t="s">
        <v>86</v>
      </c>
      <c r="AY220" s="17" t="s">
        <v>153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106</v>
      </c>
      <c r="BM220" s="230" t="s">
        <v>352</v>
      </c>
    </row>
    <row r="221" s="2" customFormat="1" ht="24.15" customHeight="1">
      <c r="A221" s="38"/>
      <c r="B221" s="39"/>
      <c r="C221" s="219" t="s">
        <v>353</v>
      </c>
      <c r="D221" s="219" t="s">
        <v>155</v>
      </c>
      <c r="E221" s="220" t="s">
        <v>354</v>
      </c>
      <c r="F221" s="221" t="s">
        <v>355</v>
      </c>
      <c r="G221" s="222" t="s">
        <v>102</v>
      </c>
      <c r="H221" s="223">
        <v>3</v>
      </c>
      <c r="I221" s="224"/>
      <c r="J221" s="225">
        <f>ROUND(I221*H221,2)</f>
        <v>0</v>
      </c>
      <c r="K221" s="221" t="s">
        <v>158</v>
      </c>
      <c r="L221" s="44"/>
      <c r="M221" s="226" t="s">
        <v>1</v>
      </c>
      <c r="N221" s="227" t="s">
        <v>41</v>
      </c>
      <c r="O221" s="91"/>
      <c r="P221" s="228">
        <f>O221*H221</f>
        <v>0</v>
      </c>
      <c r="Q221" s="228">
        <v>0.0016000000000000001</v>
      </c>
      <c r="R221" s="228">
        <f>Q221*H221</f>
        <v>0.0048000000000000004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106</v>
      </c>
      <c r="AT221" s="230" t="s">
        <v>155</v>
      </c>
      <c r="AU221" s="230" t="s">
        <v>86</v>
      </c>
      <c r="AY221" s="17" t="s">
        <v>153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106</v>
      </c>
      <c r="BM221" s="230" t="s">
        <v>356</v>
      </c>
    </row>
    <row r="222" s="2" customFormat="1" ht="16.5" customHeight="1">
      <c r="A222" s="38"/>
      <c r="B222" s="39"/>
      <c r="C222" s="219" t="s">
        <v>357</v>
      </c>
      <c r="D222" s="219" t="s">
        <v>155</v>
      </c>
      <c r="E222" s="220" t="s">
        <v>358</v>
      </c>
      <c r="F222" s="221" t="s">
        <v>359</v>
      </c>
      <c r="G222" s="222" t="s">
        <v>172</v>
      </c>
      <c r="H222" s="223">
        <v>20</v>
      </c>
      <c r="I222" s="224"/>
      <c r="J222" s="225">
        <f>ROUND(I222*H222,2)</f>
        <v>0</v>
      </c>
      <c r="K222" s="221" t="s">
        <v>158</v>
      </c>
      <c r="L222" s="44"/>
      <c r="M222" s="226" t="s">
        <v>1</v>
      </c>
      <c r="N222" s="227" t="s">
        <v>41</v>
      </c>
      <c r="O222" s="91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106</v>
      </c>
      <c r="AT222" s="230" t="s">
        <v>155</v>
      </c>
      <c r="AU222" s="230" t="s">
        <v>86</v>
      </c>
      <c r="AY222" s="17" t="s">
        <v>153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84</v>
      </c>
      <c r="BK222" s="231">
        <f>ROUND(I222*H222,2)</f>
        <v>0</v>
      </c>
      <c r="BL222" s="17" t="s">
        <v>106</v>
      </c>
      <c r="BM222" s="230" t="s">
        <v>360</v>
      </c>
    </row>
    <row r="223" s="2" customFormat="1" ht="16.5" customHeight="1">
      <c r="A223" s="38"/>
      <c r="B223" s="39"/>
      <c r="C223" s="219" t="s">
        <v>361</v>
      </c>
      <c r="D223" s="219" t="s">
        <v>155</v>
      </c>
      <c r="E223" s="220" t="s">
        <v>362</v>
      </c>
      <c r="F223" s="221" t="s">
        <v>363</v>
      </c>
      <c r="G223" s="222" t="s">
        <v>102</v>
      </c>
      <c r="H223" s="223">
        <v>3</v>
      </c>
      <c r="I223" s="224"/>
      <c r="J223" s="225">
        <f>ROUND(I223*H223,2)</f>
        <v>0</v>
      </c>
      <c r="K223" s="221" t="s">
        <v>158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1.0000000000000001E-05</v>
      </c>
      <c r="R223" s="228">
        <f>Q223*H223</f>
        <v>3.0000000000000004E-05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106</v>
      </c>
      <c r="AT223" s="230" t="s">
        <v>155</v>
      </c>
      <c r="AU223" s="230" t="s">
        <v>86</v>
      </c>
      <c r="AY223" s="17" t="s">
        <v>153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106</v>
      </c>
      <c r="BM223" s="230" t="s">
        <v>364</v>
      </c>
    </row>
    <row r="224" s="2" customFormat="1" ht="33" customHeight="1">
      <c r="A224" s="38"/>
      <c r="B224" s="39"/>
      <c r="C224" s="219" t="s">
        <v>365</v>
      </c>
      <c r="D224" s="219" t="s">
        <v>155</v>
      </c>
      <c r="E224" s="220" t="s">
        <v>366</v>
      </c>
      <c r="F224" s="221" t="s">
        <v>367</v>
      </c>
      <c r="G224" s="222" t="s">
        <v>172</v>
      </c>
      <c r="H224" s="223">
        <v>123</v>
      </c>
      <c r="I224" s="224"/>
      <c r="J224" s="225">
        <f>ROUND(I224*H224,2)</f>
        <v>0</v>
      </c>
      <c r="K224" s="221" t="s">
        <v>158</v>
      </c>
      <c r="L224" s="44"/>
      <c r="M224" s="226" t="s">
        <v>1</v>
      </c>
      <c r="N224" s="227" t="s">
        <v>41</v>
      </c>
      <c r="O224" s="91"/>
      <c r="P224" s="228">
        <f>O224*H224</f>
        <v>0</v>
      </c>
      <c r="Q224" s="228">
        <v>0.15540000000000001</v>
      </c>
      <c r="R224" s="228">
        <f>Q224*H224</f>
        <v>19.1142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106</v>
      </c>
      <c r="AT224" s="230" t="s">
        <v>155</v>
      </c>
      <c r="AU224" s="230" t="s">
        <v>86</v>
      </c>
      <c r="AY224" s="17" t="s">
        <v>153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84</v>
      </c>
      <c r="BK224" s="231">
        <f>ROUND(I224*H224,2)</f>
        <v>0</v>
      </c>
      <c r="BL224" s="17" t="s">
        <v>106</v>
      </c>
      <c r="BM224" s="230" t="s">
        <v>368</v>
      </c>
    </row>
    <row r="225" s="2" customFormat="1" ht="16.5" customHeight="1">
      <c r="A225" s="38"/>
      <c r="B225" s="39"/>
      <c r="C225" s="248" t="s">
        <v>369</v>
      </c>
      <c r="D225" s="248" t="s">
        <v>209</v>
      </c>
      <c r="E225" s="249" t="s">
        <v>370</v>
      </c>
      <c r="F225" s="250" t="s">
        <v>371</v>
      </c>
      <c r="G225" s="251" t="s">
        <v>172</v>
      </c>
      <c r="H225" s="252">
        <v>106</v>
      </c>
      <c r="I225" s="253"/>
      <c r="J225" s="254">
        <f>ROUND(I225*H225,2)</f>
        <v>0</v>
      </c>
      <c r="K225" s="250" t="s">
        <v>158</v>
      </c>
      <c r="L225" s="255"/>
      <c r="M225" s="256" t="s">
        <v>1</v>
      </c>
      <c r="N225" s="257" t="s">
        <v>41</v>
      </c>
      <c r="O225" s="91"/>
      <c r="P225" s="228">
        <f>O225*H225</f>
        <v>0</v>
      </c>
      <c r="Q225" s="228">
        <v>0.085000000000000006</v>
      </c>
      <c r="R225" s="228">
        <f>Q225*H225</f>
        <v>9.0099999999999998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183</v>
      </c>
      <c r="AT225" s="230" t="s">
        <v>209</v>
      </c>
      <c r="AU225" s="230" t="s">
        <v>86</v>
      </c>
      <c r="AY225" s="17" t="s">
        <v>153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106</v>
      </c>
      <c r="BM225" s="230" t="s">
        <v>372</v>
      </c>
    </row>
    <row r="226" s="2" customFormat="1">
      <c r="A226" s="38"/>
      <c r="B226" s="39"/>
      <c r="C226" s="40"/>
      <c r="D226" s="234" t="s">
        <v>191</v>
      </c>
      <c r="E226" s="40"/>
      <c r="F226" s="244" t="s">
        <v>373</v>
      </c>
      <c r="G226" s="40"/>
      <c r="H226" s="40"/>
      <c r="I226" s="245"/>
      <c r="J226" s="40"/>
      <c r="K226" s="40"/>
      <c r="L226" s="44"/>
      <c r="M226" s="246"/>
      <c r="N226" s="247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191</v>
      </c>
      <c r="AU226" s="17" t="s">
        <v>86</v>
      </c>
    </row>
    <row r="227" s="2" customFormat="1" ht="24.15" customHeight="1">
      <c r="A227" s="38"/>
      <c r="B227" s="39"/>
      <c r="C227" s="248" t="s">
        <v>374</v>
      </c>
      <c r="D227" s="248" t="s">
        <v>209</v>
      </c>
      <c r="E227" s="249" t="s">
        <v>375</v>
      </c>
      <c r="F227" s="250" t="s">
        <v>376</v>
      </c>
      <c r="G227" s="251" t="s">
        <v>172</v>
      </c>
      <c r="H227" s="252">
        <v>11</v>
      </c>
      <c r="I227" s="253"/>
      <c r="J227" s="254">
        <f>ROUND(I227*H227,2)</f>
        <v>0</v>
      </c>
      <c r="K227" s="250" t="s">
        <v>158</v>
      </c>
      <c r="L227" s="255"/>
      <c r="M227" s="256" t="s">
        <v>1</v>
      </c>
      <c r="N227" s="257" t="s">
        <v>41</v>
      </c>
      <c r="O227" s="91"/>
      <c r="P227" s="228">
        <f>O227*H227</f>
        <v>0</v>
      </c>
      <c r="Q227" s="228">
        <v>0.048300000000000003</v>
      </c>
      <c r="R227" s="228">
        <f>Q227*H227</f>
        <v>0.53129999999999999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183</v>
      </c>
      <c r="AT227" s="230" t="s">
        <v>209</v>
      </c>
      <c r="AU227" s="230" t="s">
        <v>86</v>
      </c>
      <c r="AY227" s="17" t="s">
        <v>153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106</v>
      </c>
      <c r="BM227" s="230" t="s">
        <v>377</v>
      </c>
    </row>
    <row r="228" s="2" customFormat="1" ht="24.15" customHeight="1">
      <c r="A228" s="38"/>
      <c r="B228" s="39"/>
      <c r="C228" s="248" t="s">
        <v>378</v>
      </c>
      <c r="D228" s="248" t="s">
        <v>209</v>
      </c>
      <c r="E228" s="249" t="s">
        <v>379</v>
      </c>
      <c r="F228" s="250" t="s">
        <v>380</v>
      </c>
      <c r="G228" s="251" t="s">
        <v>172</v>
      </c>
      <c r="H228" s="252">
        <v>6</v>
      </c>
      <c r="I228" s="253"/>
      <c r="J228" s="254">
        <f>ROUND(I228*H228,2)</f>
        <v>0</v>
      </c>
      <c r="K228" s="250" t="s">
        <v>158</v>
      </c>
      <c r="L228" s="255"/>
      <c r="M228" s="256" t="s">
        <v>1</v>
      </c>
      <c r="N228" s="257" t="s">
        <v>41</v>
      </c>
      <c r="O228" s="91"/>
      <c r="P228" s="228">
        <f>O228*H228</f>
        <v>0</v>
      </c>
      <c r="Q228" s="228">
        <v>0.065670000000000006</v>
      </c>
      <c r="R228" s="228">
        <f>Q228*H228</f>
        <v>0.39402000000000004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183</v>
      </c>
      <c r="AT228" s="230" t="s">
        <v>209</v>
      </c>
      <c r="AU228" s="230" t="s">
        <v>86</v>
      </c>
      <c r="AY228" s="17" t="s">
        <v>153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106</v>
      </c>
      <c r="BM228" s="230" t="s">
        <v>381</v>
      </c>
    </row>
    <row r="229" s="2" customFormat="1" ht="33" customHeight="1">
      <c r="A229" s="38"/>
      <c r="B229" s="39"/>
      <c r="C229" s="219" t="s">
        <v>382</v>
      </c>
      <c r="D229" s="219" t="s">
        <v>155</v>
      </c>
      <c r="E229" s="220" t="s">
        <v>383</v>
      </c>
      <c r="F229" s="221" t="s">
        <v>384</v>
      </c>
      <c r="G229" s="222" t="s">
        <v>172</v>
      </c>
      <c r="H229" s="223">
        <v>54</v>
      </c>
      <c r="I229" s="224"/>
      <c r="J229" s="225">
        <f>ROUND(I229*H229,2)</f>
        <v>0</v>
      </c>
      <c r="K229" s="221" t="s">
        <v>158</v>
      </c>
      <c r="L229" s="44"/>
      <c r="M229" s="226" t="s">
        <v>1</v>
      </c>
      <c r="N229" s="227" t="s">
        <v>41</v>
      </c>
      <c r="O229" s="91"/>
      <c r="P229" s="228">
        <f>O229*H229</f>
        <v>0</v>
      </c>
      <c r="Q229" s="228">
        <v>0.1295</v>
      </c>
      <c r="R229" s="228">
        <f>Q229*H229</f>
        <v>6.9930000000000003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106</v>
      </c>
      <c r="AT229" s="230" t="s">
        <v>155</v>
      </c>
      <c r="AU229" s="230" t="s">
        <v>86</v>
      </c>
      <c r="AY229" s="17" t="s">
        <v>153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84</v>
      </c>
      <c r="BK229" s="231">
        <f>ROUND(I229*H229,2)</f>
        <v>0</v>
      </c>
      <c r="BL229" s="17" t="s">
        <v>106</v>
      </c>
      <c r="BM229" s="230" t="s">
        <v>385</v>
      </c>
    </row>
    <row r="230" s="2" customFormat="1" ht="16.5" customHeight="1">
      <c r="A230" s="38"/>
      <c r="B230" s="39"/>
      <c r="C230" s="248" t="s">
        <v>386</v>
      </c>
      <c r="D230" s="248" t="s">
        <v>209</v>
      </c>
      <c r="E230" s="249" t="s">
        <v>387</v>
      </c>
      <c r="F230" s="250" t="s">
        <v>388</v>
      </c>
      <c r="G230" s="251" t="s">
        <v>172</v>
      </c>
      <c r="H230" s="252">
        <v>54</v>
      </c>
      <c r="I230" s="253"/>
      <c r="J230" s="254">
        <f>ROUND(I230*H230,2)</f>
        <v>0</v>
      </c>
      <c r="K230" s="250" t="s">
        <v>158</v>
      </c>
      <c r="L230" s="255"/>
      <c r="M230" s="256" t="s">
        <v>1</v>
      </c>
      <c r="N230" s="257" t="s">
        <v>41</v>
      </c>
      <c r="O230" s="91"/>
      <c r="P230" s="228">
        <f>O230*H230</f>
        <v>0</v>
      </c>
      <c r="Q230" s="228">
        <v>0.044999999999999998</v>
      </c>
      <c r="R230" s="228">
        <f>Q230*H230</f>
        <v>2.4299999999999997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183</v>
      </c>
      <c r="AT230" s="230" t="s">
        <v>209</v>
      </c>
      <c r="AU230" s="230" t="s">
        <v>86</v>
      </c>
      <c r="AY230" s="17" t="s">
        <v>153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106</v>
      </c>
      <c r="BM230" s="230" t="s">
        <v>389</v>
      </c>
    </row>
    <row r="231" s="2" customFormat="1" ht="24.15" customHeight="1">
      <c r="A231" s="38"/>
      <c r="B231" s="39"/>
      <c r="C231" s="219" t="s">
        <v>390</v>
      </c>
      <c r="D231" s="219" t="s">
        <v>155</v>
      </c>
      <c r="E231" s="220" t="s">
        <v>391</v>
      </c>
      <c r="F231" s="221" t="s">
        <v>392</v>
      </c>
      <c r="G231" s="222" t="s">
        <v>118</v>
      </c>
      <c r="H231" s="223">
        <v>2.46</v>
      </c>
      <c r="I231" s="224"/>
      <c r="J231" s="225">
        <f>ROUND(I231*H231,2)</f>
        <v>0</v>
      </c>
      <c r="K231" s="221" t="s">
        <v>158</v>
      </c>
      <c r="L231" s="44"/>
      <c r="M231" s="226" t="s">
        <v>1</v>
      </c>
      <c r="N231" s="227" t="s">
        <v>41</v>
      </c>
      <c r="O231" s="91"/>
      <c r="P231" s="228">
        <f>O231*H231</f>
        <v>0</v>
      </c>
      <c r="Q231" s="228">
        <v>2.2563399999999998</v>
      </c>
      <c r="R231" s="228">
        <f>Q231*H231</f>
        <v>5.550596399999999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106</v>
      </c>
      <c r="AT231" s="230" t="s">
        <v>155</v>
      </c>
      <c r="AU231" s="230" t="s">
        <v>86</v>
      </c>
      <c r="AY231" s="17" t="s">
        <v>153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84</v>
      </c>
      <c r="BK231" s="231">
        <f>ROUND(I231*H231,2)</f>
        <v>0</v>
      </c>
      <c r="BL231" s="17" t="s">
        <v>106</v>
      </c>
      <c r="BM231" s="230" t="s">
        <v>393</v>
      </c>
    </row>
    <row r="232" s="2" customFormat="1">
      <c r="A232" s="38"/>
      <c r="B232" s="39"/>
      <c r="C232" s="40"/>
      <c r="D232" s="234" t="s">
        <v>191</v>
      </c>
      <c r="E232" s="40"/>
      <c r="F232" s="244" t="s">
        <v>394</v>
      </c>
      <c r="G232" s="40"/>
      <c r="H232" s="40"/>
      <c r="I232" s="245"/>
      <c r="J232" s="40"/>
      <c r="K232" s="40"/>
      <c r="L232" s="44"/>
      <c r="M232" s="246"/>
      <c r="N232" s="24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191</v>
      </c>
      <c r="AU232" s="17" t="s">
        <v>86</v>
      </c>
    </row>
    <row r="233" s="13" customFormat="1">
      <c r="A233" s="13"/>
      <c r="B233" s="232"/>
      <c r="C233" s="233"/>
      <c r="D233" s="234" t="s">
        <v>178</v>
      </c>
      <c r="E233" s="235" t="s">
        <v>1</v>
      </c>
      <c r="F233" s="236" t="s">
        <v>395</v>
      </c>
      <c r="G233" s="233"/>
      <c r="H233" s="237">
        <v>2.46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178</v>
      </c>
      <c r="AU233" s="243" t="s">
        <v>86</v>
      </c>
      <c r="AV233" s="13" t="s">
        <v>86</v>
      </c>
      <c r="AW233" s="13" t="s">
        <v>32</v>
      </c>
      <c r="AX233" s="13" t="s">
        <v>84</v>
      </c>
      <c r="AY233" s="243" t="s">
        <v>153</v>
      </c>
    </row>
    <row r="234" s="2" customFormat="1" ht="24.15" customHeight="1">
      <c r="A234" s="38"/>
      <c r="B234" s="39"/>
      <c r="C234" s="219" t="s">
        <v>396</v>
      </c>
      <c r="D234" s="219" t="s">
        <v>155</v>
      </c>
      <c r="E234" s="220" t="s">
        <v>397</v>
      </c>
      <c r="F234" s="221" t="s">
        <v>398</v>
      </c>
      <c r="G234" s="222" t="s">
        <v>172</v>
      </c>
      <c r="H234" s="223">
        <v>44</v>
      </c>
      <c r="I234" s="224"/>
      <c r="J234" s="225">
        <f>ROUND(I234*H234,2)</f>
        <v>0</v>
      </c>
      <c r="K234" s="221" t="s">
        <v>158</v>
      </c>
      <c r="L234" s="44"/>
      <c r="M234" s="226" t="s">
        <v>1</v>
      </c>
      <c r="N234" s="227" t="s">
        <v>41</v>
      </c>
      <c r="O234" s="91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106</v>
      </c>
      <c r="AT234" s="230" t="s">
        <v>155</v>
      </c>
      <c r="AU234" s="230" t="s">
        <v>86</v>
      </c>
      <c r="AY234" s="17" t="s">
        <v>153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84</v>
      </c>
      <c r="BK234" s="231">
        <f>ROUND(I234*H234,2)</f>
        <v>0</v>
      </c>
      <c r="BL234" s="17" t="s">
        <v>106</v>
      </c>
      <c r="BM234" s="230" t="s">
        <v>399</v>
      </c>
    </row>
    <row r="235" s="2" customFormat="1" ht="24.15" customHeight="1">
      <c r="A235" s="38"/>
      <c r="B235" s="39"/>
      <c r="C235" s="219" t="s">
        <v>400</v>
      </c>
      <c r="D235" s="219" t="s">
        <v>155</v>
      </c>
      <c r="E235" s="220" t="s">
        <v>401</v>
      </c>
      <c r="F235" s="221" t="s">
        <v>402</v>
      </c>
      <c r="G235" s="222" t="s">
        <v>172</v>
      </c>
      <c r="H235" s="223">
        <v>44</v>
      </c>
      <c r="I235" s="224"/>
      <c r="J235" s="225">
        <f>ROUND(I235*H235,2)</f>
        <v>0</v>
      </c>
      <c r="K235" s="221" t="s">
        <v>158</v>
      </c>
      <c r="L235" s="44"/>
      <c r="M235" s="226" t="s">
        <v>1</v>
      </c>
      <c r="N235" s="227" t="s">
        <v>41</v>
      </c>
      <c r="O235" s="91"/>
      <c r="P235" s="228">
        <f>O235*H235</f>
        <v>0</v>
      </c>
      <c r="Q235" s="228">
        <v>0.00011</v>
      </c>
      <c r="R235" s="228">
        <f>Q235*H235</f>
        <v>0.0048400000000000006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106</v>
      </c>
      <c r="AT235" s="230" t="s">
        <v>155</v>
      </c>
      <c r="AU235" s="230" t="s">
        <v>86</v>
      </c>
      <c r="AY235" s="17" t="s">
        <v>153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84</v>
      </c>
      <c r="BK235" s="231">
        <f>ROUND(I235*H235,2)</f>
        <v>0</v>
      </c>
      <c r="BL235" s="17" t="s">
        <v>106</v>
      </c>
      <c r="BM235" s="230" t="s">
        <v>403</v>
      </c>
    </row>
    <row r="236" s="2" customFormat="1" ht="24.15" customHeight="1">
      <c r="A236" s="38"/>
      <c r="B236" s="39"/>
      <c r="C236" s="219" t="s">
        <v>404</v>
      </c>
      <c r="D236" s="219" t="s">
        <v>155</v>
      </c>
      <c r="E236" s="220" t="s">
        <v>405</v>
      </c>
      <c r="F236" s="221" t="s">
        <v>406</v>
      </c>
      <c r="G236" s="222" t="s">
        <v>102</v>
      </c>
      <c r="H236" s="223">
        <v>548.89999999999998</v>
      </c>
      <c r="I236" s="224"/>
      <c r="J236" s="225">
        <f>ROUND(I236*H236,2)</f>
        <v>0</v>
      </c>
      <c r="K236" s="221" t="s">
        <v>158</v>
      </c>
      <c r="L236" s="44"/>
      <c r="M236" s="226" t="s">
        <v>1</v>
      </c>
      <c r="N236" s="227" t="s">
        <v>41</v>
      </c>
      <c r="O236" s="91"/>
      <c r="P236" s="228">
        <f>O236*H236</f>
        <v>0</v>
      </c>
      <c r="Q236" s="228">
        <v>0.00068999999999999997</v>
      </c>
      <c r="R236" s="228">
        <f>Q236*H236</f>
        <v>0.37874099999999994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106</v>
      </c>
      <c r="AT236" s="230" t="s">
        <v>155</v>
      </c>
      <c r="AU236" s="230" t="s">
        <v>86</v>
      </c>
      <c r="AY236" s="17" t="s">
        <v>153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84</v>
      </c>
      <c r="BK236" s="231">
        <f>ROUND(I236*H236,2)</f>
        <v>0</v>
      </c>
      <c r="BL236" s="17" t="s">
        <v>106</v>
      </c>
      <c r="BM236" s="230" t="s">
        <v>407</v>
      </c>
    </row>
    <row r="237" s="15" customFormat="1">
      <c r="A237" s="15"/>
      <c r="B237" s="269"/>
      <c r="C237" s="270"/>
      <c r="D237" s="234" t="s">
        <v>178</v>
      </c>
      <c r="E237" s="271" t="s">
        <v>1</v>
      </c>
      <c r="F237" s="272" t="s">
        <v>408</v>
      </c>
      <c r="G237" s="270"/>
      <c r="H237" s="271" t="s">
        <v>1</v>
      </c>
      <c r="I237" s="273"/>
      <c r="J237" s="270"/>
      <c r="K237" s="270"/>
      <c r="L237" s="274"/>
      <c r="M237" s="275"/>
      <c r="N237" s="276"/>
      <c r="O237" s="276"/>
      <c r="P237" s="276"/>
      <c r="Q237" s="276"/>
      <c r="R237" s="276"/>
      <c r="S237" s="276"/>
      <c r="T237" s="27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8" t="s">
        <v>178</v>
      </c>
      <c r="AU237" s="278" t="s">
        <v>86</v>
      </c>
      <c r="AV237" s="15" t="s">
        <v>84</v>
      </c>
      <c r="AW237" s="15" t="s">
        <v>32</v>
      </c>
      <c r="AX237" s="15" t="s">
        <v>76</v>
      </c>
      <c r="AY237" s="278" t="s">
        <v>153</v>
      </c>
    </row>
    <row r="238" s="13" customFormat="1">
      <c r="A238" s="13"/>
      <c r="B238" s="232"/>
      <c r="C238" s="233"/>
      <c r="D238" s="234" t="s">
        <v>178</v>
      </c>
      <c r="E238" s="235" t="s">
        <v>1</v>
      </c>
      <c r="F238" s="236" t="s">
        <v>108</v>
      </c>
      <c r="G238" s="233"/>
      <c r="H238" s="237">
        <v>260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178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153</v>
      </c>
    </row>
    <row r="239" s="13" customFormat="1">
      <c r="A239" s="13"/>
      <c r="B239" s="232"/>
      <c r="C239" s="233"/>
      <c r="D239" s="234" t="s">
        <v>178</v>
      </c>
      <c r="E239" s="235" t="s">
        <v>1</v>
      </c>
      <c r="F239" s="236" t="s">
        <v>111</v>
      </c>
      <c r="G239" s="233"/>
      <c r="H239" s="237">
        <v>239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178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153</v>
      </c>
    </row>
    <row r="240" s="14" customFormat="1">
      <c r="A240" s="14"/>
      <c r="B240" s="258"/>
      <c r="C240" s="259"/>
      <c r="D240" s="234" t="s">
        <v>178</v>
      </c>
      <c r="E240" s="260" t="s">
        <v>1</v>
      </c>
      <c r="F240" s="261" t="s">
        <v>271</v>
      </c>
      <c r="G240" s="259"/>
      <c r="H240" s="262">
        <v>499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178</v>
      </c>
      <c r="AU240" s="268" t="s">
        <v>86</v>
      </c>
      <c r="AV240" s="14" t="s">
        <v>106</v>
      </c>
      <c r="AW240" s="14" t="s">
        <v>32</v>
      </c>
      <c r="AX240" s="14" t="s">
        <v>84</v>
      </c>
      <c r="AY240" s="268" t="s">
        <v>153</v>
      </c>
    </row>
    <row r="241" s="13" customFormat="1">
      <c r="A241" s="13"/>
      <c r="B241" s="232"/>
      <c r="C241" s="233"/>
      <c r="D241" s="234" t="s">
        <v>178</v>
      </c>
      <c r="E241" s="233"/>
      <c r="F241" s="236" t="s">
        <v>409</v>
      </c>
      <c r="G241" s="233"/>
      <c r="H241" s="237">
        <v>548.89999999999998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178</v>
      </c>
      <c r="AU241" s="243" t="s">
        <v>86</v>
      </c>
      <c r="AV241" s="13" t="s">
        <v>86</v>
      </c>
      <c r="AW241" s="13" t="s">
        <v>4</v>
      </c>
      <c r="AX241" s="13" t="s">
        <v>84</v>
      </c>
      <c r="AY241" s="243" t="s">
        <v>153</v>
      </c>
    </row>
    <row r="242" s="2" customFormat="1" ht="24.15" customHeight="1">
      <c r="A242" s="38"/>
      <c r="B242" s="39"/>
      <c r="C242" s="219" t="s">
        <v>410</v>
      </c>
      <c r="D242" s="219" t="s">
        <v>155</v>
      </c>
      <c r="E242" s="220" t="s">
        <v>411</v>
      </c>
      <c r="F242" s="221" t="s">
        <v>412</v>
      </c>
      <c r="G242" s="222" t="s">
        <v>172</v>
      </c>
      <c r="H242" s="223">
        <v>44</v>
      </c>
      <c r="I242" s="224"/>
      <c r="J242" s="225">
        <f>ROUND(I242*H242,2)</f>
        <v>0</v>
      </c>
      <c r="K242" s="221" t="s">
        <v>158</v>
      </c>
      <c r="L242" s="44"/>
      <c r="M242" s="226" t="s">
        <v>1</v>
      </c>
      <c r="N242" s="227" t="s">
        <v>41</v>
      </c>
      <c r="O242" s="91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106</v>
      </c>
      <c r="AT242" s="230" t="s">
        <v>155</v>
      </c>
      <c r="AU242" s="230" t="s">
        <v>86</v>
      </c>
      <c r="AY242" s="17" t="s">
        <v>153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84</v>
      </c>
      <c r="BK242" s="231">
        <f>ROUND(I242*H242,2)</f>
        <v>0</v>
      </c>
      <c r="BL242" s="17" t="s">
        <v>106</v>
      </c>
      <c r="BM242" s="230" t="s">
        <v>413</v>
      </c>
    </row>
    <row r="243" s="2" customFormat="1" ht="21.75" customHeight="1">
      <c r="A243" s="38"/>
      <c r="B243" s="39"/>
      <c r="C243" s="219" t="s">
        <v>414</v>
      </c>
      <c r="D243" s="219" t="s">
        <v>155</v>
      </c>
      <c r="E243" s="220" t="s">
        <v>415</v>
      </c>
      <c r="F243" s="221" t="s">
        <v>416</v>
      </c>
      <c r="G243" s="222" t="s">
        <v>172</v>
      </c>
      <c r="H243" s="223">
        <v>44</v>
      </c>
      <c r="I243" s="224"/>
      <c r="J243" s="225">
        <f>ROUND(I243*H243,2)</f>
        <v>0</v>
      </c>
      <c r="K243" s="221" t="s">
        <v>158</v>
      </c>
      <c r="L243" s="44"/>
      <c r="M243" s="226" t="s">
        <v>1</v>
      </c>
      <c r="N243" s="227" t="s">
        <v>41</v>
      </c>
      <c r="O243" s="91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106</v>
      </c>
      <c r="AT243" s="230" t="s">
        <v>155</v>
      </c>
      <c r="AU243" s="230" t="s">
        <v>86</v>
      </c>
      <c r="AY243" s="17" t="s">
        <v>153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84</v>
      </c>
      <c r="BK243" s="231">
        <f>ROUND(I243*H243,2)</f>
        <v>0</v>
      </c>
      <c r="BL243" s="17" t="s">
        <v>106</v>
      </c>
      <c r="BM243" s="230" t="s">
        <v>417</v>
      </c>
    </row>
    <row r="244" s="12" customFormat="1" ht="22.8" customHeight="1">
      <c r="A244" s="12"/>
      <c r="B244" s="203"/>
      <c r="C244" s="204"/>
      <c r="D244" s="205" t="s">
        <v>75</v>
      </c>
      <c r="E244" s="217" t="s">
        <v>418</v>
      </c>
      <c r="F244" s="217" t="s">
        <v>419</v>
      </c>
      <c r="G244" s="204"/>
      <c r="H244" s="204"/>
      <c r="I244" s="207"/>
      <c r="J244" s="218">
        <f>BK244</f>
        <v>0</v>
      </c>
      <c r="K244" s="204"/>
      <c r="L244" s="209"/>
      <c r="M244" s="210"/>
      <c r="N244" s="211"/>
      <c r="O244" s="211"/>
      <c r="P244" s="212">
        <f>SUM(P245:P256)</f>
        <v>0</v>
      </c>
      <c r="Q244" s="211"/>
      <c r="R244" s="212">
        <f>SUM(R245:R256)</f>
        <v>0</v>
      </c>
      <c r="S244" s="211"/>
      <c r="T244" s="213">
        <f>SUM(T245:T256)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4" t="s">
        <v>84</v>
      </c>
      <c r="AT244" s="215" t="s">
        <v>75</v>
      </c>
      <c r="AU244" s="215" t="s">
        <v>84</v>
      </c>
      <c r="AY244" s="214" t="s">
        <v>153</v>
      </c>
      <c r="BK244" s="216">
        <f>SUM(BK245:BK256)</f>
        <v>0</v>
      </c>
    </row>
    <row r="245" s="2" customFormat="1" ht="21.75" customHeight="1">
      <c r="A245" s="38"/>
      <c r="B245" s="39"/>
      <c r="C245" s="219" t="s">
        <v>420</v>
      </c>
      <c r="D245" s="219" t="s">
        <v>155</v>
      </c>
      <c r="E245" s="220" t="s">
        <v>421</v>
      </c>
      <c r="F245" s="221" t="s">
        <v>422</v>
      </c>
      <c r="G245" s="222" t="s">
        <v>212</v>
      </c>
      <c r="H245" s="223">
        <v>27.550000000000001</v>
      </c>
      <c r="I245" s="224"/>
      <c r="J245" s="225">
        <f>ROUND(I245*H245,2)</f>
        <v>0</v>
      </c>
      <c r="K245" s="221" t="s">
        <v>158</v>
      </c>
      <c r="L245" s="44"/>
      <c r="M245" s="226" t="s">
        <v>1</v>
      </c>
      <c r="N245" s="227" t="s">
        <v>41</v>
      </c>
      <c r="O245" s="91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106</v>
      </c>
      <c r="AT245" s="230" t="s">
        <v>155</v>
      </c>
      <c r="AU245" s="230" t="s">
        <v>86</v>
      </c>
      <c r="AY245" s="17" t="s">
        <v>153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84</v>
      </c>
      <c r="BK245" s="231">
        <f>ROUND(I245*H245,2)</f>
        <v>0</v>
      </c>
      <c r="BL245" s="17" t="s">
        <v>106</v>
      </c>
      <c r="BM245" s="230" t="s">
        <v>423</v>
      </c>
    </row>
    <row r="246" s="2" customFormat="1" ht="24.15" customHeight="1">
      <c r="A246" s="38"/>
      <c r="B246" s="39"/>
      <c r="C246" s="219" t="s">
        <v>424</v>
      </c>
      <c r="D246" s="219" t="s">
        <v>155</v>
      </c>
      <c r="E246" s="220" t="s">
        <v>425</v>
      </c>
      <c r="F246" s="221" t="s">
        <v>426</v>
      </c>
      <c r="G246" s="222" t="s">
        <v>212</v>
      </c>
      <c r="H246" s="223">
        <v>385.69999999999999</v>
      </c>
      <c r="I246" s="224"/>
      <c r="J246" s="225">
        <f>ROUND(I246*H246,2)</f>
        <v>0</v>
      </c>
      <c r="K246" s="221" t="s">
        <v>158</v>
      </c>
      <c r="L246" s="44"/>
      <c r="M246" s="226" t="s">
        <v>1</v>
      </c>
      <c r="N246" s="227" t="s">
        <v>41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106</v>
      </c>
      <c r="AT246" s="230" t="s">
        <v>155</v>
      </c>
      <c r="AU246" s="230" t="s">
        <v>86</v>
      </c>
      <c r="AY246" s="17" t="s">
        <v>153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84</v>
      </c>
      <c r="BK246" s="231">
        <f>ROUND(I246*H246,2)</f>
        <v>0</v>
      </c>
      <c r="BL246" s="17" t="s">
        <v>106</v>
      </c>
      <c r="BM246" s="230" t="s">
        <v>427</v>
      </c>
    </row>
    <row r="247" s="2" customFormat="1">
      <c r="A247" s="38"/>
      <c r="B247" s="39"/>
      <c r="C247" s="40"/>
      <c r="D247" s="234" t="s">
        <v>191</v>
      </c>
      <c r="E247" s="40"/>
      <c r="F247" s="244" t="s">
        <v>428</v>
      </c>
      <c r="G247" s="40"/>
      <c r="H247" s="40"/>
      <c r="I247" s="245"/>
      <c r="J247" s="40"/>
      <c r="K247" s="40"/>
      <c r="L247" s="44"/>
      <c r="M247" s="246"/>
      <c r="N247" s="24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191</v>
      </c>
      <c r="AU247" s="17" t="s">
        <v>86</v>
      </c>
    </row>
    <row r="248" s="13" customFormat="1">
      <c r="A248" s="13"/>
      <c r="B248" s="232"/>
      <c r="C248" s="233"/>
      <c r="D248" s="234" t="s">
        <v>178</v>
      </c>
      <c r="E248" s="233"/>
      <c r="F248" s="236" t="s">
        <v>429</v>
      </c>
      <c r="G248" s="233"/>
      <c r="H248" s="237">
        <v>385.69999999999999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178</v>
      </c>
      <c r="AU248" s="243" t="s">
        <v>86</v>
      </c>
      <c r="AV248" s="13" t="s">
        <v>86</v>
      </c>
      <c r="AW248" s="13" t="s">
        <v>4</v>
      </c>
      <c r="AX248" s="13" t="s">
        <v>84</v>
      </c>
      <c r="AY248" s="243" t="s">
        <v>153</v>
      </c>
    </row>
    <row r="249" s="2" customFormat="1" ht="21.75" customHeight="1">
      <c r="A249" s="38"/>
      <c r="B249" s="39"/>
      <c r="C249" s="219" t="s">
        <v>430</v>
      </c>
      <c r="D249" s="219" t="s">
        <v>155</v>
      </c>
      <c r="E249" s="220" t="s">
        <v>431</v>
      </c>
      <c r="F249" s="221" t="s">
        <v>432</v>
      </c>
      <c r="G249" s="222" t="s">
        <v>212</v>
      </c>
      <c r="H249" s="223">
        <v>94.296999999999997</v>
      </c>
      <c r="I249" s="224"/>
      <c r="J249" s="225">
        <f>ROUND(I249*H249,2)</f>
        <v>0</v>
      </c>
      <c r="K249" s="221" t="s">
        <v>158</v>
      </c>
      <c r="L249" s="44"/>
      <c r="M249" s="226" t="s">
        <v>1</v>
      </c>
      <c r="N249" s="227" t="s">
        <v>41</v>
      </c>
      <c r="O249" s="91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106</v>
      </c>
      <c r="AT249" s="230" t="s">
        <v>155</v>
      </c>
      <c r="AU249" s="230" t="s">
        <v>86</v>
      </c>
      <c r="AY249" s="17" t="s">
        <v>153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84</v>
      </c>
      <c r="BK249" s="231">
        <f>ROUND(I249*H249,2)</f>
        <v>0</v>
      </c>
      <c r="BL249" s="17" t="s">
        <v>106</v>
      </c>
      <c r="BM249" s="230" t="s">
        <v>433</v>
      </c>
    </row>
    <row r="250" s="2" customFormat="1" ht="24.15" customHeight="1">
      <c r="A250" s="38"/>
      <c r="B250" s="39"/>
      <c r="C250" s="219" t="s">
        <v>434</v>
      </c>
      <c r="D250" s="219" t="s">
        <v>155</v>
      </c>
      <c r="E250" s="220" t="s">
        <v>435</v>
      </c>
      <c r="F250" s="221" t="s">
        <v>436</v>
      </c>
      <c r="G250" s="222" t="s">
        <v>212</v>
      </c>
      <c r="H250" s="223">
        <v>1320.1579999999999</v>
      </c>
      <c r="I250" s="224"/>
      <c r="J250" s="225">
        <f>ROUND(I250*H250,2)</f>
        <v>0</v>
      </c>
      <c r="K250" s="221" t="s">
        <v>158</v>
      </c>
      <c r="L250" s="44"/>
      <c r="M250" s="226" t="s">
        <v>1</v>
      </c>
      <c r="N250" s="227" t="s">
        <v>41</v>
      </c>
      <c r="O250" s="91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106</v>
      </c>
      <c r="AT250" s="230" t="s">
        <v>155</v>
      </c>
      <c r="AU250" s="230" t="s">
        <v>86</v>
      </c>
      <c r="AY250" s="17" t="s">
        <v>153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106</v>
      </c>
      <c r="BM250" s="230" t="s">
        <v>437</v>
      </c>
    </row>
    <row r="251" s="2" customFormat="1">
      <c r="A251" s="38"/>
      <c r="B251" s="39"/>
      <c r="C251" s="40"/>
      <c r="D251" s="234" t="s">
        <v>191</v>
      </c>
      <c r="E251" s="40"/>
      <c r="F251" s="244" t="s">
        <v>428</v>
      </c>
      <c r="G251" s="40"/>
      <c r="H251" s="40"/>
      <c r="I251" s="245"/>
      <c r="J251" s="40"/>
      <c r="K251" s="40"/>
      <c r="L251" s="44"/>
      <c r="M251" s="246"/>
      <c r="N251" s="24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191</v>
      </c>
      <c r="AU251" s="17" t="s">
        <v>86</v>
      </c>
    </row>
    <row r="252" s="13" customFormat="1">
      <c r="A252" s="13"/>
      <c r="B252" s="232"/>
      <c r="C252" s="233"/>
      <c r="D252" s="234" t="s">
        <v>178</v>
      </c>
      <c r="E252" s="233"/>
      <c r="F252" s="236" t="s">
        <v>438</v>
      </c>
      <c r="G252" s="233"/>
      <c r="H252" s="237">
        <v>1320.1579999999999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178</v>
      </c>
      <c r="AU252" s="243" t="s">
        <v>86</v>
      </c>
      <c r="AV252" s="13" t="s">
        <v>86</v>
      </c>
      <c r="AW252" s="13" t="s">
        <v>4</v>
      </c>
      <c r="AX252" s="13" t="s">
        <v>84</v>
      </c>
      <c r="AY252" s="243" t="s">
        <v>153</v>
      </c>
    </row>
    <row r="253" s="2" customFormat="1" ht="37.8" customHeight="1">
      <c r="A253" s="38"/>
      <c r="B253" s="39"/>
      <c r="C253" s="219" t="s">
        <v>439</v>
      </c>
      <c r="D253" s="219" t="s">
        <v>155</v>
      </c>
      <c r="E253" s="220" t="s">
        <v>440</v>
      </c>
      <c r="F253" s="221" t="s">
        <v>441</v>
      </c>
      <c r="G253" s="222" t="s">
        <v>212</v>
      </c>
      <c r="H253" s="223">
        <v>73.125</v>
      </c>
      <c r="I253" s="224"/>
      <c r="J253" s="225">
        <f>ROUND(I253*H253,2)</f>
        <v>0</v>
      </c>
      <c r="K253" s="221" t="s">
        <v>158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106</v>
      </c>
      <c r="AT253" s="230" t="s">
        <v>155</v>
      </c>
      <c r="AU253" s="230" t="s">
        <v>86</v>
      </c>
      <c r="AY253" s="17" t="s">
        <v>153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106</v>
      </c>
      <c r="BM253" s="230" t="s">
        <v>442</v>
      </c>
    </row>
    <row r="254" s="2" customFormat="1" ht="44.25" customHeight="1">
      <c r="A254" s="38"/>
      <c r="B254" s="39"/>
      <c r="C254" s="219" t="s">
        <v>443</v>
      </c>
      <c r="D254" s="219" t="s">
        <v>155</v>
      </c>
      <c r="E254" s="220" t="s">
        <v>444</v>
      </c>
      <c r="F254" s="221" t="s">
        <v>445</v>
      </c>
      <c r="G254" s="222" t="s">
        <v>212</v>
      </c>
      <c r="H254" s="223">
        <v>27.550000000000001</v>
      </c>
      <c r="I254" s="224"/>
      <c r="J254" s="225">
        <f>ROUND(I254*H254,2)</f>
        <v>0</v>
      </c>
      <c r="K254" s="221" t="s">
        <v>158</v>
      </c>
      <c r="L254" s="44"/>
      <c r="M254" s="226" t="s">
        <v>1</v>
      </c>
      <c r="N254" s="227" t="s">
        <v>41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106</v>
      </c>
      <c r="AT254" s="230" t="s">
        <v>155</v>
      </c>
      <c r="AU254" s="230" t="s">
        <v>86</v>
      </c>
      <c r="AY254" s="17" t="s">
        <v>153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84</v>
      </c>
      <c r="BK254" s="231">
        <f>ROUND(I254*H254,2)</f>
        <v>0</v>
      </c>
      <c r="BL254" s="17" t="s">
        <v>106</v>
      </c>
      <c r="BM254" s="230" t="s">
        <v>446</v>
      </c>
    </row>
    <row r="255" s="2" customFormat="1" ht="44.25" customHeight="1">
      <c r="A255" s="38"/>
      <c r="B255" s="39"/>
      <c r="C255" s="219" t="s">
        <v>447</v>
      </c>
      <c r="D255" s="219" t="s">
        <v>155</v>
      </c>
      <c r="E255" s="220" t="s">
        <v>448</v>
      </c>
      <c r="F255" s="221" t="s">
        <v>449</v>
      </c>
      <c r="G255" s="222" t="s">
        <v>212</v>
      </c>
      <c r="H255" s="223">
        <v>21.172000000000001</v>
      </c>
      <c r="I255" s="224"/>
      <c r="J255" s="225">
        <f>ROUND(I255*H255,2)</f>
        <v>0</v>
      </c>
      <c r="K255" s="221" t="s">
        <v>158</v>
      </c>
      <c r="L255" s="44"/>
      <c r="M255" s="226" t="s">
        <v>1</v>
      </c>
      <c r="N255" s="227" t="s">
        <v>41</v>
      </c>
      <c r="O255" s="91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106</v>
      </c>
      <c r="AT255" s="230" t="s">
        <v>155</v>
      </c>
      <c r="AU255" s="230" t="s">
        <v>86</v>
      </c>
      <c r="AY255" s="17" t="s">
        <v>153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84</v>
      </c>
      <c r="BK255" s="231">
        <f>ROUND(I255*H255,2)</f>
        <v>0</v>
      </c>
      <c r="BL255" s="17" t="s">
        <v>106</v>
      </c>
      <c r="BM255" s="230" t="s">
        <v>450</v>
      </c>
    </row>
    <row r="256" s="2" customFormat="1">
      <c r="A256" s="38"/>
      <c r="B256" s="39"/>
      <c r="C256" s="40"/>
      <c r="D256" s="234" t="s">
        <v>191</v>
      </c>
      <c r="E256" s="40"/>
      <c r="F256" s="244" t="s">
        <v>451</v>
      </c>
      <c r="G256" s="40"/>
      <c r="H256" s="40"/>
      <c r="I256" s="245"/>
      <c r="J256" s="40"/>
      <c r="K256" s="40"/>
      <c r="L256" s="44"/>
      <c r="M256" s="246"/>
      <c r="N256" s="24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191</v>
      </c>
      <c r="AU256" s="17" t="s">
        <v>86</v>
      </c>
    </row>
    <row r="257" s="12" customFormat="1" ht="22.8" customHeight="1">
      <c r="A257" s="12"/>
      <c r="B257" s="203"/>
      <c r="C257" s="204"/>
      <c r="D257" s="205" t="s">
        <v>75</v>
      </c>
      <c r="E257" s="217" t="s">
        <v>452</v>
      </c>
      <c r="F257" s="217" t="s">
        <v>453</v>
      </c>
      <c r="G257" s="204"/>
      <c r="H257" s="204"/>
      <c r="I257" s="207"/>
      <c r="J257" s="218">
        <f>BK257</f>
        <v>0</v>
      </c>
      <c r="K257" s="204"/>
      <c r="L257" s="209"/>
      <c r="M257" s="210"/>
      <c r="N257" s="211"/>
      <c r="O257" s="211"/>
      <c r="P257" s="212">
        <f>P258</f>
        <v>0</v>
      </c>
      <c r="Q257" s="211"/>
      <c r="R257" s="212">
        <f>R258</f>
        <v>0</v>
      </c>
      <c r="S257" s="211"/>
      <c r="T257" s="21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84</v>
      </c>
      <c r="AT257" s="215" t="s">
        <v>75</v>
      </c>
      <c r="AU257" s="215" t="s">
        <v>84</v>
      </c>
      <c r="AY257" s="214" t="s">
        <v>153</v>
      </c>
      <c r="BK257" s="216">
        <f>BK258</f>
        <v>0</v>
      </c>
    </row>
    <row r="258" s="2" customFormat="1" ht="24.15" customHeight="1">
      <c r="A258" s="38"/>
      <c r="B258" s="39"/>
      <c r="C258" s="219" t="s">
        <v>454</v>
      </c>
      <c r="D258" s="219" t="s">
        <v>155</v>
      </c>
      <c r="E258" s="220" t="s">
        <v>455</v>
      </c>
      <c r="F258" s="221" t="s">
        <v>456</v>
      </c>
      <c r="G258" s="222" t="s">
        <v>212</v>
      </c>
      <c r="H258" s="223">
        <v>268.00799999999998</v>
      </c>
      <c r="I258" s="224"/>
      <c r="J258" s="225">
        <f>ROUND(I258*H258,2)</f>
        <v>0</v>
      </c>
      <c r="K258" s="221" t="s">
        <v>158</v>
      </c>
      <c r="L258" s="44"/>
      <c r="M258" s="279" t="s">
        <v>1</v>
      </c>
      <c r="N258" s="280" t="s">
        <v>41</v>
      </c>
      <c r="O258" s="281"/>
      <c r="P258" s="282">
        <f>O258*H258</f>
        <v>0</v>
      </c>
      <c r="Q258" s="282">
        <v>0</v>
      </c>
      <c r="R258" s="282">
        <f>Q258*H258</f>
        <v>0</v>
      </c>
      <c r="S258" s="282">
        <v>0</v>
      </c>
      <c r="T258" s="28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0" t="s">
        <v>106</v>
      </c>
      <c r="AT258" s="230" t="s">
        <v>155</v>
      </c>
      <c r="AU258" s="230" t="s">
        <v>86</v>
      </c>
      <c r="AY258" s="17" t="s">
        <v>153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7" t="s">
        <v>84</v>
      </c>
      <c r="BK258" s="231">
        <f>ROUND(I258*H258,2)</f>
        <v>0</v>
      </c>
      <c r="BL258" s="17" t="s">
        <v>106</v>
      </c>
      <c r="BM258" s="230" t="s">
        <v>457</v>
      </c>
    </row>
    <row r="259" s="2" customFormat="1" ht="6.96" customHeight="1">
      <c r="A259" s="38"/>
      <c r="B259" s="66"/>
      <c r="C259" s="67"/>
      <c r="D259" s="67"/>
      <c r="E259" s="67"/>
      <c r="F259" s="67"/>
      <c r="G259" s="67"/>
      <c r="H259" s="67"/>
      <c r="I259" s="67"/>
      <c r="J259" s="67"/>
      <c r="K259" s="67"/>
      <c r="L259" s="44"/>
      <c r="M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</sheetData>
  <sheetProtection sheet="1" autoFilter="0" formatColumns="0" formatRows="0" objects="1" scenarios="1" spinCount="100000" saltValue="sago/MiZ37Pdsw3Q2DTBIMPAwtfDtR0Uyf+VCP7MWsa3EygLp7STUwjvPuv+GwQ7uFoIVdQJzIBsmgfHsyf0oQ==" hashValue="fpYTcJs8YECUTOMCZ63WtkG9Lxlnrwi9aEOHB8rcCNR0IL5Jt9ceJYadkDYZJ5GUi7IqcPzgJSgbT9PPRVKTPg==" algorithmName="SHA-512" password="CC35"/>
  <autoFilter ref="C121:K25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458</v>
      </c>
      <c r="BA2" s="136" t="s">
        <v>459</v>
      </c>
      <c r="BB2" s="136" t="s">
        <v>172</v>
      </c>
      <c r="BC2" s="136" t="s">
        <v>460</v>
      </c>
      <c r="BD2" s="136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461</v>
      </c>
      <c r="BA3" s="136" t="s">
        <v>462</v>
      </c>
      <c r="BB3" s="136" t="s">
        <v>327</v>
      </c>
      <c r="BC3" s="136" t="s">
        <v>106</v>
      </c>
      <c r="BD3" s="136" t="s">
        <v>104</v>
      </c>
    </row>
    <row r="4" s="1" customFormat="1" ht="24.96" customHeight="1">
      <c r="B4" s="20"/>
      <c r="D4" s="139" t="s">
        <v>107</v>
      </c>
      <c r="L4" s="20"/>
      <c r="M4" s="140" t="s">
        <v>10</v>
      </c>
      <c r="AT4" s="17" t="s">
        <v>4</v>
      </c>
      <c r="AZ4" s="136" t="s">
        <v>463</v>
      </c>
      <c r="BA4" s="136" t="s">
        <v>464</v>
      </c>
      <c r="BB4" s="136" t="s">
        <v>327</v>
      </c>
      <c r="BC4" s="136" t="s">
        <v>179</v>
      </c>
      <c r="BD4" s="136" t="s">
        <v>104</v>
      </c>
    </row>
    <row r="5" s="1" customFormat="1" ht="6.96" customHeight="1">
      <c r="B5" s="20"/>
      <c r="L5" s="20"/>
      <c r="AZ5" s="136" t="s">
        <v>465</v>
      </c>
      <c r="BA5" s="136" t="s">
        <v>466</v>
      </c>
      <c r="BB5" s="136" t="s">
        <v>327</v>
      </c>
      <c r="BC5" s="136" t="s">
        <v>169</v>
      </c>
      <c r="BD5" s="136" t="s">
        <v>104</v>
      </c>
    </row>
    <row r="6" s="1" customFormat="1" ht="12" customHeight="1">
      <c r="B6" s="20"/>
      <c r="D6" s="141" t="s">
        <v>16</v>
      </c>
      <c r="L6" s="20"/>
      <c r="AZ6" s="136" t="s">
        <v>467</v>
      </c>
      <c r="BA6" s="136" t="s">
        <v>468</v>
      </c>
      <c r="BB6" s="136" t="s">
        <v>172</v>
      </c>
      <c r="BC6" s="136" t="s">
        <v>382</v>
      </c>
      <c r="BD6" s="136" t="s">
        <v>104</v>
      </c>
    </row>
    <row r="7" s="1" customFormat="1" ht="16.5" customHeight="1">
      <c r="B7" s="20"/>
      <c r="E7" s="142" t="str">
        <f>'Rekapitulace stavby'!K6</f>
        <v>PARKOVIŠTĚ PRO OA V UL.JIRÁSKOVA / JIŽNÍ, BÍLINA</v>
      </c>
      <c r="F7" s="141"/>
      <c r="G7" s="141"/>
      <c r="H7" s="141"/>
      <c r="L7" s="20"/>
      <c r="AZ7" s="136" t="s">
        <v>469</v>
      </c>
      <c r="BA7" s="136" t="s">
        <v>470</v>
      </c>
      <c r="BB7" s="136" t="s">
        <v>172</v>
      </c>
      <c r="BC7" s="136" t="s">
        <v>471</v>
      </c>
      <c r="BD7" s="136" t="s">
        <v>104</v>
      </c>
    </row>
    <row r="8" s="2" customFormat="1" ht="12" customHeight="1">
      <c r="A8" s="38"/>
      <c r="B8" s="44"/>
      <c r="C8" s="38"/>
      <c r="D8" s="141" t="s">
        <v>120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472</v>
      </c>
      <c r="BA8" s="136" t="s">
        <v>473</v>
      </c>
      <c r="BB8" s="136" t="s">
        <v>172</v>
      </c>
      <c r="BC8" s="136" t="s">
        <v>194</v>
      </c>
      <c r="BD8" s="136" t="s">
        <v>104</v>
      </c>
    </row>
    <row r="9" s="2" customFormat="1" ht="16.5" customHeight="1">
      <c r="A9" s="38"/>
      <c r="B9" s="44"/>
      <c r="C9" s="38"/>
      <c r="D9" s="38"/>
      <c r="E9" s="143" t="s">
        <v>474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475</v>
      </c>
      <c r="BA9" s="136" t="s">
        <v>476</v>
      </c>
      <c r="BB9" s="136" t="s">
        <v>118</v>
      </c>
      <c r="BC9" s="136" t="s">
        <v>477</v>
      </c>
      <c r="BD9" s="136" t="s">
        <v>104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10. 4. 2021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ROUND((SUM(BE120:BE230)),  2)</f>
        <v>0</v>
      </c>
      <c r="G33" s="38"/>
      <c r="H33" s="38"/>
      <c r="I33" s="156">
        <v>0.20999999999999999</v>
      </c>
      <c r="J33" s="155">
        <f>ROUND(((SUM(BE120:BE230))*I33),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ROUND((SUM(BF120:BF230)),  2)</f>
        <v>0</v>
      </c>
      <c r="G34" s="38"/>
      <c r="H34" s="38"/>
      <c r="I34" s="156">
        <v>0.14999999999999999</v>
      </c>
      <c r="J34" s="155">
        <f>ROUND(((SUM(BF120:BF230))*I34),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ROUND((SUM(BG120:BG230)),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ROUND((SUM(BH120:BH230)),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ROUND((SUM(BI120:BI230)),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PARKOVIŠTĚ PRO OA V UL.JIRÁSKOVA / JIŽNÍ, BÍLINA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ZRN2 -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BÍLINA</v>
      </c>
      <c r="G89" s="40"/>
      <c r="H89" s="40"/>
      <c r="I89" s="32" t="s">
        <v>22</v>
      </c>
      <c r="J89" s="79" t="str">
        <f>IF(J12="","",J12)</f>
        <v>10. 4. 2021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BÍLINA</v>
      </c>
      <c r="G91" s="40"/>
      <c r="H91" s="40"/>
      <c r="I91" s="32" t="s">
        <v>30</v>
      </c>
      <c r="J91" s="36" t="str">
        <f>E21</f>
        <v>NE2D PROJEKT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ING.VLADIMÍR PLHÁK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128</v>
      </c>
      <c r="D94" s="177"/>
      <c r="E94" s="177"/>
      <c r="F94" s="177"/>
      <c r="G94" s="177"/>
      <c r="H94" s="177"/>
      <c r="I94" s="177"/>
      <c r="J94" s="178" t="s">
        <v>129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130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131</v>
      </c>
    </row>
    <row r="97" s="9" customFormat="1" ht="24.96" customHeight="1">
      <c r="A97" s="9"/>
      <c r="B97" s="180"/>
      <c r="C97" s="181"/>
      <c r="D97" s="182" t="s">
        <v>478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479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480</v>
      </c>
      <c r="E99" s="189"/>
      <c r="F99" s="189"/>
      <c r="G99" s="189"/>
      <c r="H99" s="189"/>
      <c r="I99" s="189"/>
      <c r="J99" s="190">
        <f>J175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481</v>
      </c>
      <c r="E100" s="189"/>
      <c r="F100" s="189"/>
      <c r="G100" s="189"/>
      <c r="H100" s="189"/>
      <c r="I100" s="189"/>
      <c r="J100" s="190">
        <f>J222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PARKOVIŠTĚ PRO OA V UL.JIRÁSKOVA / JIŽNÍ, BÍLINA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120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ZRN2 - VEŘEJNÉ OSVĚTLENÍ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BÍLINA</v>
      </c>
      <c r="G114" s="40"/>
      <c r="H114" s="40"/>
      <c r="I114" s="32" t="s">
        <v>22</v>
      </c>
      <c r="J114" s="79" t="str">
        <f>IF(J12="","",J12)</f>
        <v>10. 4. 2021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BÍLINA</v>
      </c>
      <c r="G116" s="40"/>
      <c r="H116" s="40"/>
      <c r="I116" s="32" t="s">
        <v>30</v>
      </c>
      <c r="J116" s="36" t="str">
        <f>E21</f>
        <v>NE2D PROJEKT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ING.VLADIMÍR PLHÁK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139</v>
      </c>
      <c r="D119" s="195" t="s">
        <v>61</v>
      </c>
      <c r="E119" s="195" t="s">
        <v>57</v>
      </c>
      <c r="F119" s="195" t="s">
        <v>58</v>
      </c>
      <c r="G119" s="195" t="s">
        <v>140</v>
      </c>
      <c r="H119" s="195" t="s">
        <v>141</v>
      </c>
      <c r="I119" s="195" t="s">
        <v>142</v>
      </c>
      <c r="J119" s="195" t="s">
        <v>129</v>
      </c>
      <c r="K119" s="196" t="s">
        <v>143</v>
      </c>
      <c r="L119" s="197"/>
      <c r="M119" s="100" t="s">
        <v>1</v>
      </c>
      <c r="N119" s="101" t="s">
        <v>40</v>
      </c>
      <c r="O119" s="101" t="s">
        <v>144</v>
      </c>
      <c r="P119" s="101" t="s">
        <v>145</v>
      </c>
      <c r="Q119" s="101" t="s">
        <v>146</v>
      </c>
      <c r="R119" s="101" t="s">
        <v>147</v>
      </c>
      <c r="S119" s="101" t="s">
        <v>148</v>
      </c>
      <c r="T119" s="102" t="s">
        <v>149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150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147.01643935999996</v>
      </c>
      <c r="S120" s="104"/>
      <c r="T120" s="201">
        <f>T121</f>
        <v>9.7399999999999984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131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209</v>
      </c>
      <c r="F121" s="206" t="s">
        <v>482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P122+P175+P222</f>
        <v>0</v>
      </c>
      <c r="Q121" s="211"/>
      <c r="R121" s="212">
        <f>R122+R175+R222</f>
        <v>147.01643935999996</v>
      </c>
      <c r="S121" s="211"/>
      <c r="T121" s="213">
        <f>T122+T175+T222</f>
        <v>9.7399999999999984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104</v>
      </c>
      <c r="AT121" s="215" t="s">
        <v>75</v>
      </c>
      <c r="AU121" s="215" t="s">
        <v>76</v>
      </c>
      <c r="AY121" s="214" t="s">
        <v>153</v>
      </c>
      <c r="BK121" s="216">
        <f>BK122+BK175+BK222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483</v>
      </c>
      <c r="F122" s="217" t="s">
        <v>484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SUM(P123:P174)</f>
        <v>0</v>
      </c>
      <c r="Q122" s="211"/>
      <c r="R122" s="212">
        <f>SUM(R123:R174)</f>
        <v>0.55797999999999992</v>
      </c>
      <c r="S122" s="211"/>
      <c r="T122" s="213">
        <f>SUM(T123:T174)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104</v>
      </c>
      <c r="AT122" s="215" t="s">
        <v>75</v>
      </c>
      <c r="AU122" s="215" t="s">
        <v>84</v>
      </c>
      <c r="AY122" s="214" t="s">
        <v>153</v>
      </c>
      <c r="BK122" s="216">
        <f>SUM(BK123:BK174)</f>
        <v>0</v>
      </c>
    </row>
    <row r="123" s="2" customFormat="1" ht="24.15" customHeight="1">
      <c r="A123" s="38"/>
      <c r="B123" s="39"/>
      <c r="C123" s="219" t="s">
        <v>84</v>
      </c>
      <c r="D123" s="219" t="s">
        <v>155</v>
      </c>
      <c r="E123" s="220" t="s">
        <v>485</v>
      </c>
      <c r="F123" s="221" t="s">
        <v>486</v>
      </c>
      <c r="G123" s="222" t="s">
        <v>327</v>
      </c>
      <c r="H123" s="223">
        <v>20</v>
      </c>
      <c r="I123" s="224"/>
      <c r="J123" s="225">
        <f>ROUND(I123*H123,2)</f>
        <v>0</v>
      </c>
      <c r="K123" s="221" t="s">
        <v>158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447</v>
      </c>
      <c r="AT123" s="230" t="s">
        <v>155</v>
      </c>
      <c r="AU123" s="230" t="s">
        <v>86</v>
      </c>
      <c r="AY123" s="17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447</v>
      </c>
      <c r="BM123" s="230" t="s">
        <v>487</v>
      </c>
    </row>
    <row r="124" s="2" customFormat="1">
      <c r="A124" s="38"/>
      <c r="B124" s="39"/>
      <c r="C124" s="40"/>
      <c r="D124" s="234" t="s">
        <v>191</v>
      </c>
      <c r="E124" s="40"/>
      <c r="F124" s="244" t="s">
        <v>488</v>
      </c>
      <c r="G124" s="40"/>
      <c r="H124" s="40"/>
      <c r="I124" s="245"/>
      <c r="J124" s="40"/>
      <c r="K124" s="40"/>
      <c r="L124" s="44"/>
      <c r="M124" s="246"/>
      <c r="N124" s="24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191</v>
      </c>
      <c r="AU124" s="17" t="s">
        <v>86</v>
      </c>
    </row>
    <row r="125" s="13" customFormat="1">
      <c r="A125" s="13"/>
      <c r="B125" s="232"/>
      <c r="C125" s="233"/>
      <c r="D125" s="234" t="s">
        <v>178</v>
      </c>
      <c r="E125" s="235" t="s">
        <v>1</v>
      </c>
      <c r="F125" s="236" t="s">
        <v>461</v>
      </c>
      <c r="G125" s="233"/>
      <c r="H125" s="237">
        <v>4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178</v>
      </c>
      <c r="AU125" s="243" t="s">
        <v>86</v>
      </c>
      <c r="AV125" s="13" t="s">
        <v>86</v>
      </c>
      <c r="AW125" s="13" t="s">
        <v>32</v>
      </c>
      <c r="AX125" s="13" t="s">
        <v>84</v>
      </c>
      <c r="AY125" s="243" t="s">
        <v>153</v>
      </c>
    </row>
    <row r="126" s="13" customFormat="1">
      <c r="A126" s="13"/>
      <c r="B126" s="232"/>
      <c r="C126" s="233"/>
      <c r="D126" s="234" t="s">
        <v>178</v>
      </c>
      <c r="E126" s="233"/>
      <c r="F126" s="236" t="s">
        <v>489</v>
      </c>
      <c r="G126" s="233"/>
      <c r="H126" s="237">
        <v>20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178</v>
      </c>
      <c r="AU126" s="243" t="s">
        <v>86</v>
      </c>
      <c r="AV126" s="13" t="s">
        <v>86</v>
      </c>
      <c r="AW126" s="13" t="s">
        <v>4</v>
      </c>
      <c r="AX126" s="13" t="s">
        <v>84</v>
      </c>
      <c r="AY126" s="243" t="s">
        <v>153</v>
      </c>
    </row>
    <row r="127" s="2" customFormat="1" ht="24.15" customHeight="1">
      <c r="A127" s="38"/>
      <c r="B127" s="39"/>
      <c r="C127" s="219" t="s">
        <v>86</v>
      </c>
      <c r="D127" s="219" t="s">
        <v>155</v>
      </c>
      <c r="E127" s="220" t="s">
        <v>490</v>
      </c>
      <c r="F127" s="221" t="s">
        <v>491</v>
      </c>
      <c r="G127" s="222" t="s">
        <v>327</v>
      </c>
      <c r="H127" s="223">
        <v>28</v>
      </c>
      <c r="I127" s="224"/>
      <c r="J127" s="225">
        <f>ROUND(I127*H127,2)</f>
        <v>0</v>
      </c>
      <c r="K127" s="221" t="s">
        <v>158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447</v>
      </c>
      <c r="AT127" s="230" t="s">
        <v>155</v>
      </c>
      <c r="AU127" s="230" t="s">
        <v>86</v>
      </c>
      <c r="AY127" s="17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447</v>
      </c>
      <c r="BM127" s="230" t="s">
        <v>492</v>
      </c>
    </row>
    <row r="128" s="2" customFormat="1">
      <c r="A128" s="38"/>
      <c r="B128" s="39"/>
      <c r="C128" s="40"/>
      <c r="D128" s="234" t="s">
        <v>191</v>
      </c>
      <c r="E128" s="40"/>
      <c r="F128" s="244" t="s">
        <v>493</v>
      </c>
      <c r="G128" s="40"/>
      <c r="H128" s="40"/>
      <c r="I128" s="245"/>
      <c r="J128" s="40"/>
      <c r="K128" s="40"/>
      <c r="L128" s="44"/>
      <c r="M128" s="246"/>
      <c r="N128" s="24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191</v>
      </c>
      <c r="AU128" s="17" t="s">
        <v>86</v>
      </c>
    </row>
    <row r="129" s="13" customFormat="1">
      <c r="A129" s="13"/>
      <c r="B129" s="232"/>
      <c r="C129" s="233"/>
      <c r="D129" s="234" t="s">
        <v>178</v>
      </c>
      <c r="E129" s="235" t="s">
        <v>1</v>
      </c>
      <c r="F129" s="236" t="s">
        <v>463</v>
      </c>
      <c r="G129" s="233"/>
      <c r="H129" s="237">
        <v>7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178</v>
      </c>
      <c r="AU129" s="243" t="s">
        <v>86</v>
      </c>
      <c r="AV129" s="13" t="s">
        <v>86</v>
      </c>
      <c r="AW129" s="13" t="s">
        <v>32</v>
      </c>
      <c r="AX129" s="13" t="s">
        <v>84</v>
      </c>
      <c r="AY129" s="243" t="s">
        <v>153</v>
      </c>
    </row>
    <row r="130" s="13" customFormat="1">
      <c r="A130" s="13"/>
      <c r="B130" s="232"/>
      <c r="C130" s="233"/>
      <c r="D130" s="234" t="s">
        <v>178</v>
      </c>
      <c r="E130" s="233"/>
      <c r="F130" s="236" t="s">
        <v>494</v>
      </c>
      <c r="G130" s="233"/>
      <c r="H130" s="237">
        <v>28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178</v>
      </c>
      <c r="AU130" s="243" t="s">
        <v>86</v>
      </c>
      <c r="AV130" s="13" t="s">
        <v>86</v>
      </c>
      <c r="AW130" s="13" t="s">
        <v>4</v>
      </c>
      <c r="AX130" s="13" t="s">
        <v>84</v>
      </c>
      <c r="AY130" s="243" t="s">
        <v>153</v>
      </c>
    </row>
    <row r="131" s="2" customFormat="1" ht="33" customHeight="1">
      <c r="A131" s="38"/>
      <c r="B131" s="39"/>
      <c r="C131" s="219" t="s">
        <v>104</v>
      </c>
      <c r="D131" s="219" t="s">
        <v>155</v>
      </c>
      <c r="E131" s="220" t="s">
        <v>495</v>
      </c>
      <c r="F131" s="221" t="s">
        <v>496</v>
      </c>
      <c r="G131" s="222" t="s">
        <v>327</v>
      </c>
      <c r="H131" s="223">
        <v>7</v>
      </c>
      <c r="I131" s="224"/>
      <c r="J131" s="225">
        <f>ROUND(I131*H131,2)</f>
        <v>0</v>
      </c>
      <c r="K131" s="221" t="s">
        <v>158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447</v>
      </c>
      <c r="AT131" s="230" t="s">
        <v>155</v>
      </c>
      <c r="AU131" s="230" t="s">
        <v>86</v>
      </c>
      <c r="AY131" s="17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447</v>
      </c>
      <c r="BM131" s="230" t="s">
        <v>497</v>
      </c>
    </row>
    <row r="132" s="13" customFormat="1">
      <c r="A132" s="13"/>
      <c r="B132" s="232"/>
      <c r="C132" s="233"/>
      <c r="D132" s="234" t="s">
        <v>178</v>
      </c>
      <c r="E132" s="235" t="s">
        <v>1</v>
      </c>
      <c r="F132" s="236" t="s">
        <v>463</v>
      </c>
      <c r="G132" s="233"/>
      <c r="H132" s="237">
        <v>7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178</v>
      </c>
      <c r="AU132" s="243" t="s">
        <v>86</v>
      </c>
      <c r="AV132" s="13" t="s">
        <v>86</v>
      </c>
      <c r="AW132" s="13" t="s">
        <v>32</v>
      </c>
      <c r="AX132" s="13" t="s">
        <v>84</v>
      </c>
      <c r="AY132" s="243" t="s">
        <v>153</v>
      </c>
    </row>
    <row r="133" s="2" customFormat="1" ht="24.15" customHeight="1">
      <c r="A133" s="38"/>
      <c r="B133" s="39"/>
      <c r="C133" s="248" t="s">
        <v>106</v>
      </c>
      <c r="D133" s="248" t="s">
        <v>209</v>
      </c>
      <c r="E133" s="249" t="s">
        <v>498</v>
      </c>
      <c r="F133" s="250" t="s">
        <v>499</v>
      </c>
      <c r="G133" s="251" t="s">
        <v>327</v>
      </c>
      <c r="H133" s="252">
        <v>7</v>
      </c>
      <c r="I133" s="253"/>
      <c r="J133" s="254">
        <f>ROUND(I133*H133,2)</f>
        <v>0</v>
      </c>
      <c r="K133" s="250" t="s">
        <v>158</v>
      </c>
      <c r="L133" s="255"/>
      <c r="M133" s="256" t="s">
        <v>1</v>
      </c>
      <c r="N133" s="257" t="s">
        <v>41</v>
      </c>
      <c r="O133" s="91"/>
      <c r="P133" s="228">
        <f>O133*H133</f>
        <v>0</v>
      </c>
      <c r="Q133" s="228">
        <v>0.0037000000000000002</v>
      </c>
      <c r="R133" s="228">
        <f>Q133*H133</f>
        <v>0.025899999999999999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500</v>
      </c>
      <c r="AT133" s="230" t="s">
        <v>209</v>
      </c>
      <c r="AU133" s="230" t="s">
        <v>86</v>
      </c>
      <c r="AY133" s="17" t="s">
        <v>153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500</v>
      </c>
      <c r="BM133" s="230" t="s">
        <v>501</v>
      </c>
    </row>
    <row r="134" s="13" customFormat="1">
      <c r="A134" s="13"/>
      <c r="B134" s="232"/>
      <c r="C134" s="233"/>
      <c r="D134" s="234" t="s">
        <v>178</v>
      </c>
      <c r="E134" s="235" t="s">
        <v>1</v>
      </c>
      <c r="F134" s="236" t="s">
        <v>463</v>
      </c>
      <c r="G134" s="233"/>
      <c r="H134" s="237">
        <v>7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178</v>
      </c>
      <c r="AU134" s="243" t="s">
        <v>86</v>
      </c>
      <c r="AV134" s="13" t="s">
        <v>86</v>
      </c>
      <c r="AW134" s="13" t="s">
        <v>32</v>
      </c>
      <c r="AX134" s="13" t="s">
        <v>84</v>
      </c>
      <c r="AY134" s="243" t="s">
        <v>153</v>
      </c>
    </row>
    <row r="135" s="2" customFormat="1" ht="24.15" customHeight="1">
      <c r="A135" s="38"/>
      <c r="B135" s="39"/>
      <c r="C135" s="219" t="s">
        <v>169</v>
      </c>
      <c r="D135" s="219" t="s">
        <v>155</v>
      </c>
      <c r="E135" s="220" t="s">
        <v>502</v>
      </c>
      <c r="F135" s="221" t="s">
        <v>503</v>
      </c>
      <c r="G135" s="222" t="s">
        <v>327</v>
      </c>
      <c r="H135" s="223">
        <v>5</v>
      </c>
      <c r="I135" s="224"/>
      <c r="J135" s="225">
        <f>ROUND(I135*H135,2)</f>
        <v>0</v>
      </c>
      <c r="K135" s="221" t="s">
        <v>158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447</v>
      </c>
      <c r="AT135" s="230" t="s">
        <v>155</v>
      </c>
      <c r="AU135" s="230" t="s">
        <v>86</v>
      </c>
      <c r="AY135" s="17" t="s">
        <v>153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447</v>
      </c>
      <c r="BM135" s="230" t="s">
        <v>504</v>
      </c>
    </row>
    <row r="136" s="13" customFormat="1">
      <c r="A136" s="13"/>
      <c r="B136" s="232"/>
      <c r="C136" s="233"/>
      <c r="D136" s="234" t="s">
        <v>178</v>
      </c>
      <c r="E136" s="235" t="s">
        <v>1</v>
      </c>
      <c r="F136" s="236" t="s">
        <v>465</v>
      </c>
      <c r="G136" s="233"/>
      <c r="H136" s="237">
        <v>5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178</v>
      </c>
      <c r="AU136" s="243" t="s">
        <v>86</v>
      </c>
      <c r="AV136" s="13" t="s">
        <v>86</v>
      </c>
      <c r="AW136" s="13" t="s">
        <v>32</v>
      </c>
      <c r="AX136" s="13" t="s">
        <v>84</v>
      </c>
      <c r="AY136" s="243" t="s">
        <v>153</v>
      </c>
    </row>
    <row r="137" s="2" customFormat="1" ht="16.5" customHeight="1">
      <c r="A137" s="38"/>
      <c r="B137" s="39"/>
      <c r="C137" s="248" t="s">
        <v>174</v>
      </c>
      <c r="D137" s="248" t="s">
        <v>209</v>
      </c>
      <c r="E137" s="249" t="s">
        <v>505</v>
      </c>
      <c r="F137" s="250" t="s">
        <v>506</v>
      </c>
      <c r="G137" s="251" t="s">
        <v>327</v>
      </c>
      <c r="H137" s="252">
        <v>4</v>
      </c>
      <c r="I137" s="253"/>
      <c r="J137" s="254">
        <f>ROUND(I137*H137,2)</f>
        <v>0</v>
      </c>
      <c r="K137" s="250" t="s">
        <v>1</v>
      </c>
      <c r="L137" s="255"/>
      <c r="M137" s="256" t="s">
        <v>1</v>
      </c>
      <c r="N137" s="257" t="s">
        <v>41</v>
      </c>
      <c r="O137" s="91"/>
      <c r="P137" s="228">
        <f>O137*H137</f>
        <v>0</v>
      </c>
      <c r="Q137" s="228">
        <v>0.02</v>
      </c>
      <c r="R137" s="228">
        <f>Q137*H137</f>
        <v>0.080000000000000002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500</v>
      </c>
      <c r="AT137" s="230" t="s">
        <v>209</v>
      </c>
      <c r="AU137" s="230" t="s">
        <v>86</v>
      </c>
      <c r="AY137" s="17" t="s">
        <v>153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500</v>
      </c>
      <c r="BM137" s="230" t="s">
        <v>507</v>
      </c>
    </row>
    <row r="138" s="15" customFormat="1">
      <c r="A138" s="15"/>
      <c r="B138" s="269"/>
      <c r="C138" s="270"/>
      <c r="D138" s="234" t="s">
        <v>178</v>
      </c>
      <c r="E138" s="271" t="s">
        <v>1</v>
      </c>
      <c r="F138" s="272" t="s">
        <v>508</v>
      </c>
      <c r="G138" s="270"/>
      <c r="H138" s="271" t="s">
        <v>1</v>
      </c>
      <c r="I138" s="273"/>
      <c r="J138" s="270"/>
      <c r="K138" s="270"/>
      <c r="L138" s="274"/>
      <c r="M138" s="275"/>
      <c r="N138" s="276"/>
      <c r="O138" s="276"/>
      <c r="P138" s="276"/>
      <c r="Q138" s="276"/>
      <c r="R138" s="276"/>
      <c r="S138" s="276"/>
      <c r="T138" s="27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8" t="s">
        <v>178</v>
      </c>
      <c r="AU138" s="278" t="s">
        <v>86</v>
      </c>
      <c r="AV138" s="15" t="s">
        <v>84</v>
      </c>
      <c r="AW138" s="15" t="s">
        <v>32</v>
      </c>
      <c r="AX138" s="15" t="s">
        <v>76</v>
      </c>
      <c r="AY138" s="278" t="s">
        <v>153</v>
      </c>
    </row>
    <row r="139" s="15" customFormat="1">
      <c r="A139" s="15"/>
      <c r="B139" s="269"/>
      <c r="C139" s="270"/>
      <c r="D139" s="234" t="s">
        <v>178</v>
      </c>
      <c r="E139" s="271" t="s">
        <v>1</v>
      </c>
      <c r="F139" s="272" t="s">
        <v>509</v>
      </c>
      <c r="G139" s="270"/>
      <c r="H139" s="271" t="s">
        <v>1</v>
      </c>
      <c r="I139" s="273"/>
      <c r="J139" s="270"/>
      <c r="K139" s="270"/>
      <c r="L139" s="274"/>
      <c r="M139" s="275"/>
      <c r="N139" s="276"/>
      <c r="O139" s="276"/>
      <c r="P139" s="276"/>
      <c r="Q139" s="276"/>
      <c r="R139" s="276"/>
      <c r="S139" s="276"/>
      <c r="T139" s="27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8" t="s">
        <v>178</v>
      </c>
      <c r="AU139" s="278" t="s">
        <v>86</v>
      </c>
      <c r="AV139" s="15" t="s">
        <v>84</v>
      </c>
      <c r="AW139" s="15" t="s">
        <v>32</v>
      </c>
      <c r="AX139" s="15" t="s">
        <v>76</v>
      </c>
      <c r="AY139" s="278" t="s">
        <v>153</v>
      </c>
    </row>
    <row r="140" s="15" customFormat="1">
      <c r="A140" s="15"/>
      <c r="B140" s="269"/>
      <c r="C140" s="270"/>
      <c r="D140" s="234" t="s">
        <v>178</v>
      </c>
      <c r="E140" s="271" t="s">
        <v>1</v>
      </c>
      <c r="F140" s="272" t="s">
        <v>510</v>
      </c>
      <c r="G140" s="270"/>
      <c r="H140" s="271" t="s">
        <v>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8" t="s">
        <v>178</v>
      </c>
      <c r="AU140" s="278" t="s">
        <v>86</v>
      </c>
      <c r="AV140" s="15" t="s">
        <v>84</v>
      </c>
      <c r="AW140" s="15" t="s">
        <v>32</v>
      </c>
      <c r="AX140" s="15" t="s">
        <v>76</v>
      </c>
      <c r="AY140" s="278" t="s">
        <v>153</v>
      </c>
    </row>
    <row r="141" s="13" customFormat="1">
      <c r="A141" s="13"/>
      <c r="B141" s="232"/>
      <c r="C141" s="233"/>
      <c r="D141" s="234" t="s">
        <v>178</v>
      </c>
      <c r="E141" s="235" t="s">
        <v>1</v>
      </c>
      <c r="F141" s="236" t="s">
        <v>106</v>
      </c>
      <c r="G141" s="233"/>
      <c r="H141" s="237">
        <v>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178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153</v>
      </c>
    </row>
    <row r="142" s="2" customFormat="1" ht="24.15" customHeight="1">
      <c r="A142" s="38"/>
      <c r="B142" s="39"/>
      <c r="C142" s="219" t="s">
        <v>179</v>
      </c>
      <c r="D142" s="219" t="s">
        <v>155</v>
      </c>
      <c r="E142" s="220" t="s">
        <v>511</v>
      </c>
      <c r="F142" s="221" t="s">
        <v>512</v>
      </c>
      <c r="G142" s="222" t="s">
        <v>327</v>
      </c>
      <c r="H142" s="223">
        <v>1</v>
      </c>
      <c r="I142" s="224"/>
      <c r="J142" s="225">
        <f>ROUND(I142*H142,2)</f>
        <v>0</v>
      </c>
      <c r="K142" s="221" t="s">
        <v>158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447</v>
      </c>
      <c r="AT142" s="230" t="s">
        <v>155</v>
      </c>
      <c r="AU142" s="230" t="s">
        <v>86</v>
      </c>
      <c r="AY142" s="17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447</v>
      </c>
      <c r="BM142" s="230" t="s">
        <v>513</v>
      </c>
    </row>
    <row r="143" s="2" customFormat="1" ht="24.15" customHeight="1">
      <c r="A143" s="38"/>
      <c r="B143" s="39"/>
      <c r="C143" s="219" t="s">
        <v>183</v>
      </c>
      <c r="D143" s="219" t="s">
        <v>155</v>
      </c>
      <c r="E143" s="220" t="s">
        <v>514</v>
      </c>
      <c r="F143" s="221" t="s">
        <v>515</v>
      </c>
      <c r="G143" s="222" t="s">
        <v>327</v>
      </c>
      <c r="H143" s="223">
        <v>4</v>
      </c>
      <c r="I143" s="224"/>
      <c r="J143" s="225">
        <f>ROUND(I143*H143,2)</f>
        <v>0</v>
      </c>
      <c r="K143" s="221" t="s">
        <v>158</v>
      </c>
      <c r="L143" s="44"/>
      <c r="M143" s="226" t="s">
        <v>1</v>
      </c>
      <c r="N143" s="227" t="s">
        <v>41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447</v>
      </c>
      <c r="AT143" s="230" t="s">
        <v>155</v>
      </c>
      <c r="AU143" s="230" t="s">
        <v>86</v>
      </c>
      <c r="AY143" s="17" t="s">
        <v>153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447</v>
      </c>
      <c r="BM143" s="230" t="s">
        <v>516</v>
      </c>
    </row>
    <row r="144" s="13" customFormat="1">
      <c r="A144" s="13"/>
      <c r="B144" s="232"/>
      <c r="C144" s="233"/>
      <c r="D144" s="234" t="s">
        <v>178</v>
      </c>
      <c r="E144" s="235" t="s">
        <v>1</v>
      </c>
      <c r="F144" s="236" t="s">
        <v>461</v>
      </c>
      <c r="G144" s="233"/>
      <c r="H144" s="237">
        <v>4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178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153</v>
      </c>
    </row>
    <row r="145" s="2" customFormat="1" ht="16.5" customHeight="1">
      <c r="A145" s="38"/>
      <c r="B145" s="39"/>
      <c r="C145" s="248" t="s">
        <v>187</v>
      </c>
      <c r="D145" s="248" t="s">
        <v>209</v>
      </c>
      <c r="E145" s="249" t="s">
        <v>517</v>
      </c>
      <c r="F145" s="250" t="s">
        <v>518</v>
      </c>
      <c r="G145" s="251" t="s">
        <v>327</v>
      </c>
      <c r="H145" s="252">
        <v>3</v>
      </c>
      <c r="I145" s="253"/>
      <c r="J145" s="254">
        <f>ROUND(I145*H145,2)</f>
        <v>0</v>
      </c>
      <c r="K145" s="250" t="s">
        <v>1</v>
      </c>
      <c r="L145" s="255"/>
      <c r="M145" s="256" t="s">
        <v>1</v>
      </c>
      <c r="N145" s="257" t="s">
        <v>41</v>
      </c>
      <c r="O145" s="91"/>
      <c r="P145" s="228">
        <f>O145*H145</f>
        <v>0</v>
      </c>
      <c r="Q145" s="228">
        <v>0.059999999999999998</v>
      </c>
      <c r="R145" s="228">
        <f>Q145*H145</f>
        <v>0.17999999999999999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500</v>
      </c>
      <c r="AT145" s="230" t="s">
        <v>209</v>
      </c>
      <c r="AU145" s="230" t="s">
        <v>86</v>
      </c>
      <c r="AY145" s="17" t="s">
        <v>153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500</v>
      </c>
      <c r="BM145" s="230" t="s">
        <v>519</v>
      </c>
    </row>
    <row r="146" s="15" customFormat="1">
      <c r="A146" s="15"/>
      <c r="B146" s="269"/>
      <c r="C146" s="270"/>
      <c r="D146" s="234" t="s">
        <v>178</v>
      </c>
      <c r="E146" s="271" t="s">
        <v>1</v>
      </c>
      <c r="F146" s="272" t="s">
        <v>520</v>
      </c>
      <c r="G146" s="270"/>
      <c r="H146" s="271" t="s">
        <v>1</v>
      </c>
      <c r="I146" s="273"/>
      <c r="J146" s="270"/>
      <c r="K146" s="270"/>
      <c r="L146" s="274"/>
      <c r="M146" s="275"/>
      <c r="N146" s="276"/>
      <c r="O146" s="276"/>
      <c r="P146" s="276"/>
      <c r="Q146" s="276"/>
      <c r="R146" s="276"/>
      <c r="S146" s="276"/>
      <c r="T146" s="27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8" t="s">
        <v>178</v>
      </c>
      <c r="AU146" s="278" t="s">
        <v>86</v>
      </c>
      <c r="AV146" s="15" t="s">
        <v>84</v>
      </c>
      <c r="AW146" s="15" t="s">
        <v>32</v>
      </c>
      <c r="AX146" s="15" t="s">
        <v>76</v>
      </c>
      <c r="AY146" s="278" t="s">
        <v>153</v>
      </c>
    </row>
    <row r="147" s="13" customFormat="1">
      <c r="A147" s="13"/>
      <c r="B147" s="232"/>
      <c r="C147" s="233"/>
      <c r="D147" s="234" t="s">
        <v>178</v>
      </c>
      <c r="E147" s="235" t="s">
        <v>1</v>
      </c>
      <c r="F147" s="236" t="s">
        <v>104</v>
      </c>
      <c r="G147" s="233"/>
      <c r="H147" s="237">
        <v>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178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153</v>
      </c>
    </row>
    <row r="148" s="2" customFormat="1" ht="24.15" customHeight="1">
      <c r="A148" s="38"/>
      <c r="B148" s="39"/>
      <c r="C148" s="219" t="s">
        <v>194</v>
      </c>
      <c r="D148" s="219" t="s">
        <v>155</v>
      </c>
      <c r="E148" s="220" t="s">
        <v>521</v>
      </c>
      <c r="F148" s="221" t="s">
        <v>522</v>
      </c>
      <c r="G148" s="222" t="s">
        <v>327</v>
      </c>
      <c r="H148" s="223">
        <v>1</v>
      </c>
      <c r="I148" s="224"/>
      <c r="J148" s="225">
        <f>ROUND(I148*H148,2)</f>
        <v>0</v>
      </c>
      <c r="K148" s="221" t="s">
        <v>158</v>
      </c>
      <c r="L148" s="44"/>
      <c r="M148" s="226" t="s">
        <v>1</v>
      </c>
      <c r="N148" s="227" t="s">
        <v>41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447</v>
      </c>
      <c r="AT148" s="230" t="s">
        <v>155</v>
      </c>
      <c r="AU148" s="230" t="s">
        <v>86</v>
      </c>
      <c r="AY148" s="17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84</v>
      </c>
      <c r="BK148" s="231">
        <f>ROUND(I148*H148,2)</f>
        <v>0</v>
      </c>
      <c r="BL148" s="17" t="s">
        <v>447</v>
      </c>
      <c r="BM148" s="230" t="s">
        <v>523</v>
      </c>
    </row>
    <row r="149" s="2" customFormat="1" ht="24.15" customHeight="1">
      <c r="A149" s="38"/>
      <c r="B149" s="39"/>
      <c r="C149" s="219" t="s">
        <v>198</v>
      </c>
      <c r="D149" s="219" t="s">
        <v>155</v>
      </c>
      <c r="E149" s="220" t="s">
        <v>524</v>
      </c>
      <c r="F149" s="221" t="s">
        <v>525</v>
      </c>
      <c r="G149" s="222" t="s">
        <v>327</v>
      </c>
      <c r="H149" s="223">
        <v>2</v>
      </c>
      <c r="I149" s="224"/>
      <c r="J149" s="225">
        <f>ROUND(I149*H149,2)</f>
        <v>0</v>
      </c>
      <c r="K149" s="221" t="s">
        <v>158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447</v>
      </c>
      <c r="AT149" s="230" t="s">
        <v>155</v>
      </c>
      <c r="AU149" s="230" t="s">
        <v>86</v>
      </c>
      <c r="AY149" s="17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447</v>
      </c>
      <c r="BM149" s="230" t="s">
        <v>526</v>
      </c>
    </row>
    <row r="150" s="2" customFormat="1" ht="16.5" customHeight="1">
      <c r="A150" s="38"/>
      <c r="B150" s="39"/>
      <c r="C150" s="248" t="s">
        <v>204</v>
      </c>
      <c r="D150" s="248" t="s">
        <v>209</v>
      </c>
      <c r="E150" s="249" t="s">
        <v>527</v>
      </c>
      <c r="F150" s="250" t="s">
        <v>528</v>
      </c>
      <c r="G150" s="251" t="s">
        <v>327</v>
      </c>
      <c r="H150" s="252">
        <v>1</v>
      </c>
      <c r="I150" s="253"/>
      <c r="J150" s="254">
        <f>ROUND(I150*H150,2)</f>
        <v>0</v>
      </c>
      <c r="K150" s="250" t="s">
        <v>1</v>
      </c>
      <c r="L150" s="255"/>
      <c r="M150" s="256" t="s">
        <v>1</v>
      </c>
      <c r="N150" s="257" t="s">
        <v>41</v>
      </c>
      <c r="O150" s="91"/>
      <c r="P150" s="228">
        <f>O150*H150</f>
        <v>0</v>
      </c>
      <c r="Q150" s="228">
        <v>0.029999999999999999</v>
      </c>
      <c r="R150" s="228">
        <f>Q150*H150</f>
        <v>0.029999999999999999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500</v>
      </c>
      <c r="AT150" s="230" t="s">
        <v>209</v>
      </c>
      <c r="AU150" s="230" t="s">
        <v>86</v>
      </c>
      <c r="AY150" s="17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500</v>
      </c>
      <c r="BM150" s="230" t="s">
        <v>529</v>
      </c>
    </row>
    <row r="151" s="15" customFormat="1">
      <c r="A151" s="15"/>
      <c r="B151" s="269"/>
      <c r="C151" s="270"/>
      <c r="D151" s="234" t="s">
        <v>178</v>
      </c>
      <c r="E151" s="271" t="s">
        <v>1</v>
      </c>
      <c r="F151" s="272" t="s">
        <v>530</v>
      </c>
      <c r="G151" s="270"/>
      <c r="H151" s="271" t="s">
        <v>1</v>
      </c>
      <c r="I151" s="273"/>
      <c r="J151" s="270"/>
      <c r="K151" s="270"/>
      <c r="L151" s="274"/>
      <c r="M151" s="275"/>
      <c r="N151" s="276"/>
      <c r="O151" s="276"/>
      <c r="P151" s="276"/>
      <c r="Q151" s="276"/>
      <c r="R151" s="276"/>
      <c r="S151" s="276"/>
      <c r="T151" s="27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8" t="s">
        <v>178</v>
      </c>
      <c r="AU151" s="278" t="s">
        <v>86</v>
      </c>
      <c r="AV151" s="15" t="s">
        <v>84</v>
      </c>
      <c r="AW151" s="15" t="s">
        <v>32</v>
      </c>
      <c r="AX151" s="15" t="s">
        <v>76</v>
      </c>
      <c r="AY151" s="278" t="s">
        <v>153</v>
      </c>
    </row>
    <row r="152" s="13" customFormat="1">
      <c r="A152" s="13"/>
      <c r="B152" s="232"/>
      <c r="C152" s="233"/>
      <c r="D152" s="234" t="s">
        <v>178</v>
      </c>
      <c r="E152" s="235" t="s">
        <v>1</v>
      </c>
      <c r="F152" s="236" t="s">
        <v>84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178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153</v>
      </c>
    </row>
    <row r="153" s="2" customFormat="1" ht="24.15" customHeight="1">
      <c r="A153" s="38"/>
      <c r="B153" s="39"/>
      <c r="C153" s="219" t="s">
        <v>208</v>
      </c>
      <c r="D153" s="219" t="s">
        <v>155</v>
      </c>
      <c r="E153" s="220" t="s">
        <v>531</v>
      </c>
      <c r="F153" s="221" t="s">
        <v>532</v>
      </c>
      <c r="G153" s="222" t="s">
        <v>327</v>
      </c>
      <c r="H153" s="223">
        <v>1</v>
      </c>
      <c r="I153" s="224"/>
      <c r="J153" s="225">
        <f>ROUND(I153*H153,2)</f>
        <v>0</v>
      </c>
      <c r="K153" s="221" t="s">
        <v>158</v>
      </c>
      <c r="L153" s="44"/>
      <c r="M153" s="226" t="s">
        <v>1</v>
      </c>
      <c r="N153" s="227" t="s">
        <v>41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447</v>
      </c>
      <c r="AT153" s="230" t="s">
        <v>155</v>
      </c>
      <c r="AU153" s="230" t="s">
        <v>86</v>
      </c>
      <c r="AY153" s="17" t="s">
        <v>153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84</v>
      </c>
      <c r="BK153" s="231">
        <f>ROUND(I153*H153,2)</f>
        <v>0</v>
      </c>
      <c r="BL153" s="17" t="s">
        <v>447</v>
      </c>
      <c r="BM153" s="230" t="s">
        <v>533</v>
      </c>
    </row>
    <row r="154" s="2" customFormat="1" ht="16.5" customHeight="1">
      <c r="A154" s="38"/>
      <c r="B154" s="39"/>
      <c r="C154" s="219" t="s">
        <v>215</v>
      </c>
      <c r="D154" s="219" t="s">
        <v>155</v>
      </c>
      <c r="E154" s="220" t="s">
        <v>534</v>
      </c>
      <c r="F154" s="221" t="s">
        <v>535</v>
      </c>
      <c r="G154" s="222" t="s">
        <v>327</v>
      </c>
      <c r="H154" s="223">
        <v>4</v>
      </c>
      <c r="I154" s="224"/>
      <c r="J154" s="225">
        <f>ROUND(I154*H154,2)</f>
        <v>0</v>
      </c>
      <c r="K154" s="221" t="s">
        <v>158</v>
      </c>
      <c r="L154" s="44"/>
      <c r="M154" s="226" t="s">
        <v>1</v>
      </c>
      <c r="N154" s="227" t="s">
        <v>41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447</v>
      </c>
      <c r="AT154" s="230" t="s">
        <v>155</v>
      </c>
      <c r="AU154" s="230" t="s">
        <v>86</v>
      </c>
      <c r="AY154" s="17" t="s">
        <v>153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84</v>
      </c>
      <c r="BK154" s="231">
        <f>ROUND(I154*H154,2)</f>
        <v>0</v>
      </c>
      <c r="BL154" s="17" t="s">
        <v>447</v>
      </c>
      <c r="BM154" s="230" t="s">
        <v>536</v>
      </c>
    </row>
    <row r="155" s="13" customFormat="1">
      <c r="A155" s="13"/>
      <c r="B155" s="232"/>
      <c r="C155" s="233"/>
      <c r="D155" s="234" t="s">
        <v>178</v>
      </c>
      <c r="E155" s="235" t="s">
        <v>1</v>
      </c>
      <c r="F155" s="236" t="s">
        <v>461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178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153</v>
      </c>
    </row>
    <row r="156" s="2" customFormat="1" ht="16.5" customHeight="1">
      <c r="A156" s="38"/>
      <c r="B156" s="39"/>
      <c r="C156" s="248" t="s">
        <v>8</v>
      </c>
      <c r="D156" s="248" t="s">
        <v>209</v>
      </c>
      <c r="E156" s="249" t="s">
        <v>537</v>
      </c>
      <c r="F156" s="250" t="s">
        <v>538</v>
      </c>
      <c r="G156" s="251" t="s">
        <v>327</v>
      </c>
      <c r="H156" s="252">
        <v>4</v>
      </c>
      <c r="I156" s="253"/>
      <c r="J156" s="254">
        <f>ROUND(I156*H156,2)</f>
        <v>0</v>
      </c>
      <c r="K156" s="250" t="s">
        <v>1</v>
      </c>
      <c r="L156" s="255"/>
      <c r="M156" s="256" t="s">
        <v>1</v>
      </c>
      <c r="N156" s="257" t="s">
        <v>41</v>
      </c>
      <c r="O156" s="91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500</v>
      </c>
      <c r="AT156" s="230" t="s">
        <v>209</v>
      </c>
      <c r="AU156" s="230" t="s">
        <v>86</v>
      </c>
      <c r="AY156" s="17" t="s">
        <v>153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84</v>
      </c>
      <c r="BK156" s="231">
        <f>ROUND(I156*H156,2)</f>
        <v>0</v>
      </c>
      <c r="BL156" s="17" t="s">
        <v>500</v>
      </c>
      <c r="BM156" s="230" t="s">
        <v>539</v>
      </c>
    </row>
    <row r="157" s="2" customFormat="1">
      <c r="A157" s="38"/>
      <c r="B157" s="39"/>
      <c r="C157" s="40"/>
      <c r="D157" s="234" t="s">
        <v>191</v>
      </c>
      <c r="E157" s="40"/>
      <c r="F157" s="244" t="s">
        <v>540</v>
      </c>
      <c r="G157" s="40"/>
      <c r="H157" s="40"/>
      <c r="I157" s="245"/>
      <c r="J157" s="40"/>
      <c r="K157" s="40"/>
      <c r="L157" s="44"/>
      <c r="M157" s="246"/>
      <c r="N157" s="24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191</v>
      </c>
      <c r="AU157" s="17" t="s">
        <v>86</v>
      </c>
    </row>
    <row r="158" s="15" customFormat="1">
      <c r="A158" s="15"/>
      <c r="B158" s="269"/>
      <c r="C158" s="270"/>
      <c r="D158" s="234" t="s">
        <v>178</v>
      </c>
      <c r="E158" s="271" t="s">
        <v>1</v>
      </c>
      <c r="F158" s="272" t="s">
        <v>541</v>
      </c>
      <c r="G158" s="270"/>
      <c r="H158" s="271" t="s">
        <v>1</v>
      </c>
      <c r="I158" s="273"/>
      <c r="J158" s="270"/>
      <c r="K158" s="270"/>
      <c r="L158" s="274"/>
      <c r="M158" s="275"/>
      <c r="N158" s="276"/>
      <c r="O158" s="276"/>
      <c r="P158" s="276"/>
      <c r="Q158" s="276"/>
      <c r="R158" s="276"/>
      <c r="S158" s="276"/>
      <c r="T158" s="27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8" t="s">
        <v>178</v>
      </c>
      <c r="AU158" s="278" t="s">
        <v>86</v>
      </c>
      <c r="AV158" s="15" t="s">
        <v>84</v>
      </c>
      <c r="AW158" s="15" t="s">
        <v>32</v>
      </c>
      <c r="AX158" s="15" t="s">
        <v>76</v>
      </c>
      <c r="AY158" s="278" t="s">
        <v>153</v>
      </c>
    </row>
    <row r="159" s="15" customFormat="1">
      <c r="A159" s="15"/>
      <c r="B159" s="269"/>
      <c r="C159" s="270"/>
      <c r="D159" s="234" t="s">
        <v>178</v>
      </c>
      <c r="E159" s="271" t="s">
        <v>1</v>
      </c>
      <c r="F159" s="272" t="s">
        <v>542</v>
      </c>
      <c r="G159" s="270"/>
      <c r="H159" s="271" t="s">
        <v>1</v>
      </c>
      <c r="I159" s="273"/>
      <c r="J159" s="270"/>
      <c r="K159" s="270"/>
      <c r="L159" s="274"/>
      <c r="M159" s="275"/>
      <c r="N159" s="276"/>
      <c r="O159" s="276"/>
      <c r="P159" s="276"/>
      <c r="Q159" s="276"/>
      <c r="R159" s="276"/>
      <c r="S159" s="276"/>
      <c r="T159" s="27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8" t="s">
        <v>178</v>
      </c>
      <c r="AU159" s="278" t="s">
        <v>86</v>
      </c>
      <c r="AV159" s="15" t="s">
        <v>84</v>
      </c>
      <c r="AW159" s="15" t="s">
        <v>32</v>
      </c>
      <c r="AX159" s="15" t="s">
        <v>76</v>
      </c>
      <c r="AY159" s="278" t="s">
        <v>153</v>
      </c>
    </row>
    <row r="160" s="13" customFormat="1">
      <c r="A160" s="13"/>
      <c r="B160" s="232"/>
      <c r="C160" s="233"/>
      <c r="D160" s="234" t="s">
        <v>178</v>
      </c>
      <c r="E160" s="235" t="s">
        <v>1</v>
      </c>
      <c r="F160" s="236" t="s">
        <v>461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178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153</v>
      </c>
    </row>
    <row r="161" s="2" customFormat="1" ht="33" customHeight="1">
      <c r="A161" s="38"/>
      <c r="B161" s="39"/>
      <c r="C161" s="219" t="s">
        <v>225</v>
      </c>
      <c r="D161" s="219" t="s">
        <v>155</v>
      </c>
      <c r="E161" s="220" t="s">
        <v>543</v>
      </c>
      <c r="F161" s="221" t="s">
        <v>544</v>
      </c>
      <c r="G161" s="222" t="s">
        <v>172</v>
      </c>
      <c r="H161" s="223">
        <v>154</v>
      </c>
      <c r="I161" s="224"/>
      <c r="J161" s="225">
        <f>ROUND(I161*H161,2)</f>
        <v>0</v>
      </c>
      <c r="K161" s="221" t="s">
        <v>158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447</v>
      </c>
      <c r="AT161" s="230" t="s">
        <v>155</v>
      </c>
      <c r="AU161" s="230" t="s">
        <v>86</v>
      </c>
      <c r="AY161" s="17" t="s">
        <v>153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447</v>
      </c>
      <c r="BM161" s="230" t="s">
        <v>545</v>
      </c>
    </row>
    <row r="162" s="13" customFormat="1">
      <c r="A162" s="13"/>
      <c r="B162" s="232"/>
      <c r="C162" s="233"/>
      <c r="D162" s="234" t="s">
        <v>178</v>
      </c>
      <c r="E162" s="235" t="s">
        <v>1</v>
      </c>
      <c r="F162" s="236" t="s">
        <v>458</v>
      </c>
      <c r="G162" s="233"/>
      <c r="H162" s="237">
        <v>154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178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153</v>
      </c>
    </row>
    <row r="163" s="2" customFormat="1" ht="16.5" customHeight="1">
      <c r="A163" s="38"/>
      <c r="B163" s="39"/>
      <c r="C163" s="248" t="s">
        <v>230</v>
      </c>
      <c r="D163" s="248" t="s">
        <v>209</v>
      </c>
      <c r="E163" s="249" t="s">
        <v>546</v>
      </c>
      <c r="F163" s="250" t="s">
        <v>547</v>
      </c>
      <c r="G163" s="251" t="s">
        <v>242</v>
      </c>
      <c r="H163" s="252">
        <v>95.480000000000004</v>
      </c>
      <c r="I163" s="253"/>
      <c r="J163" s="254">
        <f>ROUND(I163*H163,2)</f>
        <v>0</v>
      </c>
      <c r="K163" s="250" t="s">
        <v>158</v>
      </c>
      <c r="L163" s="255"/>
      <c r="M163" s="256" t="s">
        <v>1</v>
      </c>
      <c r="N163" s="257" t="s">
        <v>41</v>
      </c>
      <c r="O163" s="91"/>
      <c r="P163" s="228">
        <f>O163*H163</f>
        <v>0</v>
      </c>
      <c r="Q163" s="228">
        <v>0.001</v>
      </c>
      <c r="R163" s="228">
        <f>Q163*H163</f>
        <v>0.095480000000000009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183</v>
      </c>
      <c r="AT163" s="230" t="s">
        <v>209</v>
      </c>
      <c r="AU163" s="230" t="s">
        <v>86</v>
      </c>
      <c r="AY163" s="17" t="s">
        <v>153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106</v>
      </c>
      <c r="BM163" s="230" t="s">
        <v>548</v>
      </c>
    </row>
    <row r="164" s="2" customFormat="1">
      <c r="A164" s="38"/>
      <c r="B164" s="39"/>
      <c r="C164" s="40"/>
      <c r="D164" s="234" t="s">
        <v>191</v>
      </c>
      <c r="E164" s="40"/>
      <c r="F164" s="244" t="s">
        <v>549</v>
      </c>
      <c r="G164" s="40"/>
      <c r="H164" s="40"/>
      <c r="I164" s="245"/>
      <c r="J164" s="40"/>
      <c r="K164" s="40"/>
      <c r="L164" s="44"/>
      <c r="M164" s="246"/>
      <c r="N164" s="24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86</v>
      </c>
    </row>
    <row r="165" s="13" customFormat="1">
      <c r="A165" s="13"/>
      <c r="B165" s="232"/>
      <c r="C165" s="233"/>
      <c r="D165" s="234" t="s">
        <v>178</v>
      </c>
      <c r="E165" s="233"/>
      <c r="F165" s="236" t="s">
        <v>550</v>
      </c>
      <c r="G165" s="233"/>
      <c r="H165" s="237">
        <v>95.480000000000004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178</v>
      </c>
      <c r="AU165" s="243" t="s">
        <v>86</v>
      </c>
      <c r="AV165" s="13" t="s">
        <v>86</v>
      </c>
      <c r="AW165" s="13" t="s">
        <v>4</v>
      </c>
      <c r="AX165" s="13" t="s">
        <v>84</v>
      </c>
      <c r="AY165" s="243" t="s">
        <v>153</v>
      </c>
    </row>
    <row r="166" s="2" customFormat="1" ht="24.15" customHeight="1">
      <c r="A166" s="38"/>
      <c r="B166" s="39"/>
      <c r="C166" s="219" t="s">
        <v>235</v>
      </c>
      <c r="D166" s="219" t="s">
        <v>155</v>
      </c>
      <c r="E166" s="220" t="s">
        <v>551</v>
      </c>
      <c r="F166" s="221" t="s">
        <v>552</v>
      </c>
      <c r="G166" s="222" t="s">
        <v>172</v>
      </c>
      <c r="H166" s="223">
        <v>154</v>
      </c>
      <c r="I166" s="224"/>
      <c r="J166" s="225">
        <f>ROUND(I166*H166,2)</f>
        <v>0</v>
      </c>
      <c r="K166" s="221" t="s">
        <v>158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447</v>
      </c>
      <c r="AT166" s="230" t="s">
        <v>155</v>
      </c>
      <c r="AU166" s="230" t="s">
        <v>86</v>
      </c>
      <c r="AY166" s="17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447</v>
      </c>
      <c r="BM166" s="230" t="s">
        <v>553</v>
      </c>
    </row>
    <row r="167" s="13" customFormat="1">
      <c r="A167" s="13"/>
      <c r="B167" s="232"/>
      <c r="C167" s="233"/>
      <c r="D167" s="234" t="s">
        <v>178</v>
      </c>
      <c r="E167" s="235" t="s">
        <v>1</v>
      </c>
      <c r="F167" s="236" t="s">
        <v>458</v>
      </c>
      <c r="G167" s="233"/>
      <c r="H167" s="237">
        <v>154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178</v>
      </c>
      <c r="AU167" s="243" t="s">
        <v>86</v>
      </c>
      <c r="AV167" s="13" t="s">
        <v>86</v>
      </c>
      <c r="AW167" s="13" t="s">
        <v>32</v>
      </c>
      <c r="AX167" s="13" t="s">
        <v>84</v>
      </c>
      <c r="AY167" s="243" t="s">
        <v>153</v>
      </c>
    </row>
    <row r="168" s="2" customFormat="1" ht="16.5" customHeight="1">
      <c r="A168" s="38"/>
      <c r="B168" s="39"/>
      <c r="C168" s="248" t="s">
        <v>239</v>
      </c>
      <c r="D168" s="248" t="s">
        <v>209</v>
      </c>
      <c r="E168" s="249" t="s">
        <v>554</v>
      </c>
      <c r="F168" s="250" t="s">
        <v>555</v>
      </c>
      <c r="G168" s="251" t="s">
        <v>172</v>
      </c>
      <c r="H168" s="252">
        <v>154</v>
      </c>
      <c r="I168" s="253"/>
      <c r="J168" s="254">
        <f>ROUND(I168*H168,2)</f>
        <v>0</v>
      </c>
      <c r="K168" s="250" t="s">
        <v>158</v>
      </c>
      <c r="L168" s="255"/>
      <c r="M168" s="256" t="s">
        <v>1</v>
      </c>
      <c r="N168" s="257" t="s">
        <v>41</v>
      </c>
      <c r="O168" s="91"/>
      <c r="P168" s="228">
        <f>O168*H168</f>
        <v>0</v>
      </c>
      <c r="Q168" s="228">
        <v>0.00089999999999999998</v>
      </c>
      <c r="R168" s="228">
        <f>Q168*H168</f>
        <v>0.1386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500</v>
      </c>
      <c r="AT168" s="230" t="s">
        <v>209</v>
      </c>
      <c r="AU168" s="230" t="s">
        <v>86</v>
      </c>
      <c r="AY168" s="17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84</v>
      </c>
      <c r="BK168" s="231">
        <f>ROUND(I168*H168,2)</f>
        <v>0</v>
      </c>
      <c r="BL168" s="17" t="s">
        <v>500</v>
      </c>
      <c r="BM168" s="230" t="s">
        <v>556</v>
      </c>
    </row>
    <row r="169" s="2" customFormat="1" ht="24.15" customHeight="1">
      <c r="A169" s="38"/>
      <c r="B169" s="39"/>
      <c r="C169" s="219" t="s">
        <v>246</v>
      </c>
      <c r="D169" s="219" t="s">
        <v>155</v>
      </c>
      <c r="E169" s="220" t="s">
        <v>557</v>
      </c>
      <c r="F169" s="221" t="s">
        <v>558</v>
      </c>
      <c r="G169" s="222" t="s">
        <v>172</v>
      </c>
      <c r="H169" s="223">
        <v>50</v>
      </c>
      <c r="I169" s="224"/>
      <c r="J169" s="225">
        <f>ROUND(I169*H169,2)</f>
        <v>0</v>
      </c>
      <c r="K169" s="221" t="s">
        <v>158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447</v>
      </c>
      <c r="AT169" s="230" t="s">
        <v>155</v>
      </c>
      <c r="AU169" s="230" t="s">
        <v>86</v>
      </c>
      <c r="AY169" s="17" t="s">
        <v>153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447</v>
      </c>
      <c r="BM169" s="230" t="s">
        <v>559</v>
      </c>
    </row>
    <row r="170" s="13" customFormat="1">
      <c r="A170" s="13"/>
      <c r="B170" s="232"/>
      <c r="C170" s="233"/>
      <c r="D170" s="234" t="s">
        <v>178</v>
      </c>
      <c r="E170" s="235" t="s">
        <v>1</v>
      </c>
      <c r="F170" s="236" t="s">
        <v>467</v>
      </c>
      <c r="G170" s="233"/>
      <c r="H170" s="237">
        <v>50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178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153</v>
      </c>
    </row>
    <row r="171" s="2" customFormat="1" ht="16.5" customHeight="1">
      <c r="A171" s="38"/>
      <c r="B171" s="39"/>
      <c r="C171" s="248" t="s">
        <v>7</v>
      </c>
      <c r="D171" s="248" t="s">
        <v>209</v>
      </c>
      <c r="E171" s="249" t="s">
        <v>560</v>
      </c>
      <c r="F171" s="250" t="s">
        <v>561</v>
      </c>
      <c r="G171" s="251" t="s">
        <v>172</v>
      </c>
      <c r="H171" s="252">
        <v>50</v>
      </c>
      <c r="I171" s="253"/>
      <c r="J171" s="254">
        <f>ROUND(I171*H171,2)</f>
        <v>0</v>
      </c>
      <c r="K171" s="250" t="s">
        <v>158</v>
      </c>
      <c r="L171" s="255"/>
      <c r="M171" s="256" t="s">
        <v>1</v>
      </c>
      <c r="N171" s="257" t="s">
        <v>41</v>
      </c>
      <c r="O171" s="91"/>
      <c r="P171" s="228">
        <f>O171*H171</f>
        <v>0</v>
      </c>
      <c r="Q171" s="228">
        <v>0.00016000000000000001</v>
      </c>
      <c r="R171" s="228">
        <f>Q171*H171</f>
        <v>0.0080000000000000002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500</v>
      </c>
      <c r="AT171" s="230" t="s">
        <v>209</v>
      </c>
      <c r="AU171" s="230" t="s">
        <v>86</v>
      </c>
      <c r="AY171" s="17" t="s">
        <v>153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500</v>
      </c>
      <c r="BM171" s="230" t="s">
        <v>562</v>
      </c>
    </row>
    <row r="172" s="2" customFormat="1" ht="16.5" customHeight="1">
      <c r="A172" s="38"/>
      <c r="B172" s="39"/>
      <c r="C172" s="219" t="s">
        <v>255</v>
      </c>
      <c r="D172" s="219" t="s">
        <v>155</v>
      </c>
      <c r="E172" s="220" t="s">
        <v>563</v>
      </c>
      <c r="F172" s="221" t="s">
        <v>564</v>
      </c>
      <c r="G172" s="222" t="s">
        <v>565</v>
      </c>
      <c r="H172" s="284"/>
      <c r="I172" s="224"/>
      <c r="J172" s="225">
        <f>ROUND(I172*H172,2)</f>
        <v>0</v>
      </c>
      <c r="K172" s="221" t="s">
        <v>1</v>
      </c>
      <c r="L172" s="44"/>
      <c r="M172" s="226" t="s">
        <v>1</v>
      </c>
      <c r="N172" s="227" t="s">
        <v>41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500</v>
      </c>
      <c r="AT172" s="230" t="s">
        <v>155</v>
      </c>
      <c r="AU172" s="230" t="s">
        <v>86</v>
      </c>
      <c r="AY172" s="17" t="s">
        <v>153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500</v>
      </c>
      <c r="BM172" s="230" t="s">
        <v>566</v>
      </c>
    </row>
    <row r="173" s="2" customFormat="1" ht="16.5" customHeight="1">
      <c r="A173" s="38"/>
      <c r="B173" s="39"/>
      <c r="C173" s="219" t="s">
        <v>259</v>
      </c>
      <c r="D173" s="219" t="s">
        <v>155</v>
      </c>
      <c r="E173" s="220" t="s">
        <v>567</v>
      </c>
      <c r="F173" s="221" t="s">
        <v>568</v>
      </c>
      <c r="G173" s="222" t="s">
        <v>565</v>
      </c>
      <c r="H173" s="284"/>
      <c r="I173" s="224"/>
      <c r="J173" s="225">
        <f>ROUND(I173*H173,2)</f>
        <v>0</v>
      </c>
      <c r="K173" s="221" t="s">
        <v>1</v>
      </c>
      <c r="L173" s="44"/>
      <c r="M173" s="226" t="s">
        <v>1</v>
      </c>
      <c r="N173" s="227" t="s">
        <v>41</v>
      </c>
      <c r="O173" s="91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447</v>
      </c>
      <c r="AT173" s="230" t="s">
        <v>155</v>
      </c>
      <c r="AU173" s="230" t="s">
        <v>86</v>
      </c>
      <c r="AY173" s="17" t="s">
        <v>153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447</v>
      </c>
      <c r="BM173" s="230" t="s">
        <v>569</v>
      </c>
    </row>
    <row r="174" s="2" customFormat="1" ht="16.5" customHeight="1">
      <c r="A174" s="38"/>
      <c r="B174" s="39"/>
      <c r="C174" s="219" t="s">
        <v>265</v>
      </c>
      <c r="D174" s="219" t="s">
        <v>155</v>
      </c>
      <c r="E174" s="220" t="s">
        <v>570</v>
      </c>
      <c r="F174" s="221" t="s">
        <v>571</v>
      </c>
      <c r="G174" s="222" t="s">
        <v>565</v>
      </c>
      <c r="H174" s="284"/>
      <c r="I174" s="224"/>
      <c r="J174" s="225">
        <f>ROUND(I174*H174,2)</f>
        <v>0</v>
      </c>
      <c r="K174" s="221" t="s">
        <v>1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447</v>
      </c>
      <c r="AT174" s="230" t="s">
        <v>155</v>
      </c>
      <c r="AU174" s="230" t="s">
        <v>86</v>
      </c>
      <c r="AY174" s="17" t="s">
        <v>153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447</v>
      </c>
      <c r="BM174" s="230" t="s">
        <v>572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573</v>
      </c>
      <c r="F175" s="217" t="s">
        <v>574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SUM(P176:P221)</f>
        <v>0</v>
      </c>
      <c r="Q175" s="211"/>
      <c r="R175" s="212">
        <f>SUM(R176:R221)</f>
        <v>146.45845935999998</v>
      </c>
      <c r="S175" s="211"/>
      <c r="T175" s="213">
        <f>SUM(T176:T221)</f>
        <v>9.7399999999999984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104</v>
      </c>
      <c r="AT175" s="215" t="s">
        <v>75</v>
      </c>
      <c r="AU175" s="215" t="s">
        <v>84</v>
      </c>
      <c r="AY175" s="214" t="s">
        <v>153</v>
      </c>
      <c r="BK175" s="216">
        <f>SUM(BK176:BK221)</f>
        <v>0</v>
      </c>
    </row>
    <row r="176" s="2" customFormat="1" ht="24.15" customHeight="1">
      <c r="A176" s="38"/>
      <c r="B176" s="39"/>
      <c r="C176" s="219" t="s">
        <v>272</v>
      </c>
      <c r="D176" s="219" t="s">
        <v>155</v>
      </c>
      <c r="E176" s="220" t="s">
        <v>575</v>
      </c>
      <c r="F176" s="221" t="s">
        <v>576</v>
      </c>
      <c r="G176" s="222" t="s">
        <v>577</v>
      </c>
      <c r="H176" s="223">
        <v>0.154</v>
      </c>
      <c r="I176" s="224"/>
      <c r="J176" s="225">
        <f>ROUND(I176*H176,2)</f>
        <v>0</v>
      </c>
      <c r="K176" s="221" t="s">
        <v>158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0.0088000000000000005</v>
      </c>
      <c r="R176" s="228">
        <f>Q176*H176</f>
        <v>0.0013552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447</v>
      </c>
      <c r="AT176" s="230" t="s">
        <v>155</v>
      </c>
      <c r="AU176" s="230" t="s">
        <v>86</v>
      </c>
      <c r="AY176" s="17" t="s">
        <v>153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447</v>
      </c>
      <c r="BM176" s="230" t="s">
        <v>578</v>
      </c>
    </row>
    <row r="177" s="2" customFormat="1">
      <c r="A177" s="38"/>
      <c r="B177" s="39"/>
      <c r="C177" s="40"/>
      <c r="D177" s="234" t="s">
        <v>191</v>
      </c>
      <c r="E177" s="40"/>
      <c r="F177" s="244" t="s">
        <v>579</v>
      </c>
      <c r="G177" s="40"/>
      <c r="H177" s="40"/>
      <c r="I177" s="245"/>
      <c r="J177" s="40"/>
      <c r="K177" s="40"/>
      <c r="L177" s="44"/>
      <c r="M177" s="246"/>
      <c r="N177" s="24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191</v>
      </c>
      <c r="AU177" s="17" t="s">
        <v>86</v>
      </c>
    </row>
    <row r="178" s="13" customFormat="1">
      <c r="A178" s="13"/>
      <c r="B178" s="232"/>
      <c r="C178" s="233"/>
      <c r="D178" s="234" t="s">
        <v>178</v>
      </c>
      <c r="E178" s="235" t="s">
        <v>1</v>
      </c>
      <c r="F178" s="236" t="s">
        <v>458</v>
      </c>
      <c r="G178" s="233"/>
      <c r="H178" s="237">
        <v>154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178</v>
      </c>
      <c r="AU178" s="243" t="s">
        <v>86</v>
      </c>
      <c r="AV178" s="13" t="s">
        <v>86</v>
      </c>
      <c r="AW178" s="13" t="s">
        <v>32</v>
      </c>
      <c r="AX178" s="13" t="s">
        <v>84</v>
      </c>
      <c r="AY178" s="243" t="s">
        <v>153</v>
      </c>
    </row>
    <row r="179" s="13" customFormat="1">
      <c r="A179" s="13"/>
      <c r="B179" s="232"/>
      <c r="C179" s="233"/>
      <c r="D179" s="234" t="s">
        <v>178</v>
      </c>
      <c r="E179" s="233"/>
      <c r="F179" s="236" t="s">
        <v>580</v>
      </c>
      <c r="G179" s="233"/>
      <c r="H179" s="237">
        <v>0.154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178</v>
      </c>
      <c r="AU179" s="243" t="s">
        <v>86</v>
      </c>
      <c r="AV179" s="13" t="s">
        <v>86</v>
      </c>
      <c r="AW179" s="13" t="s">
        <v>4</v>
      </c>
      <c r="AX179" s="13" t="s">
        <v>84</v>
      </c>
      <c r="AY179" s="243" t="s">
        <v>153</v>
      </c>
    </row>
    <row r="180" s="2" customFormat="1" ht="24.15" customHeight="1">
      <c r="A180" s="38"/>
      <c r="B180" s="39"/>
      <c r="C180" s="219" t="s">
        <v>276</v>
      </c>
      <c r="D180" s="219" t="s">
        <v>155</v>
      </c>
      <c r="E180" s="220" t="s">
        <v>581</v>
      </c>
      <c r="F180" s="221" t="s">
        <v>582</v>
      </c>
      <c r="G180" s="222" t="s">
        <v>172</v>
      </c>
      <c r="H180" s="223">
        <v>5</v>
      </c>
      <c r="I180" s="224"/>
      <c r="J180" s="225">
        <f>ROUND(I180*H180,2)</f>
        <v>0</v>
      </c>
      <c r="K180" s="221" t="s">
        <v>583</v>
      </c>
      <c r="L180" s="44"/>
      <c r="M180" s="226" t="s">
        <v>1</v>
      </c>
      <c r="N180" s="227" t="s">
        <v>41</v>
      </c>
      <c r="O180" s="91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447</v>
      </c>
      <c r="AT180" s="230" t="s">
        <v>155</v>
      </c>
      <c r="AU180" s="230" t="s">
        <v>86</v>
      </c>
      <c r="AY180" s="17" t="s">
        <v>153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84</v>
      </c>
      <c r="BK180" s="231">
        <f>ROUND(I180*H180,2)</f>
        <v>0</v>
      </c>
      <c r="BL180" s="17" t="s">
        <v>447</v>
      </c>
      <c r="BM180" s="230" t="s">
        <v>584</v>
      </c>
    </row>
    <row r="181" s="2" customFormat="1" ht="33" customHeight="1">
      <c r="A181" s="38"/>
      <c r="B181" s="39"/>
      <c r="C181" s="219" t="s">
        <v>281</v>
      </c>
      <c r="D181" s="219" t="s">
        <v>155</v>
      </c>
      <c r="E181" s="220" t="s">
        <v>585</v>
      </c>
      <c r="F181" s="221" t="s">
        <v>586</v>
      </c>
      <c r="G181" s="222" t="s">
        <v>327</v>
      </c>
      <c r="H181" s="223">
        <v>4</v>
      </c>
      <c r="I181" s="224"/>
      <c r="J181" s="225">
        <f>ROUND(I181*H181,2)</f>
        <v>0</v>
      </c>
      <c r="K181" s="221" t="s">
        <v>583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447</v>
      </c>
      <c r="AT181" s="230" t="s">
        <v>155</v>
      </c>
      <c r="AU181" s="230" t="s">
        <v>86</v>
      </c>
      <c r="AY181" s="17" t="s">
        <v>153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447</v>
      </c>
      <c r="BM181" s="230" t="s">
        <v>587</v>
      </c>
    </row>
    <row r="182" s="13" customFormat="1">
      <c r="A182" s="13"/>
      <c r="B182" s="232"/>
      <c r="C182" s="233"/>
      <c r="D182" s="234" t="s">
        <v>178</v>
      </c>
      <c r="E182" s="235" t="s">
        <v>1</v>
      </c>
      <c r="F182" s="236" t="s">
        <v>461</v>
      </c>
      <c r="G182" s="233"/>
      <c r="H182" s="237">
        <v>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178</v>
      </c>
      <c r="AU182" s="243" t="s">
        <v>86</v>
      </c>
      <c r="AV182" s="13" t="s">
        <v>86</v>
      </c>
      <c r="AW182" s="13" t="s">
        <v>32</v>
      </c>
      <c r="AX182" s="13" t="s">
        <v>84</v>
      </c>
      <c r="AY182" s="243" t="s">
        <v>153</v>
      </c>
    </row>
    <row r="183" s="2" customFormat="1" ht="24.15" customHeight="1">
      <c r="A183" s="38"/>
      <c r="B183" s="39"/>
      <c r="C183" s="219" t="s">
        <v>285</v>
      </c>
      <c r="D183" s="219" t="s">
        <v>155</v>
      </c>
      <c r="E183" s="220" t="s">
        <v>588</v>
      </c>
      <c r="F183" s="221" t="s">
        <v>589</v>
      </c>
      <c r="G183" s="222" t="s">
        <v>118</v>
      </c>
      <c r="H183" s="223">
        <v>1</v>
      </c>
      <c r="I183" s="224"/>
      <c r="J183" s="225">
        <f>ROUND(I183*H183,2)</f>
        <v>0</v>
      </c>
      <c r="K183" s="221" t="s">
        <v>158</v>
      </c>
      <c r="L183" s="44"/>
      <c r="M183" s="226" t="s">
        <v>1</v>
      </c>
      <c r="N183" s="227" t="s">
        <v>41</v>
      </c>
      <c r="O183" s="91"/>
      <c r="P183" s="228">
        <f>O183*H183</f>
        <v>0</v>
      </c>
      <c r="Q183" s="228">
        <v>2.2563399999999998</v>
      </c>
      <c r="R183" s="228">
        <f>Q183*H183</f>
        <v>2.2563399999999998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447</v>
      </c>
      <c r="AT183" s="230" t="s">
        <v>155</v>
      </c>
      <c r="AU183" s="230" t="s">
        <v>86</v>
      </c>
      <c r="AY183" s="17" t="s">
        <v>153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84</v>
      </c>
      <c r="BK183" s="231">
        <f>ROUND(I183*H183,2)</f>
        <v>0</v>
      </c>
      <c r="BL183" s="17" t="s">
        <v>447</v>
      </c>
      <c r="BM183" s="230" t="s">
        <v>590</v>
      </c>
    </row>
    <row r="184" s="15" customFormat="1">
      <c r="A184" s="15"/>
      <c r="B184" s="269"/>
      <c r="C184" s="270"/>
      <c r="D184" s="234" t="s">
        <v>178</v>
      </c>
      <c r="E184" s="271" t="s">
        <v>1</v>
      </c>
      <c r="F184" s="272" t="s">
        <v>591</v>
      </c>
      <c r="G184" s="270"/>
      <c r="H184" s="271" t="s">
        <v>1</v>
      </c>
      <c r="I184" s="273"/>
      <c r="J184" s="270"/>
      <c r="K184" s="270"/>
      <c r="L184" s="274"/>
      <c r="M184" s="275"/>
      <c r="N184" s="276"/>
      <c r="O184" s="276"/>
      <c r="P184" s="276"/>
      <c r="Q184" s="276"/>
      <c r="R184" s="276"/>
      <c r="S184" s="276"/>
      <c r="T184" s="27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8" t="s">
        <v>178</v>
      </c>
      <c r="AU184" s="278" t="s">
        <v>86</v>
      </c>
      <c r="AV184" s="15" t="s">
        <v>84</v>
      </c>
      <c r="AW184" s="15" t="s">
        <v>32</v>
      </c>
      <c r="AX184" s="15" t="s">
        <v>76</v>
      </c>
      <c r="AY184" s="278" t="s">
        <v>153</v>
      </c>
    </row>
    <row r="185" s="13" customFormat="1">
      <c r="A185" s="13"/>
      <c r="B185" s="232"/>
      <c r="C185" s="233"/>
      <c r="D185" s="234" t="s">
        <v>178</v>
      </c>
      <c r="E185" s="235" t="s">
        <v>1</v>
      </c>
      <c r="F185" s="236" t="s">
        <v>592</v>
      </c>
      <c r="G185" s="233"/>
      <c r="H185" s="237">
        <v>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178</v>
      </c>
      <c r="AU185" s="243" t="s">
        <v>86</v>
      </c>
      <c r="AV185" s="13" t="s">
        <v>86</v>
      </c>
      <c r="AW185" s="13" t="s">
        <v>32</v>
      </c>
      <c r="AX185" s="13" t="s">
        <v>84</v>
      </c>
      <c r="AY185" s="243" t="s">
        <v>153</v>
      </c>
    </row>
    <row r="186" s="2" customFormat="1" ht="24.15" customHeight="1">
      <c r="A186" s="38"/>
      <c r="B186" s="39"/>
      <c r="C186" s="219" t="s">
        <v>289</v>
      </c>
      <c r="D186" s="219" t="s">
        <v>155</v>
      </c>
      <c r="E186" s="220" t="s">
        <v>593</v>
      </c>
      <c r="F186" s="221" t="s">
        <v>594</v>
      </c>
      <c r="G186" s="222" t="s">
        <v>118</v>
      </c>
      <c r="H186" s="223">
        <v>1.8240000000000001</v>
      </c>
      <c r="I186" s="224"/>
      <c r="J186" s="225">
        <f>ROUND(I186*H186,2)</f>
        <v>0</v>
      </c>
      <c r="K186" s="221" t="s">
        <v>158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2.2563399999999998</v>
      </c>
      <c r="R186" s="228">
        <f>Q186*H186</f>
        <v>4.1155641599999999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447</v>
      </c>
      <c r="AT186" s="230" t="s">
        <v>155</v>
      </c>
      <c r="AU186" s="230" t="s">
        <v>86</v>
      </c>
      <c r="AY186" s="17" t="s">
        <v>153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447</v>
      </c>
      <c r="BM186" s="230" t="s">
        <v>595</v>
      </c>
    </row>
    <row r="187" s="13" customFormat="1">
      <c r="A187" s="13"/>
      <c r="B187" s="232"/>
      <c r="C187" s="233"/>
      <c r="D187" s="234" t="s">
        <v>178</v>
      </c>
      <c r="E187" s="235" t="s">
        <v>1</v>
      </c>
      <c r="F187" s="236" t="s">
        <v>475</v>
      </c>
      <c r="G187" s="233"/>
      <c r="H187" s="237">
        <v>1.8240000000000001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178</v>
      </c>
      <c r="AU187" s="243" t="s">
        <v>86</v>
      </c>
      <c r="AV187" s="13" t="s">
        <v>86</v>
      </c>
      <c r="AW187" s="13" t="s">
        <v>32</v>
      </c>
      <c r="AX187" s="13" t="s">
        <v>84</v>
      </c>
      <c r="AY187" s="243" t="s">
        <v>153</v>
      </c>
    </row>
    <row r="188" s="2" customFormat="1" ht="24.15" customHeight="1">
      <c r="A188" s="38"/>
      <c r="B188" s="39"/>
      <c r="C188" s="219" t="s">
        <v>294</v>
      </c>
      <c r="D188" s="219" t="s">
        <v>155</v>
      </c>
      <c r="E188" s="220" t="s">
        <v>596</v>
      </c>
      <c r="F188" s="221" t="s">
        <v>597</v>
      </c>
      <c r="G188" s="222" t="s">
        <v>172</v>
      </c>
      <c r="H188" s="223">
        <v>110</v>
      </c>
      <c r="I188" s="224"/>
      <c r="J188" s="225">
        <f>ROUND(I188*H188,2)</f>
        <v>0</v>
      </c>
      <c r="K188" s="221" t="s">
        <v>583</v>
      </c>
      <c r="L188" s="44"/>
      <c r="M188" s="226" t="s">
        <v>1</v>
      </c>
      <c r="N188" s="227" t="s">
        <v>41</v>
      </c>
      <c r="O188" s="91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447</v>
      </c>
      <c r="AT188" s="230" t="s">
        <v>155</v>
      </c>
      <c r="AU188" s="230" t="s">
        <v>86</v>
      </c>
      <c r="AY188" s="17" t="s">
        <v>153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447</v>
      </c>
      <c r="BM188" s="230" t="s">
        <v>598</v>
      </c>
    </row>
    <row r="189" s="13" customFormat="1">
      <c r="A189" s="13"/>
      <c r="B189" s="232"/>
      <c r="C189" s="233"/>
      <c r="D189" s="234" t="s">
        <v>178</v>
      </c>
      <c r="E189" s="235" t="s">
        <v>1</v>
      </c>
      <c r="F189" s="236" t="s">
        <v>469</v>
      </c>
      <c r="G189" s="233"/>
      <c r="H189" s="237">
        <v>110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178</v>
      </c>
      <c r="AU189" s="243" t="s">
        <v>86</v>
      </c>
      <c r="AV189" s="13" t="s">
        <v>86</v>
      </c>
      <c r="AW189" s="13" t="s">
        <v>32</v>
      </c>
      <c r="AX189" s="13" t="s">
        <v>84</v>
      </c>
      <c r="AY189" s="243" t="s">
        <v>153</v>
      </c>
    </row>
    <row r="190" s="2" customFormat="1" ht="24.15" customHeight="1">
      <c r="A190" s="38"/>
      <c r="B190" s="39"/>
      <c r="C190" s="219" t="s">
        <v>298</v>
      </c>
      <c r="D190" s="219" t="s">
        <v>155</v>
      </c>
      <c r="E190" s="220" t="s">
        <v>599</v>
      </c>
      <c r="F190" s="221" t="s">
        <v>600</v>
      </c>
      <c r="G190" s="222" t="s">
        <v>172</v>
      </c>
      <c r="H190" s="223">
        <v>10</v>
      </c>
      <c r="I190" s="224"/>
      <c r="J190" s="225">
        <f>ROUND(I190*H190,2)</f>
        <v>0</v>
      </c>
      <c r="K190" s="221" t="s">
        <v>158</v>
      </c>
      <c r="L190" s="44"/>
      <c r="M190" s="226" t="s">
        <v>1</v>
      </c>
      <c r="N190" s="227" t="s">
        <v>41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447</v>
      </c>
      <c r="AT190" s="230" t="s">
        <v>155</v>
      </c>
      <c r="AU190" s="230" t="s">
        <v>86</v>
      </c>
      <c r="AY190" s="17" t="s">
        <v>153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447</v>
      </c>
      <c r="BM190" s="230" t="s">
        <v>601</v>
      </c>
    </row>
    <row r="191" s="13" customFormat="1">
      <c r="A191" s="13"/>
      <c r="B191" s="232"/>
      <c r="C191" s="233"/>
      <c r="D191" s="234" t="s">
        <v>178</v>
      </c>
      <c r="E191" s="235" t="s">
        <v>1</v>
      </c>
      <c r="F191" s="236" t="s">
        <v>472</v>
      </c>
      <c r="G191" s="233"/>
      <c r="H191" s="237">
        <v>10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178</v>
      </c>
      <c r="AU191" s="243" t="s">
        <v>86</v>
      </c>
      <c r="AV191" s="13" t="s">
        <v>86</v>
      </c>
      <c r="AW191" s="13" t="s">
        <v>32</v>
      </c>
      <c r="AX191" s="13" t="s">
        <v>84</v>
      </c>
      <c r="AY191" s="243" t="s">
        <v>153</v>
      </c>
    </row>
    <row r="192" s="2" customFormat="1" ht="33" customHeight="1">
      <c r="A192" s="38"/>
      <c r="B192" s="39"/>
      <c r="C192" s="219" t="s">
        <v>302</v>
      </c>
      <c r="D192" s="219" t="s">
        <v>155</v>
      </c>
      <c r="E192" s="220" t="s">
        <v>602</v>
      </c>
      <c r="F192" s="221" t="s">
        <v>603</v>
      </c>
      <c r="G192" s="222" t="s">
        <v>172</v>
      </c>
      <c r="H192" s="223">
        <v>110</v>
      </c>
      <c r="I192" s="224"/>
      <c r="J192" s="225">
        <f>ROUND(I192*H192,2)</f>
        <v>0</v>
      </c>
      <c r="K192" s="221" t="s">
        <v>158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0.27000000000000002</v>
      </c>
      <c r="R192" s="228">
        <f>Q192*H192</f>
        <v>29.700000000000003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447</v>
      </c>
      <c r="AT192" s="230" t="s">
        <v>155</v>
      </c>
      <c r="AU192" s="230" t="s">
        <v>86</v>
      </c>
      <c r="AY192" s="17" t="s">
        <v>153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447</v>
      </c>
      <c r="BM192" s="230" t="s">
        <v>604</v>
      </c>
    </row>
    <row r="193" s="13" customFormat="1">
      <c r="A193" s="13"/>
      <c r="B193" s="232"/>
      <c r="C193" s="233"/>
      <c r="D193" s="234" t="s">
        <v>178</v>
      </c>
      <c r="E193" s="235" t="s">
        <v>1</v>
      </c>
      <c r="F193" s="236" t="s">
        <v>469</v>
      </c>
      <c r="G193" s="233"/>
      <c r="H193" s="237">
        <v>110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178</v>
      </c>
      <c r="AU193" s="243" t="s">
        <v>86</v>
      </c>
      <c r="AV193" s="13" t="s">
        <v>86</v>
      </c>
      <c r="AW193" s="13" t="s">
        <v>32</v>
      </c>
      <c r="AX193" s="13" t="s">
        <v>84</v>
      </c>
      <c r="AY193" s="243" t="s">
        <v>153</v>
      </c>
    </row>
    <row r="194" s="2" customFormat="1" ht="16.5" customHeight="1">
      <c r="A194" s="38"/>
      <c r="B194" s="39"/>
      <c r="C194" s="248" t="s">
        <v>306</v>
      </c>
      <c r="D194" s="248" t="s">
        <v>209</v>
      </c>
      <c r="E194" s="249" t="s">
        <v>231</v>
      </c>
      <c r="F194" s="250" t="s">
        <v>232</v>
      </c>
      <c r="G194" s="251" t="s">
        <v>212</v>
      </c>
      <c r="H194" s="252">
        <v>110</v>
      </c>
      <c r="I194" s="253"/>
      <c r="J194" s="254">
        <f>ROUND(I194*H194,2)</f>
        <v>0</v>
      </c>
      <c r="K194" s="250" t="s">
        <v>158</v>
      </c>
      <c r="L194" s="255"/>
      <c r="M194" s="256" t="s">
        <v>1</v>
      </c>
      <c r="N194" s="257" t="s">
        <v>41</v>
      </c>
      <c r="O194" s="91"/>
      <c r="P194" s="228">
        <f>O194*H194</f>
        <v>0</v>
      </c>
      <c r="Q194" s="228">
        <v>1</v>
      </c>
      <c r="R194" s="228">
        <f>Q194*H194</f>
        <v>110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183</v>
      </c>
      <c r="AT194" s="230" t="s">
        <v>209</v>
      </c>
      <c r="AU194" s="230" t="s">
        <v>86</v>
      </c>
      <c r="AY194" s="17" t="s">
        <v>153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84</v>
      </c>
      <c r="BK194" s="231">
        <f>ROUND(I194*H194,2)</f>
        <v>0</v>
      </c>
      <c r="BL194" s="17" t="s">
        <v>106</v>
      </c>
      <c r="BM194" s="230" t="s">
        <v>605</v>
      </c>
    </row>
    <row r="195" s="2" customFormat="1">
      <c r="A195" s="38"/>
      <c r="B195" s="39"/>
      <c r="C195" s="40"/>
      <c r="D195" s="234" t="s">
        <v>191</v>
      </c>
      <c r="E195" s="40"/>
      <c r="F195" s="244" t="s">
        <v>606</v>
      </c>
      <c r="G195" s="40"/>
      <c r="H195" s="40"/>
      <c r="I195" s="245"/>
      <c r="J195" s="40"/>
      <c r="K195" s="40"/>
      <c r="L195" s="44"/>
      <c r="M195" s="246"/>
      <c r="N195" s="24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191</v>
      </c>
      <c r="AU195" s="17" t="s">
        <v>86</v>
      </c>
    </row>
    <row r="196" s="2" customFormat="1" ht="16.5" customHeight="1">
      <c r="A196" s="38"/>
      <c r="B196" s="39"/>
      <c r="C196" s="219" t="s">
        <v>310</v>
      </c>
      <c r="D196" s="219" t="s">
        <v>155</v>
      </c>
      <c r="E196" s="220" t="s">
        <v>607</v>
      </c>
      <c r="F196" s="221" t="s">
        <v>608</v>
      </c>
      <c r="G196" s="222" t="s">
        <v>172</v>
      </c>
      <c r="H196" s="223">
        <v>120</v>
      </c>
      <c r="I196" s="224"/>
      <c r="J196" s="225">
        <f>ROUND(I196*H196,2)</f>
        <v>0</v>
      </c>
      <c r="K196" s="221" t="s">
        <v>158</v>
      </c>
      <c r="L196" s="44"/>
      <c r="M196" s="226" t="s">
        <v>1</v>
      </c>
      <c r="N196" s="227" t="s">
        <v>41</v>
      </c>
      <c r="O196" s="91"/>
      <c r="P196" s="228">
        <f>O196*H196</f>
        <v>0</v>
      </c>
      <c r="Q196" s="228">
        <v>0.00012</v>
      </c>
      <c r="R196" s="228">
        <f>Q196*H196</f>
        <v>0.0144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447</v>
      </c>
      <c r="AT196" s="230" t="s">
        <v>155</v>
      </c>
      <c r="AU196" s="230" t="s">
        <v>86</v>
      </c>
      <c r="AY196" s="17" t="s">
        <v>153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447</v>
      </c>
      <c r="BM196" s="230" t="s">
        <v>609</v>
      </c>
    </row>
    <row r="197" s="13" customFormat="1">
      <c r="A197" s="13"/>
      <c r="B197" s="232"/>
      <c r="C197" s="233"/>
      <c r="D197" s="234" t="s">
        <v>178</v>
      </c>
      <c r="E197" s="235" t="s">
        <v>1</v>
      </c>
      <c r="F197" s="236" t="s">
        <v>610</v>
      </c>
      <c r="G197" s="233"/>
      <c r="H197" s="237">
        <v>120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178</v>
      </c>
      <c r="AU197" s="243" t="s">
        <v>86</v>
      </c>
      <c r="AV197" s="13" t="s">
        <v>86</v>
      </c>
      <c r="AW197" s="13" t="s">
        <v>32</v>
      </c>
      <c r="AX197" s="13" t="s">
        <v>84</v>
      </c>
      <c r="AY197" s="243" t="s">
        <v>153</v>
      </c>
    </row>
    <row r="198" s="2" customFormat="1" ht="16.5" customHeight="1">
      <c r="A198" s="38"/>
      <c r="B198" s="39"/>
      <c r="C198" s="248" t="s">
        <v>316</v>
      </c>
      <c r="D198" s="248" t="s">
        <v>209</v>
      </c>
      <c r="E198" s="249" t="s">
        <v>611</v>
      </c>
      <c r="F198" s="250" t="s">
        <v>612</v>
      </c>
      <c r="G198" s="251" t="s">
        <v>172</v>
      </c>
      <c r="H198" s="252">
        <v>120</v>
      </c>
      <c r="I198" s="253"/>
      <c r="J198" s="254">
        <f>ROUND(I198*H198,2)</f>
        <v>0</v>
      </c>
      <c r="K198" s="250" t="s">
        <v>158</v>
      </c>
      <c r="L198" s="255"/>
      <c r="M198" s="256" t="s">
        <v>1</v>
      </c>
      <c r="N198" s="257" t="s">
        <v>41</v>
      </c>
      <c r="O198" s="91"/>
      <c r="P198" s="228">
        <f>O198*H198</f>
        <v>0</v>
      </c>
      <c r="Q198" s="228">
        <v>0.00097999999999999997</v>
      </c>
      <c r="R198" s="228">
        <f>Q198*H198</f>
        <v>0.1176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183</v>
      </c>
      <c r="AT198" s="230" t="s">
        <v>209</v>
      </c>
      <c r="AU198" s="230" t="s">
        <v>86</v>
      </c>
      <c r="AY198" s="17" t="s">
        <v>153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106</v>
      </c>
      <c r="BM198" s="230" t="s">
        <v>613</v>
      </c>
    </row>
    <row r="199" s="2" customFormat="1" ht="24.15" customHeight="1">
      <c r="A199" s="38"/>
      <c r="B199" s="39"/>
      <c r="C199" s="219" t="s">
        <v>324</v>
      </c>
      <c r="D199" s="219" t="s">
        <v>155</v>
      </c>
      <c r="E199" s="220" t="s">
        <v>614</v>
      </c>
      <c r="F199" s="221" t="s">
        <v>615</v>
      </c>
      <c r="G199" s="222" t="s">
        <v>172</v>
      </c>
      <c r="H199" s="223">
        <v>154</v>
      </c>
      <c r="I199" s="224"/>
      <c r="J199" s="225">
        <f>ROUND(I199*H199,2)</f>
        <v>0</v>
      </c>
      <c r="K199" s="221" t="s">
        <v>158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447</v>
      </c>
      <c r="AT199" s="230" t="s">
        <v>155</v>
      </c>
      <c r="AU199" s="230" t="s">
        <v>86</v>
      </c>
      <c r="AY199" s="17" t="s">
        <v>153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447</v>
      </c>
      <c r="BM199" s="230" t="s">
        <v>616</v>
      </c>
    </row>
    <row r="200" s="15" customFormat="1">
      <c r="A200" s="15"/>
      <c r="B200" s="269"/>
      <c r="C200" s="270"/>
      <c r="D200" s="234" t="s">
        <v>178</v>
      </c>
      <c r="E200" s="271" t="s">
        <v>1</v>
      </c>
      <c r="F200" s="272" t="s">
        <v>617</v>
      </c>
      <c r="G200" s="270"/>
      <c r="H200" s="271" t="s">
        <v>1</v>
      </c>
      <c r="I200" s="273"/>
      <c r="J200" s="270"/>
      <c r="K200" s="270"/>
      <c r="L200" s="274"/>
      <c r="M200" s="275"/>
      <c r="N200" s="276"/>
      <c r="O200" s="276"/>
      <c r="P200" s="276"/>
      <c r="Q200" s="276"/>
      <c r="R200" s="276"/>
      <c r="S200" s="276"/>
      <c r="T200" s="27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8" t="s">
        <v>178</v>
      </c>
      <c r="AU200" s="278" t="s">
        <v>86</v>
      </c>
      <c r="AV200" s="15" t="s">
        <v>84</v>
      </c>
      <c r="AW200" s="15" t="s">
        <v>32</v>
      </c>
      <c r="AX200" s="15" t="s">
        <v>76</v>
      </c>
      <c r="AY200" s="278" t="s">
        <v>153</v>
      </c>
    </row>
    <row r="201" s="13" customFormat="1">
      <c r="A201" s="13"/>
      <c r="B201" s="232"/>
      <c r="C201" s="233"/>
      <c r="D201" s="234" t="s">
        <v>178</v>
      </c>
      <c r="E201" s="235" t="s">
        <v>1</v>
      </c>
      <c r="F201" s="236" t="s">
        <v>458</v>
      </c>
      <c r="G201" s="233"/>
      <c r="H201" s="237">
        <v>154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178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153</v>
      </c>
    </row>
    <row r="202" s="2" customFormat="1" ht="24.15" customHeight="1">
      <c r="A202" s="38"/>
      <c r="B202" s="39"/>
      <c r="C202" s="248" t="s">
        <v>329</v>
      </c>
      <c r="D202" s="248" t="s">
        <v>209</v>
      </c>
      <c r="E202" s="249" t="s">
        <v>618</v>
      </c>
      <c r="F202" s="250" t="s">
        <v>619</v>
      </c>
      <c r="G202" s="251" t="s">
        <v>172</v>
      </c>
      <c r="H202" s="252">
        <v>154</v>
      </c>
      <c r="I202" s="253"/>
      <c r="J202" s="254">
        <f>ROUND(I202*H202,2)</f>
        <v>0</v>
      </c>
      <c r="K202" s="250" t="s">
        <v>158</v>
      </c>
      <c r="L202" s="255"/>
      <c r="M202" s="256" t="s">
        <v>1</v>
      </c>
      <c r="N202" s="257" t="s">
        <v>41</v>
      </c>
      <c r="O202" s="91"/>
      <c r="P202" s="228">
        <f>O202*H202</f>
        <v>0</v>
      </c>
      <c r="Q202" s="228">
        <v>0.00055000000000000003</v>
      </c>
      <c r="R202" s="228">
        <f>Q202*H202</f>
        <v>0.084700000000000011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500</v>
      </c>
      <c r="AT202" s="230" t="s">
        <v>209</v>
      </c>
      <c r="AU202" s="230" t="s">
        <v>86</v>
      </c>
      <c r="AY202" s="17" t="s">
        <v>153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500</v>
      </c>
      <c r="BM202" s="230" t="s">
        <v>620</v>
      </c>
    </row>
    <row r="203" s="2" customFormat="1">
      <c r="A203" s="38"/>
      <c r="B203" s="39"/>
      <c r="C203" s="40"/>
      <c r="D203" s="234" t="s">
        <v>191</v>
      </c>
      <c r="E203" s="40"/>
      <c r="F203" s="244" t="s">
        <v>621</v>
      </c>
      <c r="G203" s="40"/>
      <c r="H203" s="40"/>
      <c r="I203" s="245"/>
      <c r="J203" s="40"/>
      <c r="K203" s="40"/>
      <c r="L203" s="44"/>
      <c r="M203" s="246"/>
      <c r="N203" s="24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86</v>
      </c>
    </row>
    <row r="204" s="2" customFormat="1" ht="24.15" customHeight="1">
      <c r="A204" s="38"/>
      <c r="B204" s="39"/>
      <c r="C204" s="219" t="s">
        <v>333</v>
      </c>
      <c r="D204" s="219" t="s">
        <v>155</v>
      </c>
      <c r="E204" s="220" t="s">
        <v>622</v>
      </c>
      <c r="F204" s="221" t="s">
        <v>623</v>
      </c>
      <c r="G204" s="222" t="s">
        <v>172</v>
      </c>
      <c r="H204" s="223">
        <v>110</v>
      </c>
      <c r="I204" s="224"/>
      <c r="J204" s="225">
        <f>ROUND(I204*H204,2)</f>
        <v>0</v>
      </c>
      <c r="K204" s="221" t="s">
        <v>583</v>
      </c>
      <c r="L204" s="44"/>
      <c r="M204" s="226" t="s">
        <v>1</v>
      </c>
      <c r="N204" s="227" t="s">
        <v>41</v>
      </c>
      <c r="O204" s="91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447</v>
      </c>
      <c r="AT204" s="230" t="s">
        <v>155</v>
      </c>
      <c r="AU204" s="230" t="s">
        <v>86</v>
      </c>
      <c r="AY204" s="17" t="s">
        <v>153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447</v>
      </c>
      <c r="BM204" s="230" t="s">
        <v>624</v>
      </c>
    </row>
    <row r="205" s="2" customFormat="1" ht="24.15" customHeight="1">
      <c r="A205" s="38"/>
      <c r="B205" s="39"/>
      <c r="C205" s="219" t="s">
        <v>337</v>
      </c>
      <c r="D205" s="219" t="s">
        <v>155</v>
      </c>
      <c r="E205" s="220" t="s">
        <v>625</v>
      </c>
      <c r="F205" s="221" t="s">
        <v>626</v>
      </c>
      <c r="G205" s="222" t="s">
        <v>172</v>
      </c>
      <c r="H205" s="223">
        <v>10</v>
      </c>
      <c r="I205" s="224"/>
      <c r="J205" s="225">
        <f>ROUND(I205*H205,2)</f>
        <v>0</v>
      </c>
      <c r="K205" s="221" t="s">
        <v>158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447</v>
      </c>
      <c r="AT205" s="230" t="s">
        <v>155</v>
      </c>
      <c r="AU205" s="230" t="s">
        <v>86</v>
      </c>
      <c r="AY205" s="17" t="s">
        <v>153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447</v>
      </c>
      <c r="BM205" s="230" t="s">
        <v>627</v>
      </c>
    </row>
    <row r="206" s="2" customFormat="1" ht="33" customHeight="1">
      <c r="A206" s="38"/>
      <c r="B206" s="39"/>
      <c r="C206" s="219" t="s">
        <v>341</v>
      </c>
      <c r="D206" s="219" t="s">
        <v>155</v>
      </c>
      <c r="E206" s="220" t="s">
        <v>628</v>
      </c>
      <c r="F206" s="221" t="s">
        <v>629</v>
      </c>
      <c r="G206" s="222" t="s">
        <v>102</v>
      </c>
      <c r="H206" s="223">
        <v>7</v>
      </c>
      <c r="I206" s="224"/>
      <c r="J206" s="225">
        <f>ROUND(I206*H206,2)</f>
        <v>0</v>
      </c>
      <c r="K206" s="221" t="s">
        <v>158</v>
      </c>
      <c r="L206" s="44"/>
      <c r="M206" s="226" t="s">
        <v>1</v>
      </c>
      <c r="N206" s="227" t="s">
        <v>41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447</v>
      </c>
      <c r="AT206" s="230" t="s">
        <v>155</v>
      </c>
      <c r="AU206" s="230" t="s">
        <v>86</v>
      </c>
      <c r="AY206" s="17" t="s">
        <v>153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84</v>
      </c>
      <c r="BK206" s="231">
        <f>ROUND(I206*H206,2)</f>
        <v>0</v>
      </c>
      <c r="BL206" s="17" t="s">
        <v>447</v>
      </c>
      <c r="BM206" s="230" t="s">
        <v>630</v>
      </c>
    </row>
    <row r="207" s="2" customFormat="1" ht="24.15" customHeight="1">
      <c r="A207" s="38"/>
      <c r="B207" s="39"/>
      <c r="C207" s="219" t="s">
        <v>345</v>
      </c>
      <c r="D207" s="219" t="s">
        <v>155</v>
      </c>
      <c r="E207" s="220" t="s">
        <v>631</v>
      </c>
      <c r="F207" s="221" t="s">
        <v>632</v>
      </c>
      <c r="G207" s="222" t="s">
        <v>102</v>
      </c>
      <c r="H207" s="223">
        <v>5</v>
      </c>
      <c r="I207" s="224"/>
      <c r="J207" s="225">
        <f>ROUND(I207*H207,2)</f>
        <v>0</v>
      </c>
      <c r="K207" s="221" t="s">
        <v>158</v>
      </c>
      <c r="L207" s="44"/>
      <c r="M207" s="226" t="s">
        <v>1</v>
      </c>
      <c r="N207" s="227" t="s">
        <v>41</v>
      </c>
      <c r="O207" s="91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447</v>
      </c>
      <c r="AT207" s="230" t="s">
        <v>155</v>
      </c>
      <c r="AU207" s="230" t="s">
        <v>86</v>
      </c>
      <c r="AY207" s="17" t="s">
        <v>153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84</v>
      </c>
      <c r="BK207" s="231">
        <f>ROUND(I207*H207,2)</f>
        <v>0</v>
      </c>
      <c r="BL207" s="17" t="s">
        <v>447</v>
      </c>
      <c r="BM207" s="230" t="s">
        <v>633</v>
      </c>
    </row>
    <row r="208" s="2" customFormat="1" ht="24.15" customHeight="1">
      <c r="A208" s="38"/>
      <c r="B208" s="39"/>
      <c r="C208" s="219" t="s">
        <v>349</v>
      </c>
      <c r="D208" s="219" t="s">
        <v>155</v>
      </c>
      <c r="E208" s="220" t="s">
        <v>634</v>
      </c>
      <c r="F208" s="221" t="s">
        <v>635</v>
      </c>
      <c r="G208" s="222" t="s">
        <v>102</v>
      </c>
      <c r="H208" s="223">
        <v>5</v>
      </c>
      <c r="I208" s="224"/>
      <c r="J208" s="225">
        <f>ROUND(I208*H208,2)</f>
        <v>0</v>
      </c>
      <c r="K208" s="221" t="s">
        <v>158</v>
      </c>
      <c r="L208" s="44"/>
      <c r="M208" s="226" t="s">
        <v>1</v>
      </c>
      <c r="N208" s="227" t="s">
        <v>41</v>
      </c>
      <c r="O208" s="91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447</v>
      </c>
      <c r="AT208" s="230" t="s">
        <v>155</v>
      </c>
      <c r="AU208" s="230" t="s">
        <v>86</v>
      </c>
      <c r="AY208" s="17" t="s">
        <v>153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447</v>
      </c>
      <c r="BM208" s="230" t="s">
        <v>636</v>
      </c>
    </row>
    <row r="209" s="2" customFormat="1" ht="37.8" customHeight="1">
      <c r="A209" s="38"/>
      <c r="B209" s="39"/>
      <c r="C209" s="219" t="s">
        <v>353</v>
      </c>
      <c r="D209" s="219" t="s">
        <v>155</v>
      </c>
      <c r="E209" s="220" t="s">
        <v>637</v>
      </c>
      <c r="F209" s="221" t="s">
        <v>638</v>
      </c>
      <c r="G209" s="222" t="s">
        <v>102</v>
      </c>
      <c r="H209" s="223">
        <v>2</v>
      </c>
      <c r="I209" s="224"/>
      <c r="J209" s="225">
        <f>ROUND(I209*H209,2)</f>
        <v>0</v>
      </c>
      <c r="K209" s="221" t="s">
        <v>158</v>
      </c>
      <c r="L209" s="44"/>
      <c r="M209" s="226" t="s">
        <v>1</v>
      </c>
      <c r="N209" s="227" t="s">
        <v>41</v>
      </c>
      <c r="O209" s="91"/>
      <c r="P209" s="228">
        <f>O209*H209</f>
        <v>0</v>
      </c>
      <c r="Q209" s="228">
        <v>0.084250000000000005</v>
      </c>
      <c r="R209" s="228">
        <f>Q209*H209</f>
        <v>0.16850000000000001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447</v>
      </c>
      <c r="AT209" s="230" t="s">
        <v>155</v>
      </c>
      <c r="AU209" s="230" t="s">
        <v>86</v>
      </c>
      <c r="AY209" s="17" t="s">
        <v>153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84</v>
      </c>
      <c r="BK209" s="231">
        <f>ROUND(I209*H209,2)</f>
        <v>0</v>
      </c>
      <c r="BL209" s="17" t="s">
        <v>447</v>
      </c>
      <c r="BM209" s="230" t="s">
        <v>639</v>
      </c>
    </row>
    <row r="210" s="2" customFormat="1" ht="37.8" customHeight="1">
      <c r="A210" s="38"/>
      <c r="B210" s="39"/>
      <c r="C210" s="219" t="s">
        <v>357</v>
      </c>
      <c r="D210" s="219" t="s">
        <v>155</v>
      </c>
      <c r="E210" s="220" t="s">
        <v>640</v>
      </c>
      <c r="F210" s="221" t="s">
        <v>641</v>
      </c>
      <c r="G210" s="222" t="s">
        <v>102</v>
      </c>
      <c r="H210" s="223">
        <v>7</v>
      </c>
      <c r="I210" s="224"/>
      <c r="J210" s="225">
        <f>ROUND(I210*H210,2)</f>
        <v>0</v>
      </c>
      <c r="K210" s="221" t="s">
        <v>158</v>
      </c>
      <c r="L210" s="44"/>
      <c r="M210" s="226" t="s">
        <v>1</v>
      </c>
      <c r="N210" s="227" t="s">
        <v>41</v>
      </c>
      <c r="O210" s="91"/>
      <c r="P210" s="228">
        <f>O210*H210</f>
        <v>0</v>
      </c>
      <c r="Q210" s="228">
        <v>0</v>
      </c>
      <c r="R210" s="228">
        <f>Q210*H210</f>
        <v>0</v>
      </c>
      <c r="S210" s="228">
        <v>0.17000000000000001</v>
      </c>
      <c r="T210" s="229">
        <f>S210*H210</f>
        <v>1.1900000000000002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447</v>
      </c>
      <c r="AT210" s="230" t="s">
        <v>155</v>
      </c>
      <c r="AU210" s="230" t="s">
        <v>86</v>
      </c>
      <c r="AY210" s="17" t="s">
        <v>153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84</v>
      </c>
      <c r="BK210" s="231">
        <f>ROUND(I210*H210,2)</f>
        <v>0</v>
      </c>
      <c r="BL210" s="17" t="s">
        <v>447</v>
      </c>
      <c r="BM210" s="230" t="s">
        <v>642</v>
      </c>
    </row>
    <row r="211" s="2" customFormat="1" ht="37.8" customHeight="1">
      <c r="A211" s="38"/>
      <c r="B211" s="39"/>
      <c r="C211" s="219" t="s">
        <v>361</v>
      </c>
      <c r="D211" s="219" t="s">
        <v>155</v>
      </c>
      <c r="E211" s="220" t="s">
        <v>643</v>
      </c>
      <c r="F211" s="221" t="s">
        <v>644</v>
      </c>
      <c r="G211" s="222" t="s">
        <v>102</v>
      </c>
      <c r="H211" s="223">
        <v>7</v>
      </c>
      <c r="I211" s="224"/>
      <c r="J211" s="225">
        <f>ROUND(I211*H211,2)</f>
        <v>0</v>
      </c>
      <c r="K211" s="221" t="s">
        <v>158</v>
      </c>
      <c r="L211" s="44"/>
      <c r="M211" s="226" t="s">
        <v>1</v>
      </c>
      <c r="N211" s="227" t="s">
        <v>41</v>
      </c>
      <c r="O211" s="91"/>
      <c r="P211" s="228">
        <f>O211*H211</f>
        <v>0</v>
      </c>
      <c r="Q211" s="228">
        <v>0</v>
      </c>
      <c r="R211" s="228">
        <f>Q211*H211</f>
        <v>0</v>
      </c>
      <c r="S211" s="228">
        <v>0.28999999999999998</v>
      </c>
      <c r="T211" s="229">
        <f>S211*H211</f>
        <v>2.0299999999999998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447</v>
      </c>
      <c r="AT211" s="230" t="s">
        <v>155</v>
      </c>
      <c r="AU211" s="230" t="s">
        <v>86</v>
      </c>
      <c r="AY211" s="17" t="s">
        <v>153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84</v>
      </c>
      <c r="BK211" s="231">
        <f>ROUND(I211*H211,2)</f>
        <v>0</v>
      </c>
      <c r="BL211" s="17" t="s">
        <v>447</v>
      </c>
      <c r="BM211" s="230" t="s">
        <v>645</v>
      </c>
    </row>
    <row r="212" s="2" customFormat="1" ht="33" customHeight="1">
      <c r="A212" s="38"/>
      <c r="B212" s="39"/>
      <c r="C212" s="219" t="s">
        <v>365</v>
      </c>
      <c r="D212" s="219" t="s">
        <v>155</v>
      </c>
      <c r="E212" s="220" t="s">
        <v>646</v>
      </c>
      <c r="F212" s="221" t="s">
        <v>647</v>
      </c>
      <c r="G212" s="222" t="s">
        <v>102</v>
      </c>
      <c r="H212" s="223">
        <v>7</v>
      </c>
      <c r="I212" s="224"/>
      <c r="J212" s="225">
        <f>ROUND(I212*H212,2)</f>
        <v>0</v>
      </c>
      <c r="K212" s="221" t="s">
        <v>158</v>
      </c>
      <c r="L212" s="44"/>
      <c r="M212" s="226" t="s">
        <v>1</v>
      </c>
      <c r="N212" s="227" t="s">
        <v>41</v>
      </c>
      <c r="O212" s="91"/>
      <c r="P212" s="228">
        <f>O212*H212</f>
        <v>0</v>
      </c>
      <c r="Q212" s="228">
        <v>0</v>
      </c>
      <c r="R212" s="228">
        <f>Q212*H212</f>
        <v>0</v>
      </c>
      <c r="S212" s="228">
        <v>0.32500000000000001</v>
      </c>
      <c r="T212" s="229">
        <f>S212*H212</f>
        <v>2.2749999999999999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447</v>
      </c>
      <c r="AT212" s="230" t="s">
        <v>155</v>
      </c>
      <c r="AU212" s="230" t="s">
        <v>86</v>
      </c>
      <c r="AY212" s="17" t="s">
        <v>153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447</v>
      </c>
      <c r="BM212" s="230" t="s">
        <v>648</v>
      </c>
    </row>
    <row r="213" s="2" customFormat="1" ht="24.15" customHeight="1">
      <c r="A213" s="38"/>
      <c r="B213" s="39"/>
      <c r="C213" s="219" t="s">
        <v>369</v>
      </c>
      <c r="D213" s="219" t="s">
        <v>155</v>
      </c>
      <c r="E213" s="220" t="s">
        <v>649</v>
      </c>
      <c r="F213" s="221" t="s">
        <v>650</v>
      </c>
      <c r="G213" s="222" t="s">
        <v>102</v>
      </c>
      <c r="H213" s="223">
        <v>5</v>
      </c>
      <c r="I213" s="224"/>
      <c r="J213" s="225">
        <f>ROUND(I213*H213,2)</f>
        <v>0</v>
      </c>
      <c r="K213" s="221" t="s">
        <v>158</v>
      </c>
      <c r="L213" s="44"/>
      <c r="M213" s="226" t="s">
        <v>1</v>
      </c>
      <c r="N213" s="227" t="s">
        <v>41</v>
      </c>
      <c r="O213" s="91"/>
      <c r="P213" s="228">
        <f>O213*H213</f>
        <v>0</v>
      </c>
      <c r="Q213" s="228">
        <v>0</v>
      </c>
      <c r="R213" s="228">
        <f>Q213*H213</f>
        <v>0</v>
      </c>
      <c r="S213" s="228">
        <v>0.12</v>
      </c>
      <c r="T213" s="229">
        <f>S213*H213</f>
        <v>0.59999999999999998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447</v>
      </c>
      <c r="AT213" s="230" t="s">
        <v>155</v>
      </c>
      <c r="AU213" s="230" t="s">
        <v>86</v>
      </c>
      <c r="AY213" s="17" t="s">
        <v>153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447</v>
      </c>
      <c r="BM213" s="230" t="s">
        <v>651</v>
      </c>
    </row>
    <row r="214" s="2" customFormat="1" ht="24.15" customHeight="1">
      <c r="A214" s="38"/>
      <c r="B214" s="39"/>
      <c r="C214" s="219" t="s">
        <v>374</v>
      </c>
      <c r="D214" s="219" t="s">
        <v>155</v>
      </c>
      <c r="E214" s="220" t="s">
        <v>652</v>
      </c>
      <c r="F214" s="221" t="s">
        <v>653</v>
      </c>
      <c r="G214" s="222" t="s">
        <v>102</v>
      </c>
      <c r="H214" s="223">
        <v>5</v>
      </c>
      <c r="I214" s="224"/>
      <c r="J214" s="225">
        <f>ROUND(I214*H214,2)</f>
        <v>0</v>
      </c>
      <c r="K214" s="221" t="s">
        <v>158</v>
      </c>
      <c r="L214" s="44"/>
      <c r="M214" s="226" t="s">
        <v>1</v>
      </c>
      <c r="N214" s="227" t="s">
        <v>41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0.316</v>
      </c>
      <c r="T214" s="229">
        <f>S214*H214</f>
        <v>1.5800000000000001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447</v>
      </c>
      <c r="AT214" s="230" t="s">
        <v>155</v>
      </c>
      <c r="AU214" s="230" t="s">
        <v>86</v>
      </c>
      <c r="AY214" s="17" t="s">
        <v>153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447</v>
      </c>
      <c r="BM214" s="230" t="s">
        <v>654</v>
      </c>
    </row>
    <row r="215" s="2" customFormat="1" ht="24.15" customHeight="1">
      <c r="A215" s="38"/>
      <c r="B215" s="39"/>
      <c r="C215" s="219" t="s">
        <v>378</v>
      </c>
      <c r="D215" s="219" t="s">
        <v>155</v>
      </c>
      <c r="E215" s="220" t="s">
        <v>655</v>
      </c>
      <c r="F215" s="221" t="s">
        <v>656</v>
      </c>
      <c r="G215" s="222" t="s">
        <v>102</v>
      </c>
      <c r="H215" s="223">
        <v>7</v>
      </c>
      <c r="I215" s="224"/>
      <c r="J215" s="225">
        <f>ROUND(I215*H215,2)</f>
        <v>0</v>
      </c>
      <c r="K215" s="221" t="s">
        <v>158</v>
      </c>
      <c r="L215" s="44"/>
      <c r="M215" s="226" t="s">
        <v>1</v>
      </c>
      <c r="N215" s="227" t="s">
        <v>41</v>
      </c>
      <c r="O215" s="91"/>
      <c r="P215" s="228">
        <f>O215*H215</f>
        <v>0</v>
      </c>
      <c r="Q215" s="228">
        <v>0</v>
      </c>
      <c r="R215" s="228">
        <f>Q215*H215</f>
        <v>0</v>
      </c>
      <c r="S215" s="228">
        <v>0.29499999999999998</v>
      </c>
      <c r="T215" s="229">
        <f>S215*H215</f>
        <v>2.0649999999999999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447</v>
      </c>
      <c r="AT215" s="230" t="s">
        <v>155</v>
      </c>
      <c r="AU215" s="230" t="s">
        <v>86</v>
      </c>
      <c r="AY215" s="17" t="s">
        <v>153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84</v>
      </c>
      <c r="BK215" s="231">
        <f>ROUND(I215*H215,2)</f>
        <v>0</v>
      </c>
      <c r="BL215" s="17" t="s">
        <v>447</v>
      </c>
      <c r="BM215" s="230" t="s">
        <v>657</v>
      </c>
    </row>
    <row r="216" s="2" customFormat="1" ht="24.15" customHeight="1">
      <c r="A216" s="38"/>
      <c r="B216" s="39"/>
      <c r="C216" s="219" t="s">
        <v>382</v>
      </c>
      <c r="D216" s="219" t="s">
        <v>155</v>
      </c>
      <c r="E216" s="220" t="s">
        <v>658</v>
      </c>
      <c r="F216" s="221" t="s">
        <v>659</v>
      </c>
      <c r="G216" s="222" t="s">
        <v>212</v>
      </c>
      <c r="H216" s="223">
        <v>9.7400000000000002</v>
      </c>
      <c r="I216" s="224"/>
      <c r="J216" s="225">
        <f>ROUND(I216*H216,2)</f>
        <v>0</v>
      </c>
      <c r="K216" s="221" t="s">
        <v>158</v>
      </c>
      <c r="L216" s="44"/>
      <c r="M216" s="226" t="s">
        <v>1</v>
      </c>
      <c r="N216" s="227" t="s">
        <v>41</v>
      </c>
      <c r="O216" s="91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447</v>
      </c>
      <c r="AT216" s="230" t="s">
        <v>155</v>
      </c>
      <c r="AU216" s="230" t="s">
        <v>86</v>
      </c>
      <c r="AY216" s="17" t="s">
        <v>153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447</v>
      </c>
      <c r="BM216" s="230" t="s">
        <v>660</v>
      </c>
    </row>
    <row r="217" s="2" customFormat="1" ht="24.15" customHeight="1">
      <c r="A217" s="38"/>
      <c r="B217" s="39"/>
      <c r="C217" s="219" t="s">
        <v>386</v>
      </c>
      <c r="D217" s="219" t="s">
        <v>155</v>
      </c>
      <c r="E217" s="220" t="s">
        <v>661</v>
      </c>
      <c r="F217" s="221" t="s">
        <v>662</v>
      </c>
      <c r="G217" s="222" t="s">
        <v>212</v>
      </c>
      <c r="H217" s="223">
        <v>87.659999999999997</v>
      </c>
      <c r="I217" s="224"/>
      <c r="J217" s="225">
        <f>ROUND(I217*H217,2)</f>
        <v>0</v>
      </c>
      <c r="K217" s="221" t="s">
        <v>158</v>
      </c>
      <c r="L217" s="44"/>
      <c r="M217" s="226" t="s">
        <v>1</v>
      </c>
      <c r="N217" s="227" t="s">
        <v>41</v>
      </c>
      <c r="O217" s="91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447</v>
      </c>
      <c r="AT217" s="230" t="s">
        <v>155</v>
      </c>
      <c r="AU217" s="230" t="s">
        <v>86</v>
      </c>
      <c r="AY217" s="17" t="s">
        <v>153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84</v>
      </c>
      <c r="BK217" s="231">
        <f>ROUND(I217*H217,2)</f>
        <v>0</v>
      </c>
      <c r="BL217" s="17" t="s">
        <v>447</v>
      </c>
      <c r="BM217" s="230" t="s">
        <v>663</v>
      </c>
    </row>
    <row r="218" s="13" customFormat="1">
      <c r="A218" s="13"/>
      <c r="B218" s="232"/>
      <c r="C218" s="233"/>
      <c r="D218" s="234" t="s">
        <v>178</v>
      </c>
      <c r="E218" s="233"/>
      <c r="F218" s="236" t="s">
        <v>664</v>
      </c>
      <c r="G218" s="233"/>
      <c r="H218" s="237">
        <v>87.659999999999997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178</v>
      </c>
      <c r="AU218" s="243" t="s">
        <v>86</v>
      </c>
      <c r="AV218" s="13" t="s">
        <v>86</v>
      </c>
      <c r="AW218" s="13" t="s">
        <v>4</v>
      </c>
      <c r="AX218" s="13" t="s">
        <v>84</v>
      </c>
      <c r="AY218" s="243" t="s">
        <v>153</v>
      </c>
    </row>
    <row r="219" s="2" customFormat="1" ht="37.8" customHeight="1">
      <c r="A219" s="38"/>
      <c r="B219" s="39"/>
      <c r="C219" s="219" t="s">
        <v>390</v>
      </c>
      <c r="D219" s="219" t="s">
        <v>155</v>
      </c>
      <c r="E219" s="220" t="s">
        <v>665</v>
      </c>
      <c r="F219" s="221" t="s">
        <v>666</v>
      </c>
      <c r="G219" s="222" t="s">
        <v>212</v>
      </c>
      <c r="H219" s="223">
        <v>7.5599999999999996</v>
      </c>
      <c r="I219" s="224"/>
      <c r="J219" s="225">
        <f>ROUND(I219*H219,2)</f>
        <v>0</v>
      </c>
      <c r="K219" s="221" t="s">
        <v>158</v>
      </c>
      <c r="L219" s="44"/>
      <c r="M219" s="226" t="s">
        <v>1</v>
      </c>
      <c r="N219" s="227" t="s">
        <v>41</v>
      </c>
      <c r="O219" s="91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447</v>
      </c>
      <c r="AT219" s="230" t="s">
        <v>155</v>
      </c>
      <c r="AU219" s="230" t="s">
        <v>86</v>
      </c>
      <c r="AY219" s="17" t="s">
        <v>153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84</v>
      </c>
      <c r="BK219" s="231">
        <f>ROUND(I219*H219,2)</f>
        <v>0</v>
      </c>
      <c r="BL219" s="17" t="s">
        <v>447</v>
      </c>
      <c r="BM219" s="230" t="s">
        <v>667</v>
      </c>
    </row>
    <row r="220" s="13" customFormat="1">
      <c r="A220" s="13"/>
      <c r="B220" s="232"/>
      <c r="C220" s="233"/>
      <c r="D220" s="234" t="s">
        <v>178</v>
      </c>
      <c r="E220" s="235" t="s">
        <v>1</v>
      </c>
      <c r="F220" s="236" t="s">
        <v>668</v>
      </c>
      <c r="G220" s="233"/>
      <c r="H220" s="237">
        <v>7.5599999999999996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178</v>
      </c>
      <c r="AU220" s="243" t="s">
        <v>86</v>
      </c>
      <c r="AV220" s="13" t="s">
        <v>86</v>
      </c>
      <c r="AW220" s="13" t="s">
        <v>32</v>
      </c>
      <c r="AX220" s="13" t="s">
        <v>84</v>
      </c>
      <c r="AY220" s="243" t="s">
        <v>153</v>
      </c>
    </row>
    <row r="221" s="2" customFormat="1" ht="44.25" customHeight="1">
      <c r="A221" s="38"/>
      <c r="B221" s="39"/>
      <c r="C221" s="219" t="s">
        <v>396</v>
      </c>
      <c r="D221" s="219" t="s">
        <v>155</v>
      </c>
      <c r="E221" s="220" t="s">
        <v>669</v>
      </c>
      <c r="F221" s="221" t="s">
        <v>449</v>
      </c>
      <c r="G221" s="222" t="s">
        <v>212</v>
      </c>
      <c r="H221" s="223">
        <v>2.1800000000000002</v>
      </c>
      <c r="I221" s="224"/>
      <c r="J221" s="225">
        <f>ROUND(I221*H221,2)</f>
        <v>0</v>
      </c>
      <c r="K221" s="221" t="s">
        <v>158</v>
      </c>
      <c r="L221" s="44"/>
      <c r="M221" s="226" t="s">
        <v>1</v>
      </c>
      <c r="N221" s="227" t="s">
        <v>41</v>
      </c>
      <c r="O221" s="91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447</v>
      </c>
      <c r="AT221" s="230" t="s">
        <v>155</v>
      </c>
      <c r="AU221" s="230" t="s">
        <v>86</v>
      </c>
      <c r="AY221" s="17" t="s">
        <v>153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447</v>
      </c>
      <c r="BM221" s="230" t="s">
        <v>670</v>
      </c>
    </row>
    <row r="222" s="12" customFormat="1" ht="22.8" customHeight="1">
      <c r="A222" s="12"/>
      <c r="B222" s="203"/>
      <c r="C222" s="204"/>
      <c r="D222" s="205" t="s">
        <v>75</v>
      </c>
      <c r="E222" s="217" t="s">
        <v>671</v>
      </c>
      <c r="F222" s="217" t="s">
        <v>672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SUM(P223:P230)</f>
        <v>0</v>
      </c>
      <c r="Q222" s="211"/>
      <c r="R222" s="212">
        <f>SUM(R223:R230)</f>
        <v>0</v>
      </c>
      <c r="S222" s="211"/>
      <c r="T222" s="213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104</v>
      </c>
      <c r="AT222" s="215" t="s">
        <v>75</v>
      </c>
      <c r="AU222" s="215" t="s">
        <v>84</v>
      </c>
      <c r="AY222" s="214" t="s">
        <v>153</v>
      </c>
      <c r="BK222" s="216">
        <f>SUM(BK223:BK230)</f>
        <v>0</v>
      </c>
    </row>
    <row r="223" s="2" customFormat="1" ht="24.15" customHeight="1">
      <c r="A223" s="38"/>
      <c r="B223" s="39"/>
      <c r="C223" s="219" t="s">
        <v>400</v>
      </c>
      <c r="D223" s="219" t="s">
        <v>155</v>
      </c>
      <c r="E223" s="220" t="s">
        <v>673</v>
      </c>
      <c r="F223" s="221" t="s">
        <v>674</v>
      </c>
      <c r="G223" s="222" t="s">
        <v>327</v>
      </c>
      <c r="H223" s="223">
        <v>5</v>
      </c>
      <c r="I223" s="224"/>
      <c r="J223" s="225">
        <f>ROUND(I223*H223,2)</f>
        <v>0</v>
      </c>
      <c r="K223" s="221" t="s">
        <v>158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447</v>
      </c>
      <c r="AT223" s="230" t="s">
        <v>155</v>
      </c>
      <c r="AU223" s="230" t="s">
        <v>86</v>
      </c>
      <c r="AY223" s="17" t="s">
        <v>153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447</v>
      </c>
      <c r="BM223" s="230" t="s">
        <v>675</v>
      </c>
    </row>
    <row r="224" s="13" customFormat="1">
      <c r="A224" s="13"/>
      <c r="B224" s="232"/>
      <c r="C224" s="233"/>
      <c r="D224" s="234" t="s">
        <v>178</v>
      </c>
      <c r="E224" s="235" t="s">
        <v>1</v>
      </c>
      <c r="F224" s="236" t="s">
        <v>465</v>
      </c>
      <c r="G224" s="233"/>
      <c r="H224" s="237">
        <v>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178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153</v>
      </c>
    </row>
    <row r="225" s="2" customFormat="1" ht="21.75" customHeight="1">
      <c r="A225" s="38"/>
      <c r="B225" s="39"/>
      <c r="C225" s="219" t="s">
        <v>404</v>
      </c>
      <c r="D225" s="219" t="s">
        <v>155</v>
      </c>
      <c r="E225" s="220" t="s">
        <v>676</v>
      </c>
      <c r="F225" s="221" t="s">
        <v>677</v>
      </c>
      <c r="G225" s="222" t="s">
        <v>327</v>
      </c>
      <c r="H225" s="223">
        <v>5</v>
      </c>
      <c r="I225" s="224"/>
      <c r="J225" s="225">
        <f>ROUND(I225*H225,2)</f>
        <v>0</v>
      </c>
      <c r="K225" s="221" t="s">
        <v>1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447</v>
      </c>
      <c r="AT225" s="230" t="s">
        <v>155</v>
      </c>
      <c r="AU225" s="230" t="s">
        <v>86</v>
      </c>
      <c r="AY225" s="17" t="s">
        <v>153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447</v>
      </c>
      <c r="BM225" s="230" t="s">
        <v>678</v>
      </c>
    </row>
    <row r="226" s="15" customFormat="1">
      <c r="A226" s="15"/>
      <c r="B226" s="269"/>
      <c r="C226" s="270"/>
      <c r="D226" s="234" t="s">
        <v>178</v>
      </c>
      <c r="E226" s="271" t="s">
        <v>1</v>
      </c>
      <c r="F226" s="272" t="s">
        <v>679</v>
      </c>
      <c r="G226" s="270"/>
      <c r="H226" s="271" t="s">
        <v>1</v>
      </c>
      <c r="I226" s="273"/>
      <c r="J226" s="270"/>
      <c r="K226" s="270"/>
      <c r="L226" s="274"/>
      <c r="M226" s="275"/>
      <c r="N226" s="276"/>
      <c r="O226" s="276"/>
      <c r="P226" s="276"/>
      <c r="Q226" s="276"/>
      <c r="R226" s="276"/>
      <c r="S226" s="276"/>
      <c r="T226" s="27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8" t="s">
        <v>178</v>
      </c>
      <c r="AU226" s="278" t="s">
        <v>86</v>
      </c>
      <c r="AV226" s="15" t="s">
        <v>84</v>
      </c>
      <c r="AW226" s="15" t="s">
        <v>32</v>
      </c>
      <c r="AX226" s="15" t="s">
        <v>76</v>
      </c>
      <c r="AY226" s="278" t="s">
        <v>153</v>
      </c>
    </row>
    <row r="227" s="15" customFormat="1">
      <c r="A227" s="15"/>
      <c r="B227" s="269"/>
      <c r="C227" s="270"/>
      <c r="D227" s="234" t="s">
        <v>178</v>
      </c>
      <c r="E227" s="271" t="s">
        <v>1</v>
      </c>
      <c r="F227" s="272" t="s">
        <v>680</v>
      </c>
      <c r="G227" s="270"/>
      <c r="H227" s="271" t="s">
        <v>1</v>
      </c>
      <c r="I227" s="273"/>
      <c r="J227" s="270"/>
      <c r="K227" s="270"/>
      <c r="L227" s="274"/>
      <c r="M227" s="275"/>
      <c r="N227" s="276"/>
      <c r="O227" s="276"/>
      <c r="P227" s="276"/>
      <c r="Q227" s="276"/>
      <c r="R227" s="276"/>
      <c r="S227" s="276"/>
      <c r="T227" s="27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8" t="s">
        <v>178</v>
      </c>
      <c r="AU227" s="278" t="s">
        <v>86</v>
      </c>
      <c r="AV227" s="15" t="s">
        <v>84</v>
      </c>
      <c r="AW227" s="15" t="s">
        <v>32</v>
      </c>
      <c r="AX227" s="15" t="s">
        <v>76</v>
      </c>
      <c r="AY227" s="278" t="s">
        <v>153</v>
      </c>
    </row>
    <row r="228" s="13" customFormat="1">
      <c r="A228" s="13"/>
      <c r="B228" s="232"/>
      <c r="C228" s="233"/>
      <c r="D228" s="234" t="s">
        <v>178</v>
      </c>
      <c r="E228" s="235" t="s">
        <v>1</v>
      </c>
      <c r="F228" s="236" t="s">
        <v>465</v>
      </c>
      <c r="G228" s="233"/>
      <c r="H228" s="237">
        <v>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178</v>
      </c>
      <c r="AU228" s="243" t="s">
        <v>86</v>
      </c>
      <c r="AV228" s="13" t="s">
        <v>86</v>
      </c>
      <c r="AW228" s="13" t="s">
        <v>32</v>
      </c>
      <c r="AX228" s="13" t="s">
        <v>84</v>
      </c>
      <c r="AY228" s="243" t="s">
        <v>153</v>
      </c>
    </row>
    <row r="229" s="2" customFormat="1" ht="16.5" customHeight="1">
      <c r="A229" s="38"/>
      <c r="B229" s="39"/>
      <c r="C229" s="219" t="s">
        <v>410</v>
      </c>
      <c r="D229" s="219" t="s">
        <v>155</v>
      </c>
      <c r="E229" s="220" t="s">
        <v>681</v>
      </c>
      <c r="F229" s="221" t="s">
        <v>682</v>
      </c>
      <c r="G229" s="222" t="s">
        <v>327</v>
      </c>
      <c r="H229" s="223">
        <v>4</v>
      </c>
      <c r="I229" s="224"/>
      <c r="J229" s="225">
        <f>ROUND(I229*H229,2)</f>
        <v>0</v>
      </c>
      <c r="K229" s="221" t="s">
        <v>1</v>
      </c>
      <c r="L229" s="44"/>
      <c r="M229" s="226" t="s">
        <v>1</v>
      </c>
      <c r="N229" s="227" t="s">
        <v>41</v>
      </c>
      <c r="O229" s="91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447</v>
      </c>
      <c r="AT229" s="230" t="s">
        <v>155</v>
      </c>
      <c r="AU229" s="230" t="s">
        <v>86</v>
      </c>
      <c r="AY229" s="17" t="s">
        <v>153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84</v>
      </c>
      <c r="BK229" s="231">
        <f>ROUND(I229*H229,2)</f>
        <v>0</v>
      </c>
      <c r="BL229" s="17" t="s">
        <v>447</v>
      </c>
      <c r="BM229" s="230" t="s">
        <v>683</v>
      </c>
    </row>
    <row r="230" s="13" customFormat="1">
      <c r="A230" s="13"/>
      <c r="B230" s="232"/>
      <c r="C230" s="233"/>
      <c r="D230" s="234" t="s">
        <v>178</v>
      </c>
      <c r="E230" s="235" t="s">
        <v>1</v>
      </c>
      <c r="F230" s="236" t="s">
        <v>461</v>
      </c>
      <c r="G230" s="233"/>
      <c r="H230" s="237">
        <v>4</v>
      </c>
      <c r="I230" s="238"/>
      <c r="J230" s="233"/>
      <c r="K230" s="233"/>
      <c r="L230" s="239"/>
      <c r="M230" s="285"/>
      <c r="N230" s="286"/>
      <c r="O230" s="286"/>
      <c r="P230" s="286"/>
      <c r="Q230" s="286"/>
      <c r="R230" s="286"/>
      <c r="S230" s="286"/>
      <c r="T230" s="28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178</v>
      </c>
      <c r="AU230" s="243" t="s">
        <v>86</v>
      </c>
      <c r="AV230" s="13" t="s">
        <v>86</v>
      </c>
      <c r="AW230" s="13" t="s">
        <v>32</v>
      </c>
      <c r="AX230" s="13" t="s">
        <v>84</v>
      </c>
      <c r="AY230" s="243" t="s">
        <v>153</v>
      </c>
    </row>
    <row r="231" s="2" customFormat="1" ht="6.96" customHeight="1">
      <c r="A231" s="38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EXa60wegvIZYdpV96Bz9TCLGnQ5gJNLUn57+6fdEacpz89Lq65IcEbprwekcw5JzYll0oyvm/qE/6/e8yi4u+A==" hashValue="WECJ8/8WoorKvIBbJGW+jenZ2iOQbguOx7F85VqvO5//AVQu7iwYGCfj8WY/HrIxQTUnYvzKIXIY03e5Jv1jSA==" algorithmName="SHA-512" password="CC35"/>
  <autoFilter ref="C119:K2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107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PARKOVIŠTĚ PRO OA V UL.JIRÁSKOVA / JIŽNÍ, BÍLINA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10. 4. 2021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ROUND((SUM(BE118:BE160)),  2)</f>
        <v>0</v>
      </c>
      <c r="G33" s="38"/>
      <c r="H33" s="38"/>
      <c r="I33" s="156">
        <v>0.20999999999999999</v>
      </c>
      <c r="J33" s="155">
        <f>ROUND(((SUM(BE118:BE160))*I33),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ROUND((SUM(BF118:BF160)),  2)</f>
        <v>0</v>
      </c>
      <c r="G34" s="38"/>
      <c r="H34" s="38"/>
      <c r="I34" s="156">
        <v>0.14999999999999999</v>
      </c>
      <c r="J34" s="155">
        <f>ROUND(((SUM(BF118:BF160))*I34),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ROUND((SUM(BG118:BG160)),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ROUND((SUM(BH118:BH160)),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ROUND((SUM(BI118:BI160)),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PARKOVIŠTĚ PRO OA V UL.JIRÁSKOVA / JIŽNÍ, BÍLINA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ZRN3 - KÁCENÍ STROMŮ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BÍLINA</v>
      </c>
      <c r="G89" s="40"/>
      <c r="H89" s="40"/>
      <c r="I89" s="32" t="s">
        <v>22</v>
      </c>
      <c r="J89" s="79" t="str">
        <f>IF(J12="","",J12)</f>
        <v>10. 4. 2021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BÍLINA</v>
      </c>
      <c r="G91" s="40"/>
      <c r="H91" s="40"/>
      <c r="I91" s="32" t="s">
        <v>30</v>
      </c>
      <c r="J91" s="36" t="str">
        <f>E21</f>
        <v>NE2D PROJEKT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ING.VLADIMÍR PLHÁK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128</v>
      </c>
      <c r="D94" s="177"/>
      <c r="E94" s="177"/>
      <c r="F94" s="177"/>
      <c r="G94" s="177"/>
      <c r="H94" s="177"/>
      <c r="I94" s="177"/>
      <c r="J94" s="178" t="s">
        <v>129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130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131</v>
      </c>
    </row>
    <row r="97" s="9" customFormat="1" ht="24.96" customHeight="1">
      <c r="A97" s="9"/>
      <c r="B97" s="180"/>
      <c r="C97" s="181"/>
      <c r="D97" s="182" t="s">
        <v>132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133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PARKOVIŠTĚ PRO OA V UL.JIRÁSKOVA / JIŽNÍ, BÍLINA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120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ZRN3 - KÁCENÍ STROMŮ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BÍLINA</v>
      </c>
      <c r="G112" s="40"/>
      <c r="H112" s="40"/>
      <c r="I112" s="32" t="s">
        <v>22</v>
      </c>
      <c r="J112" s="79" t="str">
        <f>IF(J12="","",J12)</f>
        <v>10. 4. 2021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MĚSTO BÍLINA</v>
      </c>
      <c r="G114" s="40"/>
      <c r="H114" s="40"/>
      <c r="I114" s="32" t="s">
        <v>30</v>
      </c>
      <c r="J114" s="36" t="str">
        <f>E21</f>
        <v>NE2D PROJEKT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ING.VLADIMÍR PLHÁK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139</v>
      </c>
      <c r="D117" s="195" t="s">
        <v>61</v>
      </c>
      <c r="E117" s="195" t="s">
        <v>57</v>
      </c>
      <c r="F117" s="195" t="s">
        <v>58</v>
      </c>
      <c r="G117" s="195" t="s">
        <v>140</v>
      </c>
      <c r="H117" s="195" t="s">
        <v>141</v>
      </c>
      <c r="I117" s="195" t="s">
        <v>142</v>
      </c>
      <c r="J117" s="195" t="s">
        <v>129</v>
      </c>
      <c r="K117" s="196" t="s">
        <v>143</v>
      </c>
      <c r="L117" s="197"/>
      <c r="M117" s="100" t="s">
        <v>1</v>
      </c>
      <c r="N117" s="101" t="s">
        <v>40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131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151</v>
      </c>
      <c r="F119" s="206" t="s">
        <v>152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75</v>
      </c>
      <c r="AU119" s="215" t="s">
        <v>76</v>
      </c>
      <c r="AY119" s="214" t="s">
        <v>153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84</v>
      </c>
      <c r="F120" s="217" t="s">
        <v>154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SUM(P121:P160)</f>
        <v>0</v>
      </c>
      <c r="Q120" s="211"/>
      <c r="R120" s="212">
        <f>SUM(R121:R160)</f>
        <v>0</v>
      </c>
      <c r="S120" s="211"/>
      <c r="T120" s="213">
        <f>SUM(T121:T160)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75</v>
      </c>
      <c r="AU120" s="215" t="s">
        <v>84</v>
      </c>
      <c r="AY120" s="214" t="s">
        <v>153</v>
      </c>
      <c r="BK120" s="216">
        <f>SUM(BK121:BK160)</f>
        <v>0</v>
      </c>
    </row>
    <row r="121" s="2" customFormat="1" ht="24.15" customHeight="1">
      <c r="A121" s="38"/>
      <c r="B121" s="39"/>
      <c r="C121" s="219" t="s">
        <v>84</v>
      </c>
      <c r="D121" s="219" t="s">
        <v>155</v>
      </c>
      <c r="E121" s="220" t="s">
        <v>685</v>
      </c>
      <c r="F121" s="221" t="s">
        <v>686</v>
      </c>
      <c r="G121" s="222" t="s">
        <v>327</v>
      </c>
      <c r="H121" s="223">
        <v>3</v>
      </c>
      <c r="I121" s="224"/>
      <c r="J121" s="225">
        <f>ROUND(I121*H121,2)</f>
        <v>0</v>
      </c>
      <c r="K121" s="221" t="s">
        <v>158</v>
      </c>
      <c r="L121" s="44"/>
      <c r="M121" s="226" t="s">
        <v>1</v>
      </c>
      <c r="N121" s="227" t="s">
        <v>41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106</v>
      </c>
      <c r="AT121" s="230" t="s">
        <v>155</v>
      </c>
      <c r="AU121" s="230" t="s">
        <v>86</v>
      </c>
      <c r="AY121" s="17" t="s">
        <v>153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84</v>
      </c>
      <c r="BK121" s="231">
        <f>ROUND(I121*H121,2)</f>
        <v>0</v>
      </c>
      <c r="BL121" s="17" t="s">
        <v>106</v>
      </c>
      <c r="BM121" s="230" t="s">
        <v>687</v>
      </c>
    </row>
    <row r="122" s="2" customFormat="1" ht="24.15" customHeight="1">
      <c r="A122" s="38"/>
      <c r="B122" s="39"/>
      <c r="C122" s="219" t="s">
        <v>86</v>
      </c>
      <c r="D122" s="219" t="s">
        <v>155</v>
      </c>
      <c r="E122" s="220" t="s">
        <v>688</v>
      </c>
      <c r="F122" s="221" t="s">
        <v>689</v>
      </c>
      <c r="G122" s="222" t="s">
        <v>327</v>
      </c>
      <c r="H122" s="223">
        <v>1</v>
      </c>
      <c r="I122" s="224"/>
      <c r="J122" s="225">
        <f>ROUND(I122*H122,2)</f>
        <v>0</v>
      </c>
      <c r="K122" s="221" t="s">
        <v>583</v>
      </c>
      <c r="L122" s="44"/>
      <c r="M122" s="226" t="s">
        <v>1</v>
      </c>
      <c r="N122" s="227" t="s">
        <v>41</v>
      </c>
      <c r="O122" s="91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0" t="s">
        <v>106</v>
      </c>
      <c r="AT122" s="230" t="s">
        <v>155</v>
      </c>
      <c r="AU122" s="230" t="s">
        <v>86</v>
      </c>
      <c r="AY122" s="17" t="s">
        <v>153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7" t="s">
        <v>84</v>
      </c>
      <c r="BK122" s="231">
        <f>ROUND(I122*H122,2)</f>
        <v>0</v>
      </c>
      <c r="BL122" s="17" t="s">
        <v>106</v>
      </c>
      <c r="BM122" s="230" t="s">
        <v>690</v>
      </c>
    </row>
    <row r="123" s="2" customFormat="1" ht="24.15" customHeight="1">
      <c r="A123" s="38"/>
      <c r="B123" s="39"/>
      <c r="C123" s="219" t="s">
        <v>104</v>
      </c>
      <c r="D123" s="219" t="s">
        <v>155</v>
      </c>
      <c r="E123" s="220" t="s">
        <v>691</v>
      </c>
      <c r="F123" s="221" t="s">
        <v>692</v>
      </c>
      <c r="G123" s="222" t="s">
        <v>327</v>
      </c>
      <c r="H123" s="223">
        <v>1</v>
      </c>
      <c r="I123" s="224"/>
      <c r="J123" s="225">
        <f>ROUND(I123*H123,2)</f>
        <v>0</v>
      </c>
      <c r="K123" s="221" t="s">
        <v>158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106</v>
      </c>
      <c r="AT123" s="230" t="s">
        <v>155</v>
      </c>
      <c r="AU123" s="230" t="s">
        <v>86</v>
      </c>
      <c r="AY123" s="17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106</v>
      </c>
      <c r="BM123" s="230" t="s">
        <v>693</v>
      </c>
    </row>
    <row r="124" s="2" customFormat="1" ht="24.15" customHeight="1">
      <c r="A124" s="38"/>
      <c r="B124" s="39"/>
      <c r="C124" s="219" t="s">
        <v>106</v>
      </c>
      <c r="D124" s="219" t="s">
        <v>155</v>
      </c>
      <c r="E124" s="220" t="s">
        <v>694</v>
      </c>
      <c r="F124" s="221" t="s">
        <v>695</v>
      </c>
      <c r="G124" s="222" t="s">
        <v>327</v>
      </c>
      <c r="H124" s="223">
        <v>1</v>
      </c>
      <c r="I124" s="224"/>
      <c r="J124" s="225">
        <f>ROUND(I124*H124,2)</f>
        <v>0</v>
      </c>
      <c r="K124" s="221" t="s">
        <v>158</v>
      </c>
      <c r="L124" s="44"/>
      <c r="M124" s="226" t="s">
        <v>1</v>
      </c>
      <c r="N124" s="227" t="s">
        <v>41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106</v>
      </c>
      <c r="AT124" s="230" t="s">
        <v>155</v>
      </c>
      <c r="AU124" s="230" t="s">
        <v>86</v>
      </c>
      <c r="AY124" s="17" t="s">
        <v>153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84</v>
      </c>
      <c r="BK124" s="231">
        <f>ROUND(I124*H124,2)</f>
        <v>0</v>
      </c>
      <c r="BL124" s="17" t="s">
        <v>106</v>
      </c>
      <c r="BM124" s="230" t="s">
        <v>696</v>
      </c>
    </row>
    <row r="125" s="2" customFormat="1" ht="33" customHeight="1">
      <c r="A125" s="38"/>
      <c r="B125" s="39"/>
      <c r="C125" s="219" t="s">
        <v>169</v>
      </c>
      <c r="D125" s="219" t="s">
        <v>155</v>
      </c>
      <c r="E125" s="220" t="s">
        <v>697</v>
      </c>
      <c r="F125" s="221" t="s">
        <v>698</v>
      </c>
      <c r="G125" s="222" t="s">
        <v>327</v>
      </c>
      <c r="H125" s="223">
        <v>3</v>
      </c>
      <c r="I125" s="224"/>
      <c r="J125" s="225">
        <f>ROUND(I125*H125,2)</f>
        <v>0</v>
      </c>
      <c r="K125" s="221" t="s">
        <v>158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106</v>
      </c>
      <c r="AT125" s="230" t="s">
        <v>155</v>
      </c>
      <c r="AU125" s="230" t="s">
        <v>86</v>
      </c>
      <c r="AY125" s="17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106</v>
      </c>
      <c r="BM125" s="230" t="s">
        <v>699</v>
      </c>
    </row>
    <row r="126" s="2" customFormat="1" ht="33" customHeight="1">
      <c r="A126" s="38"/>
      <c r="B126" s="39"/>
      <c r="C126" s="219" t="s">
        <v>174</v>
      </c>
      <c r="D126" s="219" t="s">
        <v>155</v>
      </c>
      <c r="E126" s="220" t="s">
        <v>700</v>
      </c>
      <c r="F126" s="221" t="s">
        <v>701</v>
      </c>
      <c r="G126" s="222" t="s">
        <v>327</v>
      </c>
      <c r="H126" s="223">
        <v>1</v>
      </c>
      <c r="I126" s="224"/>
      <c r="J126" s="225">
        <f>ROUND(I126*H126,2)</f>
        <v>0</v>
      </c>
      <c r="K126" s="221" t="s">
        <v>158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106</v>
      </c>
      <c r="AT126" s="230" t="s">
        <v>155</v>
      </c>
      <c r="AU126" s="230" t="s">
        <v>86</v>
      </c>
      <c r="AY126" s="17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106</v>
      </c>
      <c r="BM126" s="230" t="s">
        <v>702</v>
      </c>
    </row>
    <row r="127" s="2" customFormat="1" ht="33" customHeight="1">
      <c r="A127" s="38"/>
      <c r="B127" s="39"/>
      <c r="C127" s="219" t="s">
        <v>179</v>
      </c>
      <c r="D127" s="219" t="s">
        <v>155</v>
      </c>
      <c r="E127" s="220" t="s">
        <v>703</v>
      </c>
      <c r="F127" s="221" t="s">
        <v>704</v>
      </c>
      <c r="G127" s="222" t="s">
        <v>327</v>
      </c>
      <c r="H127" s="223">
        <v>1</v>
      </c>
      <c r="I127" s="224"/>
      <c r="J127" s="225">
        <f>ROUND(I127*H127,2)</f>
        <v>0</v>
      </c>
      <c r="K127" s="221" t="s">
        <v>158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106</v>
      </c>
      <c r="AT127" s="230" t="s">
        <v>155</v>
      </c>
      <c r="AU127" s="230" t="s">
        <v>86</v>
      </c>
      <c r="AY127" s="17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106</v>
      </c>
      <c r="BM127" s="230" t="s">
        <v>705</v>
      </c>
    </row>
    <row r="128" s="2" customFormat="1" ht="33" customHeight="1">
      <c r="A128" s="38"/>
      <c r="B128" s="39"/>
      <c r="C128" s="219" t="s">
        <v>183</v>
      </c>
      <c r="D128" s="219" t="s">
        <v>155</v>
      </c>
      <c r="E128" s="220" t="s">
        <v>706</v>
      </c>
      <c r="F128" s="221" t="s">
        <v>707</v>
      </c>
      <c r="G128" s="222" t="s">
        <v>327</v>
      </c>
      <c r="H128" s="223">
        <v>1</v>
      </c>
      <c r="I128" s="224"/>
      <c r="J128" s="225">
        <f>ROUND(I128*H128,2)</f>
        <v>0</v>
      </c>
      <c r="K128" s="221" t="s">
        <v>158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106</v>
      </c>
      <c r="AT128" s="230" t="s">
        <v>155</v>
      </c>
      <c r="AU128" s="230" t="s">
        <v>86</v>
      </c>
      <c r="AY128" s="17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106</v>
      </c>
      <c r="BM128" s="230" t="s">
        <v>708</v>
      </c>
    </row>
    <row r="129" s="2" customFormat="1" ht="24.15" customHeight="1">
      <c r="A129" s="38"/>
      <c r="B129" s="39"/>
      <c r="C129" s="219" t="s">
        <v>187</v>
      </c>
      <c r="D129" s="219" t="s">
        <v>155</v>
      </c>
      <c r="E129" s="220" t="s">
        <v>709</v>
      </c>
      <c r="F129" s="221" t="s">
        <v>710</v>
      </c>
      <c r="G129" s="222" t="s">
        <v>327</v>
      </c>
      <c r="H129" s="223">
        <v>3</v>
      </c>
      <c r="I129" s="224"/>
      <c r="J129" s="225">
        <f>ROUND(I129*H129,2)</f>
        <v>0</v>
      </c>
      <c r="K129" s="221" t="s">
        <v>158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106</v>
      </c>
      <c r="AT129" s="230" t="s">
        <v>155</v>
      </c>
      <c r="AU129" s="230" t="s">
        <v>86</v>
      </c>
      <c r="AY129" s="17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106</v>
      </c>
      <c r="BM129" s="230" t="s">
        <v>711</v>
      </c>
    </row>
    <row r="130" s="2" customFormat="1" ht="24.15" customHeight="1">
      <c r="A130" s="38"/>
      <c r="B130" s="39"/>
      <c r="C130" s="219" t="s">
        <v>194</v>
      </c>
      <c r="D130" s="219" t="s">
        <v>155</v>
      </c>
      <c r="E130" s="220" t="s">
        <v>712</v>
      </c>
      <c r="F130" s="221" t="s">
        <v>713</v>
      </c>
      <c r="G130" s="222" t="s">
        <v>327</v>
      </c>
      <c r="H130" s="223">
        <v>1</v>
      </c>
      <c r="I130" s="224"/>
      <c r="J130" s="225">
        <f>ROUND(I130*H130,2)</f>
        <v>0</v>
      </c>
      <c r="K130" s="221" t="s">
        <v>158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106</v>
      </c>
      <c r="AT130" s="230" t="s">
        <v>155</v>
      </c>
      <c r="AU130" s="230" t="s">
        <v>86</v>
      </c>
      <c r="AY130" s="17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106</v>
      </c>
      <c r="BM130" s="230" t="s">
        <v>714</v>
      </c>
    </row>
    <row r="131" s="2" customFormat="1" ht="24.15" customHeight="1">
      <c r="A131" s="38"/>
      <c r="B131" s="39"/>
      <c r="C131" s="219" t="s">
        <v>198</v>
      </c>
      <c r="D131" s="219" t="s">
        <v>155</v>
      </c>
      <c r="E131" s="220" t="s">
        <v>715</v>
      </c>
      <c r="F131" s="221" t="s">
        <v>716</v>
      </c>
      <c r="G131" s="222" t="s">
        <v>327</v>
      </c>
      <c r="H131" s="223">
        <v>3</v>
      </c>
      <c r="I131" s="224"/>
      <c r="J131" s="225">
        <f>ROUND(I131*H131,2)</f>
        <v>0</v>
      </c>
      <c r="K131" s="221" t="s">
        <v>158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106</v>
      </c>
      <c r="AT131" s="230" t="s">
        <v>155</v>
      </c>
      <c r="AU131" s="230" t="s">
        <v>86</v>
      </c>
      <c r="AY131" s="17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106</v>
      </c>
      <c r="BM131" s="230" t="s">
        <v>717</v>
      </c>
    </row>
    <row r="132" s="2" customFormat="1" ht="24.15" customHeight="1">
      <c r="A132" s="38"/>
      <c r="B132" s="39"/>
      <c r="C132" s="219" t="s">
        <v>204</v>
      </c>
      <c r="D132" s="219" t="s">
        <v>155</v>
      </c>
      <c r="E132" s="220" t="s">
        <v>718</v>
      </c>
      <c r="F132" s="221" t="s">
        <v>719</v>
      </c>
      <c r="G132" s="222" t="s">
        <v>327</v>
      </c>
      <c r="H132" s="223">
        <v>1</v>
      </c>
      <c r="I132" s="224"/>
      <c r="J132" s="225">
        <f>ROUND(I132*H132,2)</f>
        <v>0</v>
      </c>
      <c r="K132" s="221" t="s">
        <v>158</v>
      </c>
      <c r="L132" s="44"/>
      <c r="M132" s="226" t="s">
        <v>1</v>
      </c>
      <c r="N132" s="227" t="s">
        <v>41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106</v>
      </c>
      <c r="AT132" s="230" t="s">
        <v>155</v>
      </c>
      <c r="AU132" s="230" t="s">
        <v>86</v>
      </c>
      <c r="AY132" s="17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106</v>
      </c>
      <c r="BM132" s="230" t="s">
        <v>720</v>
      </c>
    </row>
    <row r="133" s="2" customFormat="1" ht="21.75" customHeight="1">
      <c r="A133" s="38"/>
      <c r="B133" s="39"/>
      <c r="C133" s="219" t="s">
        <v>208</v>
      </c>
      <c r="D133" s="219" t="s">
        <v>155</v>
      </c>
      <c r="E133" s="220" t="s">
        <v>721</v>
      </c>
      <c r="F133" s="221" t="s">
        <v>722</v>
      </c>
      <c r="G133" s="222" t="s">
        <v>327</v>
      </c>
      <c r="H133" s="223">
        <v>4</v>
      </c>
      <c r="I133" s="224"/>
      <c r="J133" s="225">
        <f>ROUND(I133*H133,2)</f>
        <v>0</v>
      </c>
      <c r="K133" s="221" t="s">
        <v>158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106</v>
      </c>
      <c r="AT133" s="230" t="s">
        <v>155</v>
      </c>
      <c r="AU133" s="230" t="s">
        <v>86</v>
      </c>
      <c r="AY133" s="17" t="s">
        <v>153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106</v>
      </c>
      <c r="BM133" s="230" t="s">
        <v>723</v>
      </c>
    </row>
    <row r="134" s="2" customFormat="1" ht="24.15" customHeight="1">
      <c r="A134" s="38"/>
      <c r="B134" s="39"/>
      <c r="C134" s="219" t="s">
        <v>215</v>
      </c>
      <c r="D134" s="219" t="s">
        <v>155</v>
      </c>
      <c r="E134" s="220" t="s">
        <v>724</v>
      </c>
      <c r="F134" s="221" t="s">
        <v>725</v>
      </c>
      <c r="G134" s="222" t="s">
        <v>327</v>
      </c>
      <c r="H134" s="223">
        <v>1</v>
      </c>
      <c r="I134" s="224"/>
      <c r="J134" s="225">
        <f>ROUND(I134*H134,2)</f>
        <v>0</v>
      </c>
      <c r="K134" s="221" t="s">
        <v>158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106</v>
      </c>
      <c r="AT134" s="230" t="s">
        <v>155</v>
      </c>
      <c r="AU134" s="230" t="s">
        <v>86</v>
      </c>
      <c r="AY134" s="17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106</v>
      </c>
      <c r="BM134" s="230" t="s">
        <v>726</v>
      </c>
    </row>
    <row r="135" s="2" customFormat="1" ht="24.15" customHeight="1">
      <c r="A135" s="38"/>
      <c r="B135" s="39"/>
      <c r="C135" s="219" t="s">
        <v>8</v>
      </c>
      <c r="D135" s="219" t="s">
        <v>155</v>
      </c>
      <c r="E135" s="220" t="s">
        <v>727</v>
      </c>
      <c r="F135" s="221" t="s">
        <v>728</v>
      </c>
      <c r="G135" s="222" t="s">
        <v>327</v>
      </c>
      <c r="H135" s="223">
        <v>1</v>
      </c>
      <c r="I135" s="224"/>
      <c r="J135" s="225">
        <f>ROUND(I135*H135,2)</f>
        <v>0</v>
      </c>
      <c r="K135" s="221" t="s">
        <v>158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106</v>
      </c>
      <c r="AT135" s="230" t="s">
        <v>155</v>
      </c>
      <c r="AU135" s="230" t="s">
        <v>86</v>
      </c>
      <c r="AY135" s="17" t="s">
        <v>153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106</v>
      </c>
      <c r="BM135" s="230" t="s">
        <v>729</v>
      </c>
    </row>
    <row r="136" s="2" customFormat="1" ht="24.15" customHeight="1">
      <c r="A136" s="38"/>
      <c r="B136" s="39"/>
      <c r="C136" s="219" t="s">
        <v>225</v>
      </c>
      <c r="D136" s="219" t="s">
        <v>155</v>
      </c>
      <c r="E136" s="220" t="s">
        <v>730</v>
      </c>
      <c r="F136" s="221" t="s">
        <v>731</v>
      </c>
      <c r="G136" s="222" t="s">
        <v>327</v>
      </c>
      <c r="H136" s="223">
        <v>1</v>
      </c>
      <c r="I136" s="224"/>
      <c r="J136" s="225">
        <f>ROUND(I136*H136,2)</f>
        <v>0</v>
      </c>
      <c r="K136" s="221" t="s">
        <v>158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106</v>
      </c>
      <c r="AT136" s="230" t="s">
        <v>155</v>
      </c>
      <c r="AU136" s="230" t="s">
        <v>86</v>
      </c>
      <c r="AY136" s="17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106</v>
      </c>
      <c r="BM136" s="230" t="s">
        <v>732</v>
      </c>
    </row>
    <row r="137" s="2" customFormat="1" ht="24.15" customHeight="1">
      <c r="A137" s="38"/>
      <c r="B137" s="39"/>
      <c r="C137" s="219" t="s">
        <v>230</v>
      </c>
      <c r="D137" s="219" t="s">
        <v>155</v>
      </c>
      <c r="E137" s="220" t="s">
        <v>733</v>
      </c>
      <c r="F137" s="221" t="s">
        <v>734</v>
      </c>
      <c r="G137" s="222" t="s">
        <v>327</v>
      </c>
      <c r="H137" s="223">
        <v>1</v>
      </c>
      <c r="I137" s="224"/>
      <c r="J137" s="225">
        <f>ROUND(I137*H137,2)</f>
        <v>0</v>
      </c>
      <c r="K137" s="221" t="s">
        <v>158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106</v>
      </c>
      <c r="AT137" s="230" t="s">
        <v>155</v>
      </c>
      <c r="AU137" s="230" t="s">
        <v>86</v>
      </c>
      <c r="AY137" s="17" t="s">
        <v>153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106</v>
      </c>
      <c r="BM137" s="230" t="s">
        <v>735</v>
      </c>
    </row>
    <row r="138" s="2" customFormat="1" ht="21.75" customHeight="1">
      <c r="A138" s="38"/>
      <c r="B138" s="39"/>
      <c r="C138" s="219" t="s">
        <v>235</v>
      </c>
      <c r="D138" s="219" t="s">
        <v>155</v>
      </c>
      <c r="E138" s="220" t="s">
        <v>736</v>
      </c>
      <c r="F138" s="221" t="s">
        <v>737</v>
      </c>
      <c r="G138" s="222" t="s">
        <v>327</v>
      </c>
      <c r="H138" s="223">
        <v>1</v>
      </c>
      <c r="I138" s="224"/>
      <c r="J138" s="225">
        <f>ROUND(I138*H138,2)</f>
        <v>0</v>
      </c>
      <c r="K138" s="221" t="s">
        <v>158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106</v>
      </c>
      <c r="AT138" s="230" t="s">
        <v>155</v>
      </c>
      <c r="AU138" s="230" t="s">
        <v>86</v>
      </c>
      <c r="AY138" s="17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106</v>
      </c>
      <c r="BM138" s="230" t="s">
        <v>738</v>
      </c>
    </row>
    <row r="139" s="2" customFormat="1" ht="21.75" customHeight="1">
      <c r="A139" s="38"/>
      <c r="B139" s="39"/>
      <c r="C139" s="219" t="s">
        <v>239</v>
      </c>
      <c r="D139" s="219" t="s">
        <v>155</v>
      </c>
      <c r="E139" s="220" t="s">
        <v>739</v>
      </c>
      <c r="F139" s="221" t="s">
        <v>740</v>
      </c>
      <c r="G139" s="222" t="s">
        <v>327</v>
      </c>
      <c r="H139" s="223">
        <v>1</v>
      </c>
      <c r="I139" s="224"/>
      <c r="J139" s="225">
        <f>ROUND(I139*H139,2)</f>
        <v>0</v>
      </c>
      <c r="K139" s="221" t="s">
        <v>158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106</v>
      </c>
      <c r="AT139" s="230" t="s">
        <v>155</v>
      </c>
      <c r="AU139" s="230" t="s">
        <v>86</v>
      </c>
      <c r="AY139" s="17" t="s">
        <v>153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106</v>
      </c>
      <c r="BM139" s="230" t="s">
        <v>741</v>
      </c>
    </row>
    <row r="140" s="2" customFormat="1" ht="24.15" customHeight="1">
      <c r="A140" s="38"/>
      <c r="B140" s="39"/>
      <c r="C140" s="219" t="s">
        <v>246</v>
      </c>
      <c r="D140" s="219" t="s">
        <v>155</v>
      </c>
      <c r="E140" s="220" t="s">
        <v>742</v>
      </c>
      <c r="F140" s="221" t="s">
        <v>743</v>
      </c>
      <c r="G140" s="222" t="s">
        <v>327</v>
      </c>
      <c r="H140" s="223">
        <v>42</v>
      </c>
      <c r="I140" s="224"/>
      <c r="J140" s="225">
        <f>ROUND(I140*H140,2)</f>
        <v>0</v>
      </c>
      <c r="K140" s="221" t="s">
        <v>158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106</v>
      </c>
      <c r="AT140" s="230" t="s">
        <v>155</v>
      </c>
      <c r="AU140" s="230" t="s">
        <v>86</v>
      </c>
      <c r="AY140" s="17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106</v>
      </c>
      <c r="BM140" s="230" t="s">
        <v>744</v>
      </c>
    </row>
    <row r="141" s="2" customFormat="1">
      <c r="A141" s="38"/>
      <c r="B141" s="39"/>
      <c r="C141" s="40"/>
      <c r="D141" s="234" t="s">
        <v>191</v>
      </c>
      <c r="E141" s="40"/>
      <c r="F141" s="244" t="s">
        <v>428</v>
      </c>
      <c r="G141" s="40"/>
      <c r="H141" s="40"/>
      <c r="I141" s="245"/>
      <c r="J141" s="40"/>
      <c r="K141" s="40"/>
      <c r="L141" s="44"/>
      <c r="M141" s="246"/>
      <c r="N141" s="24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191</v>
      </c>
      <c r="AU141" s="17" t="s">
        <v>86</v>
      </c>
    </row>
    <row r="142" s="13" customFormat="1">
      <c r="A142" s="13"/>
      <c r="B142" s="232"/>
      <c r="C142" s="233"/>
      <c r="D142" s="234" t="s">
        <v>178</v>
      </c>
      <c r="E142" s="233"/>
      <c r="F142" s="236" t="s">
        <v>745</v>
      </c>
      <c r="G142" s="233"/>
      <c r="H142" s="237">
        <v>42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178</v>
      </c>
      <c r="AU142" s="243" t="s">
        <v>86</v>
      </c>
      <c r="AV142" s="13" t="s">
        <v>86</v>
      </c>
      <c r="AW142" s="13" t="s">
        <v>4</v>
      </c>
      <c r="AX142" s="13" t="s">
        <v>84</v>
      </c>
      <c r="AY142" s="243" t="s">
        <v>153</v>
      </c>
    </row>
    <row r="143" s="2" customFormat="1" ht="24.15" customHeight="1">
      <c r="A143" s="38"/>
      <c r="B143" s="39"/>
      <c r="C143" s="219" t="s">
        <v>7</v>
      </c>
      <c r="D143" s="219" t="s">
        <v>155</v>
      </c>
      <c r="E143" s="220" t="s">
        <v>746</v>
      </c>
      <c r="F143" s="221" t="s">
        <v>747</v>
      </c>
      <c r="G143" s="222" t="s">
        <v>327</v>
      </c>
      <c r="H143" s="223">
        <v>14</v>
      </c>
      <c r="I143" s="224"/>
      <c r="J143" s="225">
        <f>ROUND(I143*H143,2)</f>
        <v>0</v>
      </c>
      <c r="K143" s="221" t="s">
        <v>158</v>
      </c>
      <c r="L143" s="44"/>
      <c r="M143" s="226" t="s">
        <v>1</v>
      </c>
      <c r="N143" s="227" t="s">
        <v>41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106</v>
      </c>
      <c r="AT143" s="230" t="s">
        <v>155</v>
      </c>
      <c r="AU143" s="230" t="s">
        <v>86</v>
      </c>
      <c r="AY143" s="17" t="s">
        <v>153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106</v>
      </c>
      <c r="BM143" s="230" t="s">
        <v>748</v>
      </c>
    </row>
    <row r="144" s="2" customFormat="1">
      <c r="A144" s="38"/>
      <c r="B144" s="39"/>
      <c r="C144" s="40"/>
      <c r="D144" s="234" t="s">
        <v>191</v>
      </c>
      <c r="E144" s="40"/>
      <c r="F144" s="244" t="s">
        <v>428</v>
      </c>
      <c r="G144" s="40"/>
      <c r="H144" s="40"/>
      <c r="I144" s="245"/>
      <c r="J144" s="40"/>
      <c r="K144" s="40"/>
      <c r="L144" s="44"/>
      <c r="M144" s="246"/>
      <c r="N144" s="24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191</v>
      </c>
      <c r="AU144" s="17" t="s">
        <v>86</v>
      </c>
    </row>
    <row r="145" s="13" customFormat="1">
      <c r="A145" s="13"/>
      <c r="B145" s="232"/>
      <c r="C145" s="233"/>
      <c r="D145" s="234" t="s">
        <v>178</v>
      </c>
      <c r="E145" s="233"/>
      <c r="F145" s="236" t="s">
        <v>749</v>
      </c>
      <c r="G145" s="233"/>
      <c r="H145" s="237">
        <v>14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178</v>
      </c>
      <c r="AU145" s="243" t="s">
        <v>86</v>
      </c>
      <c r="AV145" s="13" t="s">
        <v>86</v>
      </c>
      <c r="AW145" s="13" t="s">
        <v>4</v>
      </c>
      <c r="AX145" s="13" t="s">
        <v>84</v>
      </c>
      <c r="AY145" s="243" t="s">
        <v>153</v>
      </c>
    </row>
    <row r="146" s="2" customFormat="1" ht="24.15" customHeight="1">
      <c r="A146" s="38"/>
      <c r="B146" s="39"/>
      <c r="C146" s="219" t="s">
        <v>255</v>
      </c>
      <c r="D146" s="219" t="s">
        <v>155</v>
      </c>
      <c r="E146" s="220" t="s">
        <v>750</v>
      </c>
      <c r="F146" s="221" t="s">
        <v>751</v>
      </c>
      <c r="G146" s="222" t="s">
        <v>327</v>
      </c>
      <c r="H146" s="223">
        <v>14</v>
      </c>
      <c r="I146" s="224"/>
      <c r="J146" s="225">
        <f>ROUND(I146*H146,2)</f>
        <v>0</v>
      </c>
      <c r="K146" s="221" t="s">
        <v>158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106</v>
      </c>
      <c r="AT146" s="230" t="s">
        <v>155</v>
      </c>
      <c r="AU146" s="230" t="s">
        <v>86</v>
      </c>
      <c r="AY146" s="17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106</v>
      </c>
      <c r="BM146" s="230" t="s">
        <v>752</v>
      </c>
    </row>
    <row r="147" s="2" customFormat="1">
      <c r="A147" s="38"/>
      <c r="B147" s="39"/>
      <c r="C147" s="40"/>
      <c r="D147" s="234" t="s">
        <v>191</v>
      </c>
      <c r="E147" s="40"/>
      <c r="F147" s="244" t="s">
        <v>428</v>
      </c>
      <c r="G147" s="40"/>
      <c r="H147" s="40"/>
      <c r="I147" s="245"/>
      <c r="J147" s="40"/>
      <c r="K147" s="40"/>
      <c r="L147" s="44"/>
      <c r="M147" s="246"/>
      <c r="N147" s="24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86</v>
      </c>
    </row>
    <row r="148" s="13" customFormat="1">
      <c r="A148" s="13"/>
      <c r="B148" s="232"/>
      <c r="C148" s="233"/>
      <c r="D148" s="234" t="s">
        <v>178</v>
      </c>
      <c r="E148" s="233"/>
      <c r="F148" s="236" t="s">
        <v>749</v>
      </c>
      <c r="G148" s="233"/>
      <c r="H148" s="237">
        <v>14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178</v>
      </c>
      <c r="AU148" s="243" t="s">
        <v>86</v>
      </c>
      <c r="AV148" s="13" t="s">
        <v>86</v>
      </c>
      <c r="AW148" s="13" t="s">
        <v>4</v>
      </c>
      <c r="AX148" s="13" t="s">
        <v>84</v>
      </c>
      <c r="AY148" s="243" t="s">
        <v>153</v>
      </c>
    </row>
    <row r="149" s="2" customFormat="1" ht="24.15" customHeight="1">
      <c r="A149" s="38"/>
      <c r="B149" s="39"/>
      <c r="C149" s="219" t="s">
        <v>259</v>
      </c>
      <c r="D149" s="219" t="s">
        <v>155</v>
      </c>
      <c r="E149" s="220" t="s">
        <v>753</v>
      </c>
      <c r="F149" s="221" t="s">
        <v>754</v>
      </c>
      <c r="G149" s="222" t="s">
        <v>327</v>
      </c>
      <c r="H149" s="223">
        <v>14</v>
      </c>
      <c r="I149" s="224"/>
      <c r="J149" s="225">
        <f>ROUND(I149*H149,2)</f>
        <v>0</v>
      </c>
      <c r="K149" s="221" t="s">
        <v>158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106</v>
      </c>
      <c r="AT149" s="230" t="s">
        <v>155</v>
      </c>
      <c r="AU149" s="230" t="s">
        <v>86</v>
      </c>
      <c r="AY149" s="17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106</v>
      </c>
      <c r="BM149" s="230" t="s">
        <v>755</v>
      </c>
    </row>
    <row r="150" s="2" customFormat="1">
      <c r="A150" s="38"/>
      <c r="B150" s="39"/>
      <c r="C150" s="40"/>
      <c r="D150" s="234" t="s">
        <v>191</v>
      </c>
      <c r="E150" s="40"/>
      <c r="F150" s="244" t="s">
        <v>428</v>
      </c>
      <c r="G150" s="40"/>
      <c r="H150" s="40"/>
      <c r="I150" s="245"/>
      <c r="J150" s="40"/>
      <c r="K150" s="40"/>
      <c r="L150" s="44"/>
      <c r="M150" s="246"/>
      <c r="N150" s="24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86</v>
      </c>
    </row>
    <row r="151" s="13" customFormat="1">
      <c r="A151" s="13"/>
      <c r="B151" s="232"/>
      <c r="C151" s="233"/>
      <c r="D151" s="234" t="s">
        <v>178</v>
      </c>
      <c r="E151" s="233"/>
      <c r="F151" s="236" t="s">
        <v>749</v>
      </c>
      <c r="G151" s="233"/>
      <c r="H151" s="237">
        <v>14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178</v>
      </c>
      <c r="AU151" s="243" t="s">
        <v>86</v>
      </c>
      <c r="AV151" s="13" t="s">
        <v>86</v>
      </c>
      <c r="AW151" s="13" t="s">
        <v>4</v>
      </c>
      <c r="AX151" s="13" t="s">
        <v>84</v>
      </c>
      <c r="AY151" s="243" t="s">
        <v>153</v>
      </c>
    </row>
    <row r="152" s="2" customFormat="1" ht="24.15" customHeight="1">
      <c r="A152" s="38"/>
      <c r="B152" s="39"/>
      <c r="C152" s="219" t="s">
        <v>265</v>
      </c>
      <c r="D152" s="219" t="s">
        <v>155</v>
      </c>
      <c r="E152" s="220" t="s">
        <v>756</v>
      </c>
      <c r="F152" s="221" t="s">
        <v>757</v>
      </c>
      <c r="G152" s="222" t="s">
        <v>327</v>
      </c>
      <c r="H152" s="223">
        <v>56</v>
      </c>
      <c r="I152" s="224"/>
      <c r="J152" s="225">
        <f>ROUND(I152*H152,2)</f>
        <v>0</v>
      </c>
      <c r="K152" s="221" t="s">
        <v>158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106</v>
      </c>
      <c r="AT152" s="230" t="s">
        <v>155</v>
      </c>
      <c r="AU152" s="230" t="s">
        <v>86</v>
      </c>
      <c r="AY152" s="17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106</v>
      </c>
      <c r="BM152" s="230" t="s">
        <v>758</v>
      </c>
    </row>
    <row r="153" s="2" customFormat="1">
      <c r="A153" s="38"/>
      <c r="B153" s="39"/>
      <c r="C153" s="40"/>
      <c r="D153" s="234" t="s">
        <v>191</v>
      </c>
      <c r="E153" s="40"/>
      <c r="F153" s="244" t="s">
        <v>428</v>
      </c>
      <c r="G153" s="40"/>
      <c r="H153" s="40"/>
      <c r="I153" s="245"/>
      <c r="J153" s="40"/>
      <c r="K153" s="40"/>
      <c r="L153" s="44"/>
      <c r="M153" s="246"/>
      <c r="N153" s="24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191</v>
      </c>
      <c r="AU153" s="17" t="s">
        <v>86</v>
      </c>
    </row>
    <row r="154" s="13" customFormat="1">
      <c r="A154" s="13"/>
      <c r="B154" s="232"/>
      <c r="C154" s="233"/>
      <c r="D154" s="234" t="s">
        <v>178</v>
      </c>
      <c r="E154" s="233"/>
      <c r="F154" s="236" t="s">
        <v>759</v>
      </c>
      <c r="G154" s="233"/>
      <c r="H154" s="237">
        <v>56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178</v>
      </c>
      <c r="AU154" s="243" t="s">
        <v>86</v>
      </c>
      <c r="AV154" s="13" t="s">
        <v>86</v>
      </c>
      <c r="AW154" s="13" t="s">
        <v>4</v>
      </c>
      <c r="AX154" s="13" t="s">
        <v>84</v>
      </c>
      <c r="AY154" s="243" t="s">
        <v>153</v>
      </c>
    </row>
    <row r="155" s="2" customFormat="1" ht="24.15" customHeight="1">
      <c r="A155" s="38"/>
      <c r="B155" s="39"/>
      <c r="C155" s="219" t="s">
        <v>272</v>
      </c>
      <c r="D155" s="219" t="s">
        <v>155</v>
      </c>
      <c r="E155" s="220" t="s">
        <v>760</v>
      </c>
      <c r="F155" s="221" t="s">
        <v>761</v>
      </c>
      <c r="G155" s="222" t="s">
        <v>327</v>
      </c>
      <c r="H155" s="223">
        <v>14</v>
      </c>
      <c r="I155" s="224"/>
      <c r="J155" s="225">
        <f>ROUND(I155*H155,2)</f>
        <v>0</v>
      </c>
      <c r="K155" s="221" t="s">
        <v>158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106</v>
      </c>
      <c r="AT155" s="230" t="s">
        <v>155</v>
      </c>
      <c r="AU155" s="230" t="s">
        <v>86</v>
      </c>
      <c r="AY155" s="17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106</v>
      </c>
      <c r="BM155" s="230" t="s">
        <v>762</v>
      </c>
    </row>
    <row r="156" s="2" customFormat="1">
      <c r="A156" s="38"/>
      <c r="B156" s="39"/>
      <c r="C156" s="40"/>
      <c r="D156" s="234" t="s">
        <v>191</v>
      </c>
      <c r="E156" s="40"/>
      <c r="F156" s="244" t="s">
        <v>428</v>
      </c>
      <c r="G156" s="40"/>
      <c r="H156" s="40"/>
      <c r="I156" s="245"/>
      <c r="J156" s="40"/>
      <c r="K156" s="40"/>
      <c r="L156" s="44"/>
      <c r="M156" s="246"/>
      <c r="N156" s="24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191</v>
      </c>
      <c r="AU156" s="17" t="s">
        <v>86</v>
      </c>
    </row>
    <row r="157" s="13" customFormat="1">
      <c r="A157" s="13"/>
      <c r="B157" s="232"/>
      <c r="C157" s="233"/>
      <c r="D157" s="234" t="s">
        <v>178</v>
      </c>
      <c r="E157" s="233"/>
      <c r="F157" s="236" t="s">
        <v>749</v>
      </c>
      <c r="G157" s="233"/>
      <c r="H157" s="237">
        <v>14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178</v>
      </c>
      <c r="AU157" s="243" t="s">
        <v>86</v>
      </c>
      <c r="AV157" s="13" t="s">
        <v>86</v>
      </c>
      <c r="AW157" s="13" t="s">
        <v>4</v>
      </c>
      <c r="AX157" s="13" t="s">
        <v>84</v>
      </c>
      <c r="AY157" s="243" t="s">
        <v>153</v>
      </c>
    </row>
    <row r="158" s="2" customFormat="1" ht="24.15" customHeight="1">
      <c r="A158" s="38"/>
      <c r="B158" s="39"/>
      <c r="C158" s="219" t="s">
        <v>276</v>
      </c>
      <c r="D158" s="219" t="s">
        <v>155</v>
      </c>
      <c r="E158" s="220" t="s">
        <v>763</v>
      </c>
      <c r="F158" s="221" t="s">
        <v>764</v>
      </c>
      <c r="G158" s="222" t="s">
        <v>327</v>
      </c>
      <c r="H158" s="223">
        <v>14</v>
      </c>
      <c r="I158" s="224"/>
      <c r="J158" s="225">
        <f>ROUND(I158*H158,2)</f>
        <v>0</v>
      </c>
      <c r="K158" s="221" t="s">
        <v>158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106</v>
      </c>
      <c r="AT158" s="230" t="s">
        <v>155</v>
      </c>
      <c r="AU158" s="230" t="s">
        <v>86</v>
      </c>
      <c r="AY158" s="17" t="s">
        <v>153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106</v>
      </c>
      <c r="BM158" s="230" t="s">
        <v>765</v>
      </c>
    </row>
    <row r="159" s="2" customFormat="1">
      <c r="A159" s="38"/>
      <c r="B159" s="39"/>
      <c r="C159" s="40"/>
      <c r="D159" s="234" t="s">
        <v>191</v>
      </c>
      <c r="E159" s="40"/>
      <c r="F159" s="244" t="s">
        <v>428</v>
      </c>
      <c r="G159" s="40"/>
      <c r="H159" s="40"/>
      <c r="I159" s="245"/>
      <c r="J159" s="40"/>
      <c r="K159" s="40"/>
      <c r="L159" s="44"/>
      <c r="M159" s="246"/>
      <c r="N159" s="24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191</v>
      </c>
      <c r="AU159" s="17" t="s">
        <v>86</v>
      </c>
    </row>
    <row r="160" s="13" customFormat="1">
      <c r="A160" s="13"/>
      <c r="B160" s="232"/>
      <c r="C160" s="233"/>
      <c r="D160" s="234" t="s">
        <v>178</v>
      </c>
      <c r="E160" s="233"/>
      <c r="F160" s="236" t="s">
        <v>749</v>
      </c>
      <c r="G160" s="233"/>
      <c r="H160" s="237">
        <v>14</v>
      </c>
      <c r="I160" s="238"/>
      <c r="J160" s="233"/>
      <c r="K160" s="233"/>
      <c r="L160" s="239"/>
      <c r="M160" s="285"/>
      <c r="N160" s="286"/>
      <c r="O160" s="286"/>
      <c r="P160" s="286"/>
      <c r="Q160" s="286"/>
      <c r="R160" s="286"/>
      <c r="S160" s="286"/>
      <c r="T160" s="28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178</v>
      </c>
      <c r="AU160" s="243" t="s">
        <v>86</v>
      </c>
      <c r="AV160" s="13" t="s">
        <v>86</v>
      </c>
      <c r="AW160" s="13" t="s">
        <v>4</v>
      </c>
      <c r="AX160" s="13" t="s">
        <v>84</v>
      </c>
      <c r="AY160" s="243" t="s">
        <v>153</v>
      </c>
    </row>
    <row r="161" s="2" customFormat="1" ht="6.96" customHeight="1">
      <c r="A161" s="38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kyC3TicrzqApC8AclZVKg0vxfGjSOln+gbAkDyVK3odv3/S0M7etqBNzHbsGSNHxgqDtecxwM6W2Z66PliMpPA==" hashValue="RjyIT+QGF1XINedhb6+DpS92H5KF18ckYNlFEfRGxHVkxYmqANubUrwH9Me0wikp9Ezkliy3oVx4m4uCNaforw==" algorithmName="SHA-512" password="CC35"/>
  <autoFilter ref="C117:K16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107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PARKOVIŠTĚ PRO OA V UL.JIRÁSKOVA / JIŽNÍ, BÍLINA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766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10. 4. 2021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ROUND((SUM(BE118:BE149)),  2)</f>
        <v>0</v>
      </c>
      <c r="G33" s="38"/>
      <c r="H33" s="38"/>
      <c r="I33" s="156">
        <v>0.20999999999999999</v>
      </c>
      <c r="J33" s="155">
        <f>ROUND(((SUM(BE118:BE149))*I33),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ROUND((SUM(BF118:BF149)),  2)</f>
        <v>0</v>
      </c>
      <c r="G34" s="38"/>
      <c r="H34" s="38"/>
      <c r="I34" s="156">
        <v>0.14999999999999999</v>
      </c>
      <c r="J34" s="155">
        <f>ROUND(((SUM(BF118:BF149))*I34),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ROUND((SUM(BG118:BG149)),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ROUND((SUM(BH118:BH149)),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ROUND((SUM(BI118:BI149)),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PARKOVIŠTĚ PRO OA V UL.JIRÁSKOVA / JIŽNÍ, BÍLINA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ZRN4 - NÁHRADNÍ VÝSADBA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BÍLINA</v>
      </c>
      <c r="G89" s="40"/>
      <c r="H89" s="40"/>
      <c r="I89" s="32" t="s">
        <v>22</v>
      </c>
      <c r="J89" s="79" t="str">
        <f>IF(J12="","",J12)</f>
        <v>10. 4. 2021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BÍLINA</v>
      </c>
      <c r="G91" s="40"/>
      <c r="H91" s="40"/>
      <c r="I91" s="32" t="s">
        <v>30</v>
      </c>
      <c r="J91" s="36" t="str">
        <f>E21</f>
        <v>NE2D PROJEKT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ING.VLADIMÍR PLHÁK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128</v>
      </c>
      <c r="D94" s="177"/>
      <c r="E94" s="177"/>
      <c r="F94" s="177"/>
      <c r="G94" s="177"/>
      <c r="H94" s="177"/>
      <c r="I94" s="177"/>
      <c r="J94" s="178" t="s">
        <v>129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130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131</v>
      </c>
    </row>
    <row r="97" s="9" customFormat="1" ht="24.96" customHeight="1">
      <c r="A97" s="9"/>
      <c r="B97" s="180"/>
      <c r="C97" s="181"/>
      <c r="D97" s="182" t="s">
        <v>132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133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PARKOVIŠTĚ PRO OA V UL.JIRÁSKOVA / JIŽNÍ, BÍLINA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120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ZRN4 - NÁHRADNÍ VÝSADBA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BÍLINA</v>
      </c>
      <c r="G112" s="40"/>
      <c r="H112" s="40"/>
      <c r="I112" s="32" t="s">
        <v>22</v>
      </c>
      <c r="J112" s="79" t="str">
        <f>IF(J12="","",J12)</f>
        <v>10. 4. 2021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MĚSTO BÍLINA</v>
      </c>
      <c r="G114" s="40"/>
      <c r="H114" s="40"/>
      <c r="I114" s="32" t="s">
        <v>30</v>
      </c>
      <c r="J114" s="36" t="str">
        <f>E21</f>
        <v>NE2D PROJEKT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ING.VLADIMÍR PLHÁK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139</v>
      </c>
      <c r="D117" s="195" t="s">
        <v>61</v>
      </c>
      <c r="E117" s="195" t="s">
        <v>57</v>
      </c>
      <c r="F117" s="195" t="s">
        <v>58</v>
      </c>
      <c r="G117" s="195" t="s">
        <v>140</v>
      </c>
      <c r="H117" s="195" t="s">
        <v>141</v>
      </c>
      <c r="I117" s="195" t="s">
        <v>142</v>
      </c>
      <c r="J117" s="195" t="s">
        <v>129</v>
      </c>
      <c r="K117" s="196" t="s">
        <v>143</v>
      </c>
      <c r="L117" s="197"/>
      <c r="M117" s="100" t="s">
        <v>1</v>
      </c>
      <c r="N117" s="101" t="s">
        <v>40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131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151</v>
      </c>
      <c r="F119" s="206" t="s">
        <v>152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75</v>
      </c>
      <c r="AU119" s="215" t="s">
        <v>76</v>
      </c>
      <c r="AY119" s="214" t="s">
        <v>153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84</v>
      </c>
      <c r="F120" s="217" t="s">
        <v>154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SUM(P121:P149)</f>
        <v>0</v>
      </c>
      <c r="Q120" s="211"/>
      <c r="R120" s="212">
        <f>SUM(R121:R149)</f>
        <v>0</v>
      </c>
      <c r="S120" s="211"/>
      <c r="T120" s="213">
        <f>SUM(T121:T149)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75</v>
      </c>
      <c r="AU120" s="215" t="s">
        <v>84</v>
      </c>
      <c r="AY120" s="214" t="s">
        <v>153</v>
      </c>
      <c r="BK120" s="216">
        <f>SUM(BK121:BK149)</f>
        <v>0</v>
      </c>
    </row>
    <row r="121" s="2" customFormat="1" ht="24.15" customHeight="1">
      <c r="A121" s="38"/>
      <c r="B121" s="39"/>
      <c r="C121" s="219" t="s">
        <v>84</v>
      </c>
      <c r="D121" s="219" t="s">
        <v>155</v>
      </c>
      <c r="E121" s="220" t="s">
        <v>767</v>
      </c>
      <c r="F121" s="221" t="s">
        <v>768</v>
      </c>
      <c r="G121" s="222" t="s">
        <v>327</v>
      </c>
      <c r="H121" s="223">
        <v>5</v>
      </c>
      <c r="I121" s="224"/>
      <c r="J121" s="225">
        <f>ROUND(I121*H121,2)</f>
        <v>0</v>
      </c>
      <c r="K121" s="221" t="s">
        <v>1</v>
      </c>
      <c r="L121" s="44"/>
      <c r="M121" s="226" t="s">
        <v>1</v>
      </c>
      <c r="N121" s="227" t="s">
        <v>41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106</v>
      </c>
      <c r="AT121" s="230" t="s">
        <v>155</v>
      </c>
      <c r="AU121" s="230" t="s">
        <v>86</v>
      </c>
      <c r="AY121" s="17" t="s">
        <v>153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84</v>
      </c>
      <c r="BK121" s="231">
        <f>ROUND(I121*H121,2)</f>
        <v>0</v>
      </c>
      <c r="BL121" s="17" t="s">
        <v>106</v>
      </c>
      <c r="BM121" s="230" t="s">
        <v>769</v>
      </c>
    </row>
    <row r="122" s="13" customFormat="1">
      <c r="A122" s="13"/>
      <c r="B122" s="232"/>
      <c r="C122" s="233"/>
      <c r="D122" s="234" t="s">
        <v>178</v>
      </c>
      <c r="E122" s="235" t="s">
        <v>1</v>
      </c>
      <c r="F122" s="236" t="s">
        <v>770</v>
      </c>
      <c r="G122" s="233"/>
      <c r="H122" s="237">
        <v>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178</v>
      </c>
      <c r="AU122" s="243" t="s">
        <v>86</v>
      </c>
      <c r="AV122" s="13" t="s">
        <v>86</v>
      </c>
      <c r="AW122" s="13" t="s">
        <v>32</v>
      </c>
      <c r="AX122" s="13" t="s">
        <v>84</v>
      </c>
      <c r="AY122" s="243" t="s">
        <v>153</v>
      </c>
    </row>
    <row r="123" s="2" customFormat="1" ht="16.5" customHeight="1">
      <c r="A123" s="38"/>
      <c r="B123" s="39"/>
      <c r="C123" s="248" t="s">
        <v>86</v>
      </c>
      <c r="D123" s="248" t="s">
        <v>209</v>
      </c>
      <c r="E123" s="249" t="s">
        <v>771</v>
      </c>
      <c r="F123" s="250" t="s">
        <v>772</v>
      </c>
      <c r="G123" s="251" t="s">
        <v>327</v>
      </c>
      <c r="H123" s="252">
        <v>5</v>
      </c>
      <c r="I123" s="253"/>
      <c r="J123" s="254">
        <f>ROUND(I123*H123,2)</f>
        <v>0</v>
      </c>
      <c r="K123" s="250" t="s">
        <v>1</v>
      </c>
      <c r="L123" s="255"/>
      <c r="M123" s="256" t="s">
        <v>1</v>
      </c>
      <c r="N123" s="25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183</v>
      </c>
      <c r="AT123" s="230" t="s">
        <v>209</v>
      </c>
      <c r="AU123" s="230" t="s">
        <v>86</v>
      </c>
      <c r="AY123" s="17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106</v>
      </c>
      <c r="BM123" s="230" t="s">
        <v>773</v>
      </c>
    </row>
    <row r="124" s="15" customFormat="1">
      <c r="A124" s="15"/>
      <c r="B124" s="269"/>
      <c r="C124" s="270"/>
      <c r="D124" s="234" t="s">
        <v>178</v>
      </c>
      <c r="E124" s="271" t="s">
        <v>1</v>
      </c>
      <c r="F124" s="272" t="s">
        <v>774</v>
      </c>
      <c r="G124" s="270"/>
      <c r="H124" s="271" t="s">
        <v>1</v>
      </c>
      <c r="I124" s="273"/>
      <c r="J124" s="270"/>
      <c r="K124" s="270"/>
      <c r="L124" s="274"/>
      <c r="M124" s="275"/>
      <c r="N124" s="276"/>
      <c r="O124" s="276"/>
      <c r="P124" s="276"/>
      <c r="Q124" s="276"/>
      <c r="R124" s="276"/>
      <c r="S124" s="276"/>
      <c r="T124" s="27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8" t="s">
        <v>178</v>
      </c>
      <c r="AU124" s="278" t="s">
        <v>86</v>
      </c>
      <c r="AV124" s="15" t="s">
        <v>84</v>
      </c>
      <c r="AW124" s="15" t="s">
        <v>32</v>
      </c>
      <c r="AX124" s="15" t="s">
        <v>76</v>
      </c>
      <c r="AY124" s="278" t="s">
        <v>153</v>
      </c>
    </row>
    <row r="125" s="13" customFormat="1">
      <c r="A125" s="13"/>
      <c r="B125" s="232"/>
      <c r="C125" s="233"/>
      <c r="D125" s="234" t="s">
        <v>178</v>
      </c>
      <c r="E125" s="235" t="s">
        <v>1</v>
      </c>
      <c r="F125" s="236" t="s">
        <v>169</v>
      </c>
      <c r="G125" s="233"/>
      <c r="H125" s="237">
        <v>5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178</v>
      </c>
      <c r="AU125" s="243" t="s">
        <v>86</v>
      </c>
      <c r="AV125" s="13" t="s">
        <v>86</v>
      </c>
      <c r="AW125" s="13" t="s">
        <v>32</v>
      </c>
      <c r="AX125" s="13" t="s">
        <v>84</v>
      </c>
      <c r="AY125" s="243" t="s">
        <v>153</v>
      </c>
    </row>
    <row r="126" s="2" customFormat="1" ht="16.5" customHeight="1">
      <c r="A126" s="38"/>
      <c r="B126" s="39"/>
      <c r="C126" s="219" t="s">
        <v>104</v>
      </c>
      <c r="D126" s="219" t="s">
        <v>155</v>
      </c>
      <c r="E126" s="220" t="s">
        <v>775</v>
      </c>
      <c r="F126" s="221" t="s">
        <v>776</v>
      </c>
      <c r="G126" s="222" t="s">
        <v>777</v>
      </c>
      <c r="H126" s="223">
        <v>1</v>
      </c>
      <c r="I126" s="224"/>
      <c r="J126" s="225">
        <f>ROUND(I126*H126,2)</f>
        <v>0</v>
      </c>
      <c r="K126" s="221" t="s">
        <v>1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106</v>
      </c>
      <c r="AT126" s="230" t="s">
        <v>155</v>
      </c>
      <c r="AU126" s="230" t="s">
        <v>86</v>
      </c>
      <c r="AY126" s="17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106</v>
      </c>
      <c r="BM126" s="230" t="s">
        <v>778</v>
      </c>
    </row>
    <row r="127" s="2" customFormat="1">
      <c r="A127" s="38"/>
      <c r="B127" s="39"/>
      <c r="C127" s="40"/>
      <c r="D127" s="234" t="s">
        <v>191</v>
      </c>
      <c r="E127" s="40"/>
      <c r="F127" s="244" t="s">
        <v>779</v>
      </c>
      <c r="G127" s="40"/>
      <c r="H127" s="40"/>
      <c r="I127" s="245"/>
      <c r="J127" s="40"/>
      <c r="K127" s="40"/>
      <c r="L127" s="44"/>
      <c r="M127" s="246"/>
      <c r="N127" s="24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86</v>
      </c>
    </row>
    <row r="128" s="15" customFormat="1">
      <c r="A128" s="15"/>
      <c r="B128" s="269"/>
      <c r="C128" s="270"/>
      <c r="D128" s="234" t="s">
        <v>178</v>
      </c>
      <c r="E128" s="271" t="s">
        <v>1</v>
      </c>
      <c r="F128" s="272" t="s">
        <v>780</v>
      </c>
      <c r="G128" s="270"/>
      <c r="H128" s="271" t="s">
        <v>1</v>
      </c>
      <c r="I128" s="273"/>
      <c r="J128" s="270"/>
      <c r="K128" s="270"/>
      <c r="L128" s="274"/>
      <c r="M128" s="275"/>
      <c r="N128" s="276"/>
      <c r="O128" s="276"/>
      <c r="P128" s="276"/>
      <c r="Q128" s="276"/>
      <c r="R128" s="276"/>
      <c r="S128" s="276"/>
      <c r="T128" s="27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8" t="s">
        <v>178</v>
      </c>
      <c r="AU128" s="278" t="s">
        <v>86</v>
      </c>
      <c r="AV128" s="15" t="s">
        <v>84</v>
      </c>
      <c r="AW128" s="15" t="s">
        <v>32</v>
      </c>
      <c r="AX128" s="15" t="s">
        <v>76</v>
      </c>
      <c r="AY128" s="278" t="s">
        <v>153</v>
      </c>
    </row>
    <row r="129" s="15" customFormat="1">
      <c r="A129" s="15"/>
      <c r="B129" s="269"/>
      <c r="C129" s="270"/>
      <c r="D129" s="234" t="s">
        <v>178</v>
      </c>
      <c r="E129" s="271" t="s">
        <v>1</v>
      </c>
      <c r="F129" s="272" t="s">
        <v>781</v>
      </c>
      <c r="G129" s="270"/>
      <c r="H129" s="271" t="s">
        <v>1</v>
      </c>
      <c r="I129" s="273"/>
      <c r="J129" s="270"/>
      <c r="K129" s="270"/>
      <c r="L129" s="274"/>
      <c r="M129" s="275"/>
      <c r="N129" s="276"/>
      <c r="O129" s="276"/>
      <c r="P129" s="276"/>
      <c r="Q129" s="276"/>
      <c r="R129" s="276"/>
      <c r="S129" s="276"/>
      <c r="T129" s="27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8" t="s">
        <v>178</v>
      </c>
      <c r="AU129" s="278" t="s">
        <v>86</v>
      </c>
      <c r="AV129" s="15" t="s">
        <v>84</v>
      </c>
      <c r="AW129" s="15" t="s">
        <v>32</v>
      </c>
      <c r="AX129" s="15" t="s">
        <v>76</v>
      </c>
      <c r="AY129" s="278" t="s">
        <v>153</v>
      </c>
    </row>
    <row r="130" s="15" customFormat="1">
      <c r="A130" s="15"/>
      <c r="B130" s="269"/>
      <c r="C130" s="270"/>
      <c r="D130" s="234" t="s">
        <v>178</v>
      </c>
      <c r="E130" s="271" t="s">
        <v>1</v>
      </c>
      <c r="F130" s="272" t="s">
        <v>782</v>
      </c>
      <c r="G130" s="270"/>
      <c r="H130" s="271" t="s">
        <v>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8" t="s">
        <v>178</v>
      </c>
      <c r="AU130" s="278" t="s">
        <v>86</v>
      </c>
      <c r="AV130" s="15" t="s">
        <v>84</v>
      </c>
      <c r="AW130" s="15" t="s">
        <v>32</v>
      </c>
      <c r="AX130" s="15" t="s">
        <v>76</v>
      </c>
      <c r="AY130" s="278" t="s">
        <v>153</v>
      </c>
    </row>
    <row r="131" s="15" customFormat="1">
      <c r="A131" s="15"/>
      <c r="B131" s="269"/>
      <c r="C131" s="270"/>
      <c r="D131" s="234" t="s">
        <v>178</v>
      </c>
      <c r="E131" s="271" t="s">
        <v>1</v>
      </c>
      <c r="F131" s="272" t="s">
        <v>783</v>
      </c>
      <c r="G131" s="270"/>
      <c r="H131" s="271" t="s">
        <v>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8" t="s">
        <v>178</v>
      </c>
      <c r="AU131" s="278" t="s">
        <v>86</v>
      </c>
      <c r="AV131" s="15" t="s">
        <v>84</v>
      </c>
      <c r="AW131" s="15" t="s">
        <v>32</v>
      </c>
      <c r="AX131" s="15" t="s">
        <v>76</v>
      </c>
      <c r="AY131" s="278" t="s">
        <v>153</v>
      </c>
    </row>
    <row r="132" s="15" customFormat="1">
      <c r="A132" s="15"/>
      <c r="B132" s="269"/>
      <c r="C132" s="270"/>
      <c r="D132" s="234" t="s">
        <v>178</v>
      </c>
      <c r="E132" s="271" t="s">
        <v>1</v>
      </c>
      <c r="F132" s="272" t="s">
        <v>784</v>
      </c>
      <c r="G132" s="270"/>
      <c r="H132" s="271" t="s">
        <v>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8" t="s">
        <v>178</v>
      </c>
      <c r="AU132" s="278" t="s">
        <v>86</v>
      </c>
      <c r="AV132" s="15" t="s">
        <v>84</v>
      </c>
      <c r="AW132" s="15" t="s">
        <v>32</v>
      </c>
      <c r="AX132" s="15" t="s">
        <v>76</v>
      </c>
      <c r="AY132" s="278" t="s">
        <v>153</v>
      </c>
    </row>
    <row r="133" s="15" customFormat="1">
      <c r="A133" s="15"/>
      <c r="B133" s="269"/>
      <c r="C133" s="270"/>
      <c r="D133" s="234" t="s">
        <v>178</v>
      </c>
      <c r="E133" s="271" t="s">
        <v>1</v>
      </c>
      <c r="F133" s="272" t="s">
        <v>785</v>
      </c>
      <c r="G133" s="270"/>
      <c r="H133" s="271" t="s">
        <v>1</v>
      </c>
      <c r="I133" s="273"/>
      <c r="J133" s="270"/>
      <c r="K133" s="270"/>
      <c r="L133" s="274"/>
      <c r="M133" s="275"/>
      <c r="N133" s="276"/>
      <c r="O133" s="276"/>
      <c r="P133" s="276"/>
      <c r="Q133" s="276"/>
      <c r="R133" s="276"/>
      <c r="S133" s="276"/>
      <c r="T133" s="27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8" t="s">
        <v>178</v>
      </c>
      <c r="AU133" s="278" t="s">
        <v>86</v>
      </c>
      <c r="AV133" s="15" t="s">
        <v>84</v>
      </c>
      <c r="AW133" s="15" t="s">
        <v>32</v>
      </c>
      <c r="AX133" s="15" t="s">
        <v>76</v>
      </c>
      <c r="AY133" s="278" t="s">
        <v>153</v>
      </c>
    </row>
    <row r="134" s="15" customFormat="1">
      <c r="A134" s="15"/>
      <c r="B134" s="269"/>
      <c r="C134" s="270"/>
      <c r="D134" s="234" t="s">
        <v>178</v>
      </c>
      <c r="E134" s="271" t="s">
        <v>1</v>
      </c>
      <c r="F134" s="272" t="s">
        <v>786</v>
      </c>
      <c r="G134" s="270"/>
      <c r="H134" s="271" t="s">
        <v>1</v>
      </c>
      <c r="I134" s="273"/>
      <c r="J134" s="270"/>
      <c r="K134" s="270"/>
      <c r="L134" s="274"/>
      <c r="M134" s="275"/>
      <c r="N134" s="276"/>
      <c r="O134" s="276"/>
      <c r="P134" s="276"/>
      <c r="Q134" s="276"/>
      <c r="R134" s="276"/>
      <c r="S134" s="276"/>
      <c r="T134" s="27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8" t="s">
        <v>178</v>
      </c>
      <c r="AU134" s="278" t="s">
        <v>86</v>
      </c>
      <c r="AV134" s="15" t="s">
        <v>84</v>
      </c>
      <c r="AW134" s="15" t="s">
        <v>32</v>
      </c>
      <c r="AX134" s="15" t="s">
        <v>76</v>
      </c>
      <c r="AY134" s="278" t="s">
        <v>153</v>
      </c>
    </row>
    <row r="135" s="15" customFormat="1">
      <c r="A135" s="15"/>
      <c r="B135" s="269"/>
      <c r="C135" s="270"/>
      <c r="D135" s="234" t="s">
        <v>178</v>
      </c>
      <c r="E135" s="271" t="s">
        <v>1</v>
      </c>
      <c r="F135" s="272" t="s">
        <v>787</v>
      </c>
      <c r="G135" s="270"/>
      <c r="H135" s="271" t="s">
        <v>1</v>
      </c>
      <c r="I135" s="273"/>
      <c r="J135" s="270"/>
      <c r="K135" s="270"/>
      <c r="L135" s="274"/>
      <c r="M135" s="275"/>
      <c r="N135" s="276"/>
      <c r="O135" s="276"/>
      <c r="P135" s="276"/>
      <c r="Q135" s="276"/>
      <c r="R135" s="276"/>
      <c r="S135" s="276"/>
      <c r="T135" s="27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8" t="s">
        <v>178</v>
      </c>
      <c r="AU135" s="278" t="s">
        <v>86</v>
      </c>
      <c r="AV135" s="15" t="s">
        <v>84</v>
      </c>
      <c r="AW135" s="15" t="s">
        <v>32</v>
      </c>
      <c r="AX135" s="15" t="s">
        <v>76</v>
      </c>
      <c r="AY135" s="278" t="s">
        <v>153</v>
      </c>
    </row>
    <row r="136" s="13" customFormat="1">
      <c r="A136" s="13"/>
      <c r="B136" s="232"/>
      <c r="C136" s="233"/>
      <c r="D136" s="234" t="s">
        <v>178</v>
      </c>
      <c r="E136" s="235" t="s">
        <v>1</v>
      </c>
      <c r="F136" s="236" t="s">
        <v>788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178</v>
      </c>
      <c r="AU136" s="243" t="s">
        <v>86</v>
      </c>
      <c r="AV136" s="13" t="s">
        <v>86</v>
      </c>
      <c r="AW136" s="13" t="s">
        <v>32</v>
      </c>
      <c r="AX136" s="13" t="s">
        <v>84</v>
      </c>
      <c r="AY136" s="243" t="s">
        <v>153</v>
      </c>
    </row>
    <row r="137" s="2" customFormat="1" ht="16.5" customHeight="1">
      <c r="A137" s="38"/>
      <c r="B137" s="39"/>
      <c r="C137" s="219" t="s">
        <v>106</v>
      </c>
      <c r="D137" s="219" t="s">
        <v>155</v>
      </c>
      <c r="E137" s="220" t="s">
        <v>789</v>
      </c>
      <c r="F137" s="221" t="s">
        <v>790</v>
      </c>
      <c r="G137" s="222" t="s">
        <v>777</v>
      </c>
      <c r="H137" s="223">
        <v>4</v>
      </c>
      <c r="I137" s="224"/>
      <c r="J137" s="225">
        <f>ROUND(I137*H137,2)</f>
        <v>0</v>
      </c>
      <c r="K137" s="221" t="s">
        <v>1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106</v>
      </c>
      <c r="AT137" s="230" t="s">
        <v>155</v>
      </c>
      <c r="AU137" s="230" t="s">
        <v>86</v>
      </c>
      <c r="AY137" s="17" t="s">
        <v>153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106</v>
      </c>
      <c r="BM137" s="230" t="s">
        <v>791</v>
      </c>
    </row>
    <row r="138" s="2" customFormat="1">
      <c r="A138" s="38"/>
      <c r="B138" s="39"/>
      <c r="C138" s="40"/>
      <c r="D138" s="234" t="s">
        <v>191</v>
      </c>
      <c r="E138" s="40"/>
      <c r="F138" s="244" t="s">
        <v>779</v>
      </c>
      <c r="G138" s="40"/>
      <c r="H138" s="40"/>
      <c r="I138" s="245"/>
      <c r="J138" s="40"/>
      <c r="K138" s="40"/>
      <c r="L138" s="44"/>
      <c r="M138" s="246"/>
      <c r="N138" s="24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191</v>
      </c>
      <c r="AU138" s="17" t="s">
        <v>86</v>
      </c>
    </row>
    <row r="139" s="15" customFormat="1">
      <c r="A139" s="15"/>
      <c r="B139" s="269"/>
      <c r="C139" s="270"/>
      <c r="D139" s="234" t="s">
        <v>178</v>
      </c>
      <c r="E139" s="271" t="s">
        <v>1</v>
      </c>
      <c r="F139" s="272" t="s">
        <v>792</v>
      </c>
      <c r="G139" s="270"/>
      <c r="H139" s="271" t="s">
        <v>1</v>
      </c>
      <c r="I139" s="273"/>
      <c r="J139" s="270"/>
      <c r="K139" s="270"/>
      <c r="L139" s="274"/>
      <c r="M139" s="275"/>
      <c r="N139" s="276"/>
      <c r="O139" s="276"/>
      <c r="P139" s="276"/>
      <c r="Q139" s="276"/>
      <c r="R139" s="276"/>
      <c r="S139" s="276"/>
      <c r="T139" s="27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8" t="s">
        <v>178</v>
      </c>
      <c r="AU139" s="278" t="s">
        <v>86</v>
      </c>
      <c r="AV139" s="15" t="s">
        <v>84</v>
      </c>
      <c r="AW139" s="15" t="s">
        <v>32</v>
      </c>
      <c r="AX139" s="15" t="s">
        <v>76</v>
      </c>
      <c r="AY139" s="278" t="s">
        <v>153</v>
      </c>
    </row>
    <row r="140" s="15" customFormat="1">
      <c r="A140" s="15"/>
      <c r="B140" s="269"/>
      <c r="C140" s="270"/>
      <c r="D140" s="234" t="s">
        <v>178</v>
      </c>
      <c r="E140" s="271" t="s">
        <v>1</v>
      </c>
      <c r="F140" s="272" t="s">
        <v>781</v>
      </c>
      <c r="G140" s="270"/>
      <c r="H140" s="271" t="s">
        <v>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8" t="s">
        <v>178</v>
      </c>
      <c r="AU140" s="278" t="s">
        <v>86</v>
      </c>
      <c r="AV140" s="15" t="s">
        <v>84</v>
      </c>
      <c r="AW140" s="15" t="s">
        <v>32</v>
      </c>
      <c r="AX140" s="15" t="s">
        <v>76</v>
      </c>
      <c r="AY140" s="278" t="s">
        <v>153</v>
      </c>
    </row>
    <row r="141" s="15" customFormat="1">
      <c r="A141" s="15"/>
      <c r="B141" s="269"/>
      <c r="C141" s="270"/>
      <c r="D141" s="234" t="s">
        <v>178</v>
      </c>
      <c r="E141" s="271" t="s">
        <v>1</v>
      </c>
      <c r="F141" s="272" t="s">
        <v>782</v>
      </c>
      <c r="G141" s="270"/>
      <c r="H141" s="271" t="s">
        <v>1</v>
      </c>
      <c r="I141" s="273"/>
      <c r="J141" s="270"/>
      <c r="K141" s="270"/>
      <c r="L141" s="274"/>
      <c r="M141" s="275"/>
      <c r="N141" s="276"/>
      <c r="O141" s="276"/>
      <c r="P141" s="276"/>
      <c r="Q141" s="276"/>
      <c r="R141" s="276"/>
      <c r="S141" s="276"/>
      <c r="T141" s="27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8" t="s">
        <v>178</v>
      </c>
      <c r="AU141" s="278" t="s">
        <v>86</v>
      </c>
      <c r="AV141" s="15" t="s">
        <v>84</v>
      </c>
      <c r="AW141" s="15" t="s">
        <v>32</v>
      </c>
      <c r="AX141" s="15" t="s">
        <v>76</v>
      </c>
      <c r="AY141" s="278" t="s">
        <v>153</v>
      </c>
    </row>
    <row r="142" s="15" customFormat="1">
      <c r="A142" s="15"/>
      <c r="B142" s="269"/>
      <c r="C142" s="270"/>
      <c r="D142" s="234" t="s">
        <v>178</v>
      </c>
      <c r="E142" s="271" t="s">
        <v>1</v>
      </c>
      <c r="F142" s="272" t="s">
        <v>783</v>
      </c>
      <c r="G142" s="270"/>
      <c r="H142" s="271" t="s">
        <v>1</v>
      </c>
      <c r="I142" s="273"/>
      <c r="J142" s="270"/>
      <c r="K142" s="270"/>
      <c r="L142" s="274"/>
      <c r="M142" s="275"/>
      <c r="N142" s="276"/>
      <c r="O142" s="276"/>
      <c r="P142" s="276"/>
      <c r="Q142" s="276"/>
      <c r="R142" s="276"/>
      <c r="S142" s="276"/>
      <c r="T142" s="27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8" t="s">
        <v>178</v>
      </c>
      <c r="AU142" s="278" t="s">
        <v>86</v>
      </c>
      <c r="AV142" s="15" t="s">
        <v>84</v>
      </c>
      <c r="AW142" s="15" t="s">
        <v>32</v>
      </c>
      <c r="AX142" s="15" t="s">
        <v>76</v>
      </c>
      <c r="AY142" s="278" t="s">
        <v>153</v>
      </c>
    </row>
    <row r="143" s="15" customFormat="1">
      <c r="A143" s="15"/>
      <c r="B143" s="269"/>
      <c r="C143" s="270"/>
      <c r="D143" s="234" t="s">
        <v>178</v>
      </c>
      <c r="E143" s="271" t="s">
        <v>1</v>
      </c>
      <c r="F143" s="272" t="s">
        <v>784</v>
      </c>
      <c r="G143" s="270"/>
      <c r="H143" s="271" t="s">
        <v>1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8" t="s">
        <v>178</v>
      </c>
      <c r="AU143" s="278" t="s">
        <v>86</v>
      </c>
      <c r="AV143" s="15" t="s">
        <v>84</v>
      </c>
      <c r="AW143" s="15" t="s">
        <v>32</v>
      </c>
      <c r="AX143" s="15" t="s">
        <v>76</v>
      </c>
      <c r="AY143" s="278" t="s">
        <v>153</v>
      </c>
    </row>
    <row r="144" s="15" customFormat="1">
      <c r="A144" s="15"/>
      <c r="B144" s="269"/>
      <c r="C144" s="270"/>
      <c r="D144" s="234" t="s">
        <v>178</v>
      </c>
      <c r="E144" s="271" t="s">
        <v>1</v>
      </c>
      <c r="F144" s="272" t="s">
        <v>785</v>
      </c>
      <c r="G144" s="270"/>
      <c r="H144" s="271" t="s">
        <v>1</v>
      </c>
      <c r="I144" s="273"/>
      <c r="J144" s="270"/>
      <c r="K144" s="270"/>
      <c r="L144" s="274"/>
      <c r="M144" s="275"/>
      <c r="N144" s="276"/>
      <c r="O144" s="276"/>
      <c r="P144" s="276"/>
      <c r="Q144" s="276"/>
      <c r="R144" s="276"/>
      <c r="S144" s="276"/>
      <c r="T144" s="27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8" t="s">
        <v>178</v>
      </c>
      <c r="AU144" s="278" t="s">
        <v>86</v>
      </c>
      <c r="AV144" s="15" t="s">
        <v>84</v>
      </c>
      <c r="AW144" s="15" t="s">
        <v>32</v>
      </c>
      <c r="AX144" s="15" t="s">
        <v>76</v>
      </c>
      <c r="AY144" s="278" t="s">
        <v>153</v>
      </c>
    </row>
    <row r="145" s="15" customFormat="1">
      <c r="A145" s="15"/>
      <c r="B145" s="269"/>
      <c r="C145" s="270"/>
      <c r="D145" s="234" t="s">
        <v>178</v>
      </c>
      <c r="E145" s="271" t="s">
        <v>1</v>
      </c>
      <c r="F145" s="272" t="s">
        <v>786</v>
      </c>
      <c r="G145" s="270"/>
      <c r="H145" s="271" t="s">
        <v>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8" t="s">
        <v>178</v>
      </c>
      <c r="AU145" s="278" t="s">
        <v>86</v>
      </c>
      <c r="AV145" s="15" t="s">
        <v>84</v>
      </c>
      <c r="AW145" s="15" t="s">
        <v>32</v>
      </c>
      <c r="AX145" s="15" t="s">
        <v>76</v>
      </c>
      <c r="AY145" s="278" t="s">
        <v>153</v>
      </c>
    </row>
    <row r="146" s="15" customFormat="1">
      <c r="A146" s="15"/>
      <c r="B146" s="269"/>
      <c r="C146" s="270"/>
      <c r="D146" s="234" t="s">
        <v>178</v>
      </c>
      <c r="E146" s="271" t="s">
        <v>1</v>
      </c>
      <c r="F146" s="272" t="s">
        <v>793</v>
      </c>
      <c r="G146" s="270"/>
      <c r="H146" s="271" t="s">
        <v>1</v>
      </c>
      <c r="I146" s="273"/>
      <c r="J146" s="270"/>
      <c r="K146" s="270"/>
      <c r="L146" s="274"/>
      <c r="M146" s="275"/>
      <c r="N146" s="276"/>
      <c r="O146" s="276"/>
      <c r="P146" s="276"/>
      <c r="Q146" s="276"/>
      <c r="R146" s="276"/>
      <c r="S146" s="276"/>
      <c r="T146" s="27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8" t="s">
        <v>178</v>
      </c>
      <c r="AU146" s="278" t="s">
        <v>86</v>
      </c>
      <c r="AV146" s="15" t="s">
        <v>84</v>
      </c>
      <c r="AW146" s="15" t="s">
        <v>32</v>
      </c>
      <c r="AX146" s="15" t="s">
        <v>76</v>
      </c>
      <c r="AY146" s="278" t="s">
        <v>153</v>
      </c>
    </row>
    <row r="147" s="15" customFormat="1">
      <c r="A147" s="15"/>
      <c r="B147" s="269"/>
      <c r="C147" s="270"/>
      <c r="D147" s="234" t="s">
        <v>178</v>
      </c>
      <c r="E147" s="271" t="s">
        <v>1</v>
      </c>
      <c r="F147" s="272" t="s">
        <v>794</v>
      </c>
      <c r="G147" s="270"/>
      <c r="H147" s="271" t="s">
        <v>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8" t="s">
        <v>178</v>
      </c>
      <c r="AU147" s="278" t="s">
        <v>86</v>
      </c>
      <c r="AV147" s="15" t="s">
        <v>84</v>
      </c>
      <c r="AW147" s="15" t="s">
        <v>32</v>
      </c>
      <c r="AX147" s="15" t="s">
        <v>76</v>
      </c>
      <c r="AY147" s="278" t="s">
        <v>153</v>
      </c>
    </row>
    <row r="148" s="15" customFormat="1">
      <c r="A148" s="15"/>
      <c r="B148" s="269"/>
      <c r="C148" s="270"/>
      <c r="D148" s="234" t="s">
        <v>178</v>
      </c>
      <c r="E148" s="271" t="s">
        <v>1</v>
      </c>
      <c r="F148" s="272" t="s">
        <v>787</v>
      </c>
      <c r="G148" s="270"/>
      <c r="H148" s="271" t="s">
        <v>1</v>
      </c>
      <c r="I148" s="273"/>
      <c r="J148" s="270"/>
      <c r="K148" s="270"/>
      <c r="L148" s="274"/>
      <c r="M148" s="275"/>
      <c r="N148" s="276"/>
      <c r="O148" s="276"/>
      <c r="P148" s="276"/>
      <c r="Q148" s="276"/>
      <c r="R148" s="276"/>
      <c r="S148" s="276"/>
      <c r="T148" s="27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8" t="s">
        <v>178</v>
      </c>
      <c r="AU148" s="278" t="s">
        <v>86</v>
      </c>
      <c r="AV148" s="15" t="s">
        <v>84</v>
      </c>
      <c r="AW148" s="15" t="s">
        <v>32</v>
      </c>
      <c r="AX148" s="15" t="s">
        <v>76</v>
      </c>
      <c r="AY148" s="278" t="s">
        <v>153</v>
      </c>
    </row>
    <row r="149" s="13" customFormat="1">
      <c r="A149" s="13"/>
      <c r="B149" s="232"/>
      <c r="C149" s="233"/>
      <c r="D149" s="234" t="s">
        <v>178</v>
      </c>
      <c r="E149" s="235" t="s">
        <v>1</v>
      </c>
      <c r="F149" s="236" t="s">
        <v>795</v>
      </c>
      <c r="G149" s="233"/>
      <c r="H149" s="237">
        <v>4</v>
      </c>
      <c r="I149" s="238"/>
      <c r="J149" s="233"/>
      <c r="K149" s="233"/>
      <c r="L149" s="239"/>
      <c r="M149" s="285"/>
      <c r="N149" s="286"/>
      <c r="O149" s="286"/>
      <c r="P149" s="286"/>
      <c r="Q149" s="286"/>
      <c r="R149" s="286"/>
      <c r="S149" s="286"/>
      <c r="T149" s="28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178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153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OzMwwvmDcSqKFVqsxRvJ/wKQebmSeE4meXAgAbzHfo1AvF2DaM2SMFfnCh0c1xtTOhzny5YSKbOOQWXrWpE4Wg==" hashValue="p573x/zd9YnVC9Vhl20U+SteKS6WEBCaSpXsaXTPZvGK23vTOO89jPq9YiwJV2+Tj6JqtQqSyvHVsD2OTvqTIw==" algorithmName="SHA-512" password="CC35"/>
  <autoFilter ref="C117:K14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107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PARKOVIŠTĚ PRO OA V UL.JIRÁSKOVA / JIŽNÍ, BÍLINA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796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10. 4. 2021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ROUND((SUM(BE120:BE164)),  2)</f>
        <v>0</v>
      </c>
      <c r="G33" s="38"/>
      <c r="H33" s="38"/>
      <c r="I33" s="156">
        <v>0.20999999999999999</v>
      </c>
      <c r="J33" s="155">
        <f>ROUND(((SUM(BE120:BE164))*I33),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ROUND((SUM(BF120:BF164)),  2)</f>
        <v>0</v>
      </c>
      <c r="G34" s="38"/>
      <c r="H34" s="38"/>
      <c r="I34" s="156">
        <v>0.14999999999999999</v>
      </c>
      <c r="J34" s="155">
        <f>ROUND(((SUM(BF120:BF164))*I34),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ROUND((SUM(BG120:BG164)),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ROUND((SUM(BH120:BH164)),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ROUND((SUM(BI120:BI164)),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PARKOVIŠTĚ PRO OA V UL.JIRÁSKOVA / JIŽNÍ, BÍLINA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VON1 -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BÍLINA</v>
      </c>
      <c r="G89" s="40"/>
      <c r="H89" s="40"/>
      <c r="I89" s="32" t="s">
        <v>22</v>
      </c>
      <c r="J89" s="79" t="str">
        <f>IF(J12="","",J12)</f>
        <v>10. 4. 2021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BÍLINA</v>
      </c>
      <c r="G91" s="40"/>
      <c r="H91" s="40"/>
      <c r="I91" s="32" t="s">
        <v>30</v>
      </c>
      <c r="J91" s="36" t="str">
        <f>E21</f>
        <v>NE2D PROJEKT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ING.VLADIMÍR PLHÁK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128</v>
      </c>
      <c r="D94" s="177"/>
      <c r="E94" s="177"/>
      <c r="F94" s="177"/>
      <c r="G94" s="177"/>
      <c r="H94" s="177"/>
      <c r="I94" s="177"/>
      <c r="J94" s="178" t="s">
        <v>129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130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131</v>
      </c>
    </row>
    <row r="97" s="9" customFormat="1" ht="24.96" customHeight="1">
      <c r="A97" s="9"/>
      <c r="B97" s="180"/>
      <c r="C97" s="181"/>
      <c r="D97" s="182" t="s">
        <v>797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798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799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800</v>
      </c>
      <c r="E100" s="189"/>
      <c r="F100" s="189"/>
      <c r="G100" s="189"/>
      <c r="H100" s="189"/>
      <c r="I100" s="189"/>
      <c r="J100" s="190">
        <f>J151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PARKOVIŠTĚ PRO OA V UL.JIRÁSKOVA / JIŽNÍ, BÍLINA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120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VON1 -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BÍLINA</v>
      </c>
      <c r="G114" s="40"/>
      <c r="H114" s="40"/>
      <c r="I114" s="32" t="s">
        <v>22</v>
      </c>
      <c r="J114" s="79" t="str">
        <f>IF(J12="","",J12)</f>
        <v>10. 4. 2021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BÍLINA</v>
      </c>
      <c r="G116" s="40"/>
      <c r="H116" s="40"/>
      <c r="I116" s="32" t="s">
        <v>30</v>
      </c>
      <c r="J116" s="36" t="str">
        <f>E21</f>
        <v>NE2D PROJEKT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ING.VLADIMÍR PLHÁK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139</v>
      </c>
      <c r="D119" s="195" t="s">
        <v>61</v>
      </c>
      <c r="E119" s="195" t="s">
        <v>57</v>
      </c>
      <c r="F119" s="195" t="s">
        <v>58</v>
      </c>
      <c r="G119" s="195" t="s">
        <v>140</v>
      </c>
      <c r="H119" s="195" t="s">
        <v>141</v>
      </c>
      <c r="I119" s="195" t="s">
        <v>142</v>
      </c>
      <c r="J119" s="195" t="s">
        <v>129</v>
      </c>
      <c r="K119" s="196" t="s">
        <v>143</v>
      </c>
      <c r="L119" s="197"/>
      <c r="M119" s="100" t="s">
        <v>1</v>
      </c>
      <c r="N119" s="101" t="s">
        <v>40</v>
      </c>
      <c r="O119" s="101" t="s">
        <v>144</v>
      </c>
      <c r="P119" s="101" t="s">
        <v>145</v>
      </c>
      <c r="Q119" s="101" t="s">
        <v>146</v>
      </c>
      <c r="R119" s="101" t="s">
        <v>147</v>
      </c>
      <c r="S119" s="101" t="s">
        <v>148</v>
      </c>
      <c r="T119" s="102" t="s">
        <v>149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150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131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801</v>
      </c>
      <c r="F121" s="206" t="s">
        <v>802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P122+P136+P151</f>
        <v>0</v>
      </c>
      <c r="Q121" s="211"/>
      <c r="R121" s="212">
        <f>R122+R136+R151</f>
        <v>0</v>
      </c>
      <c r="S121" s="211"/>
      <c r="T121" s="213">
        <f>T122+T136+T151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169</v>
      </c>
      <c r="AT121" s="215" t="s">
        <v>75</v>
      </c>
      <c r="AU121" s="215" t="s">
        <v>76</v>
      </c>
      <c r="AY121" s="214" t="s">
        <v>153</v>
      </c>
      <c r="BK121" s="216">
        <f>BK122+BK136+BK151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803</v>
      </c>
      <c r="F122" s="217" t="s">
        <v>804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SUM(P123:P135)</f>
        <v>0</v>
      </c>
      <c r="Q122" s="211"/>
      <c r="R122" s="212">
        <f>SUM(R123:R135)</f>
        <v>0</v>
      </c>
      <c r="S122" s="211"/>
      <c r="T122" s="213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169</v>
      </c>
      <c r="AT122" s="215" t="s">
        <v>75</v>
      </c>
      <c r="AU122" s="215" t="s">
        <v>84</v>
      </c>
      <c r="AY122" s="214" t="s">
        <v>153</v>
      </c>
      <c r="BK122" s="216">
        <f>SUM(BK123:BK135)</f>
        <v>0</v>
      </c>
    </row>
    <row r="123" s="2" customFormat="1" ht="16.5" customHeight="1">
      <c r="A123" s="38"/>
      <c r="B123" s="39"/>
      <c r="C123" s="219" t="s">
        <v>84</v>
      </c>
      <c r="D123" s="219" t="s">
        <v>155</v>
      </c>
      <c r="E123" s="220" t="s">
        <v>805</v>
      </c>
      <c r="F123" s="221" t="s">
        <v>806</v>
      </c>
      <c r="G123" s="222" t="s">
        <v>807</v>
      </c>
      <c r="H123" s="223">
        <v>20</v>
      </c>
      <c r="I123" s="224"/>
      <c r="J123" s="225">
        <f>ROUND(I123*H123,2)</f>
        <v>0</v>
      </c>
      <c r="K123" s="221" t="s">
        <v>158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808</v>
      </c>
      <c r="AT123" s="230" t="s">
        <v>155</v>
      </c>
      <c r="AU123" s="230" t="s">
        <v>86</v>
      </c>
      <c r="AY123" s="17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808</v>
      </c>
      <c r="BM123" s="230" t="s">
        <v>809</v>
      </c>
    </row>
    <row r="124" s="13" customFormat="1">
      <c r="A124" s="13"/>
      <c r="B124" s="232"/>
      <c r="C124" s="233"/>
      <c r="D124" s="234" t="s">
        <v>178</v>
      </c>
      <c r="E124" s="235" t="s">
        <v>1</v>
      </c>
      <c r="F124" s="236" t="s">
        <v>810</v>
      </c>
      <c r="G124" s="233"/>
      <c r="H124" s="237">
        <v>20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178</v>
      </c>
      <c r="AU124" s="243" t="s">
        <v>86</v>
      </c>
      <c r="AV124" s="13" t="s">
        <v>86</v>
      </c>
      <c r="AW124" s="13" t="s">
        <v>32</v>
      </c>
      <c r="AX124" s="13" t="s">
        <v>84</v>
      </c>
      <c r="AY124" s="243" t="s">
        <v>153</v>
      </c>
    </row>
    <row r="125" s="2" customFormat="1" ht="16.5" customHeight="1">
      <c r="A125" s="38"/>
      <c r="B125" s="39"/>
      <c r="C125" s="219" t="s">
        <v>86</v>
      </c>
      <c r="D125" s="219" t="s">
        <v>155</v>
      </c>
      <c r="E125" s="220" t="s">
        <v>811</v>
      </c>
      <c r="F125" s="221" t="s">
        <v>812</v>
      </c>
      <c r="G125" s="222" t="s">
        <v>807</v>
      </c>
      <c r="H125" s="223">
        <v>10</v>
      </c>
      <c r="I125" s="224"/>
      <c r="J125" s="225">
        <f>ROUND(I125*H125,2)</f>
        <v>0</v>
      </c>
      <c r="K125" s="221" t="s">
        <v>158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808</v>
      </c>
      <c r="AT125" s="230" t="s">
        <v>155</v>
      </c>
      <c r="AU125" s="230" t="s">
        <v>86</v>
      </c>
      <c r="AY125" s="17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808</v>
      </c>
      <c r="BM125" s="230" t="s">
        <v>813</v>
      </c>
    </row>
    <row r="126" s="13" customFormat="1">
      <c r="A126" s="13"/>
      <c r="B126" s="232"/>
      <c r="C126" s="233"/>
      <c r="D126" s="234" t="s">
        <v>178</v>
      </c>
      <c r="E126" s="235" t="s">
        <v>1</v>
      </c>
      <c r="F126" s="236" t="s">
        <v>814</v>
      </c>
      <c r="G126" s="233"/>
      <c r="H126" s="237">
        <v>10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178</v>
      </c>
      <c r="AU126" s="243" t="s">
        <v>86</v>
      </c>
      <c r="AV126" s="13" t="s">
        <v>86</v>
      </c>
      <c r="AW126" s="13" t="s">
        <v>32</v>
      </c>
      <c r="AX126" s="13" t="s">
        <v>84</v>
      </c>
      <c r="AY126" s="243" t="s">
        <v>153</v>
      </c>
    </row>
    <row r="127" s="2" customFormat="1" ht="16.5" customHeight="1">
      <c r="A127" s="38"/>
      <c r="B127" s="39"/>
      <c r="C127" s="219" t="s">
        <v>104</v>
      </c>
      <c r="D127" s="219" t="s">
        <v>155</v>
      </c>
      <c r="E127" s="220" t="s">
        <v>815</v>
      </c>
      <c r="F127" s="221" t="s">
        <v>816</v>
      </c>
      <c r="G127" s="222" t="s">
        <v>807</v>
      </c>
      <c r="H127" s="223">
        <v>10</v>
      </c>
      <c r="I127" s="224"/>
      <c r="J127" s="225">
        <f>ROUND(I127*H127,2)</f>
        <v>0</v>
      </c>
      <c r="K127" s="221" t="s">
        <v>158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808</v>
      </c>
      <c r="AT127" s="230" t="s">
        <v>155</v>
      </c>
      <c r="AU127" s="230" t="s">
        <v>86</v>
      </c>
      <c r="AY127" s="17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808</v>
      </c>
      <c r="BM127" s="230" t="s">
        <v>817</v>
      </c>
    </row>
    <row r="128" s="13" customFormat="1">
      <c r="A128" s="13"/>
      <c r="B128" s="232"/>
      <c r="C128" s="233"/>
      <c r="D128" s="234" t="s">
        <v>178</v>
      </c>
      <c r="E128" s="235" t="s">
        <v>1</v>
      </c>
      <c r="F128" s="236" t="s">
        <v>814</v>
      </c>
      <c r="G128" s="233"/>
      <c r="H128" s="237">
        <v>10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178</v>
      </c>
      <c r="AU128" s="243" t="s">
        <v>86</v>
      </c>
      <c r="AV128" s="13" t="s">
        <v>86</v>
      </c>
      <c r="AW128" s="13" t="s">
        <v>32</v>
      </c>
      <c r="AX128" s="13" t="s">
        <v>84</v>
      </c>
      <c r="AY128" s="243" t="s">
        <v>153</v>
      </c>
    </row>
    <row r="129" s="2" customFormat="1" ht="16.5" customHeight="1">
      <c r="A129" s="38"/>
      <c r="B129" s="39"/>
      <c r="C129" s="219" t="s">
        <v>106</v>
      </c>
      <c r="D129" s="219" t="s">
        <v>155</v>
      </c>
      <c r="E129" s="220" t="s">
        <v>818</v>
      </c>
      <c r="F129" s="221" t="s">
        <v>819</v>
      </c>
      <c r="G129" s="222" t="s">
        <v>807</v>
      </c>
      <c r="H129" s="223">
        <v>20</v>
      </c>
      <c r="I129" s="224"/>
      <c r="J129" s="225">
        <f>ROUND(I129*H129,2)</f>
        <v>0</v>
      </c>
      <c r="K129" s="221" t="s">
        <v>158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808</v>
      </c>
      <c r="AT129" s="230" t="s">
        <v>155</v>
      </c>
      <c r="AU129" s="230" t="s">
        <v>86</v>
      </c>
      <c r="AY129" s="17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808</v>
      </c>
      <c r="BM129" s="230" t="s">
        <v>820</v>
      </c>
    </row>
    <row r="130" s="13" customFormat="1">
      <c r="A130" s="13"/>
      <c r="B130" s="232"/>
      <c r="C130" s="233"/>
      <c r="D130" s="234" t="s">
        <v>178</v>
      </c>
      <c r="E130" s="235" t="s">
        <v>1</v>
      </c>
      <c r="F130" s="236" t="s">
        <v>821</v>
      </c>
      <c r="G130" s="233"/>
      <c r="H130" s="237">
        <v>20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178</v>
      </c>
      <c r="AU130" s="243" t="s">
        <v>86</v>
      </c>
      <c r="AV130" s="13" t="s">
        <v>86</v>
      </c>
      <c r="AW130" s="13" t="s">
        <v>32</v>
      </c>
      <c r="AX130" s="13" t="s">
        <v>84</v>
      </c>
      <c r="AY130" s="243" t="s">
        <v>153</v>
      </c>
    </row>
    <row r="131" s="2" customFormat="1" ht="16.5" customHeight="1">
      <c r="A131" s="38"/>
      <c r="B131" s="39"/>
      <c r="C131" s="219" t="s">
        <v>169</v>
      </c>
      <c r="D131" s="219" t="s">
        <v>155</v>
      </c>
      <c r="E131" s="220" t="s">
        <v>822</v>
      </c>
      <c r="F131" s="221" t="s">
        <v>823</v>
      </c>
      <c r="G131" s="222" t="s">
        <v>824</v>
      </c>
      <c r="H131" s="223">
        <v>3</v>
      </c>
      <c r="I131" s="224"/>
      <c r="J131" s="225">
        <f>ROUND(I131*H131,2)</f>
        <v>0</v>
      </c>
      <c r="K131" s="221" t="s">
        <v>158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808</v>
      </c>
      <c r="AT131" s="230" t="s">
        <v>155</v>
      </c>
      <c r="AU131" s="230" t="s">
        <v>86</v>
      </c>
      <c r="AY131" s="17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808</v>
      </c>
      <c r="BM131" s="230" t="s">
        <v>825</v>
      </c>
    </row>
    <row r="132" s="15" customFormat="1">
      <c r="A132" s="15"/>
      <c r="B132" s="269"/>
      <c r="C132" s="270"/>
      <c r="D132" s="234" t="s">
        <v>178</v>
      </c>
      <c r="E132" s="271" t="s">
        <v>1</v>
      </c>
      <c r="F132" s="272" t="s">
        <v>826</v>
      </c>
      <c r="G132" s="270"/>
      <c r="H132" s="271" t="s">
        <v>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8" t="s">
        <v>178</v>
      </c>
      <c r="AU132" s="278" t="s">
        <v>86</v>
      </c>
      <c r="AV132" s="15" t="s">
        <v>84</v>
      </c>
      <c r="AW132" s="15" t="s">
        <v>32</v>
      </c>
      <c r="AX132" s="15" t="s">
        <v>76</v>
      </c>
      <c r="AY132" s="278" t="s">
        <v>153</v>
      </c>
    </row>
    <row r="133" s="13" customFormat="1">
      <c r="A133" s="13"/>
      <c r="B133" s="232"/>
      <c r="C133" s="233"/>
      <c r="D133" s="234" t="s">
        <v>178</v>
      </c>
      <c r="E133" s="235" t="s">
        <v>1</v>
      </c>
      <c r="F133" s="236" t="s">
        <v>827</v>
      </c>
      <c r="G133" s="233"/>
      <c r="H133" s="237">
        <v>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178</v>
      </c>
      <c r="AU133" s="243" t="s">
        <v>86</v>
      </c>
      <c r="AV133" s="13" t="s">
        <v>86</v>
      </c>
      <c r="AW133" s="13" t="s">
        <v>32</v>
      </c>
      <c r="AX133" s="13" t="s">
        <v>84</v>
      </c>
      <c r="AY133" s="243" t="s">
        <v>153</v>
      </c>
    </row>
    <row r="134" s="2" customFormat="1" ht="16.5" customHeight="1">
      <c r="A134" s="38"/>
      <c r="B134" s="39"/>
      <c r="C134" s="219" t="s">
        <v>174</v>
      </c>
      <c r="D134" s="219" t="s">
        <v>155</v>
      </c>
      <c r="E134" s="220" t="s">
        <v>828</v>
      </c>
      <c r="F134" s="221" t="s">
        <v>829</v>
      </c>
      <c r="G134" s="222" t="s">
        <v>807</v>
      </c>
      <c r="H134" s="223">
        <v>10</v>
      </c>
      <c r="I134" s="224"/>
      <c r="J134" s="225">
        <f>ROUND(I134*H134,2)</f>
        <v>0</v>
      </c>
      <c r="K134" s="221" t="s">
        <v>158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808</v>
      </c>
      <c r="AT134" s="230" t="s">
        <v>155</v>
      </c>
      <c r="AU134" s="230" t="s">
        <v>86</v>
      </c>
      <c r="AY134" s="17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808</v>
      </c>
      <c r="BM134" s="230" t="s">
        <v>830</v>
      </c>
    </row>
    <row r="135" s="13" customFormat="1">
      <c r="A135" s="13"/>
      <c r="B135" s="232"/>
      <c r="C135" s="233"/>
      <c r="D135" s="234" t="s">
        <v>178</v>
      </c>
      <c r="E135" s="235" t="s">
        <v>1</v>
      </c>
      <c r="F135" s="236" t="s">
        <v>831</v>
      </c>
      <c r="G135" s="233"/>
      <c r="H135" s="237">
        <v>10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178</v>
      </c>
      <c r="AU135" s="243" t="s">
        <v>86</v>
      </c>
      <c r="AV135" s="13" t="s">
        <v>86</v>
      </c>
      <c r="AW135" s="13" t="s">
        <v>32</v>
      </c>
      <c r="AX135" s="13" t="s">
        <v>84</v>
      </c>
      <c r="AY135" s="243" t="s">
        <v>153</v>
      </c>
    </row>
    <row r="136" s="12" customFormat="1" ht="22.8" customHeight="1">
      <c r="A136" s="12"/>
      <c r="B136" s="203"/>
      <c r="C136" s="204"/>
      <c r="D136" s="205" t="s">
        <v>75</v>
      </c>
      <c r="E136" s="217" t="s">
        <v>832</v>
      </c>
      <c r="F136" s="217" t="s">
        <v>833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SUM(P137:P150)</f>
        <v>0</v>
      </c>
      <c r="Q136" s="211"/>
      <c r="R136" s="212">
        <f>SUM(R137:R150)</f>
        <v>0</v>
      </c>
      <c r="S136" s="211"/>
      <c r="T136" s="213">
        <f>SUM(T137:T150)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169</v>
      </c>
      <c r="AT136" s="215" t="s">
        <v>75</v>
      </c>
      <c r="AU136" s="215" t="s">
        <v>84</v>
      </c>
      <c r="AY136" s="214" t="s">
        <v>153</v>
      </c>
      <c r="BK136" s="216">
        <f>SUM(BK137:BK150)</f>
        <v>0</v>
      </c>
    </row>
    <row r="137" s="2" customFormat="1" ht="16.5" customHeight="1">
      <c r="A137" s="38"/>
      <c r="B137" s="39"/>
      <c r="C137" s="219" t="s">
        <v>179</v>
      </c>
      <c r="D137" s="219" t="s">
        <v>155</v>
      </c>
      <c r="E137" s="220" t="s">
        <v>834</v>
      </c>
      <c r="F137" s="221" t="s">
        <v>833</v>
      </c>
      <c r="G137" s="222" t="s">
        <v>835</v>
      </c>
      <c r="H137" s="223">
        <v>1</v>
      </c>
      <c r="I137" s="224"/>
      <c r="J137" s="225">
        <f>ROUND(I137*H137,2)</f>
        <v>0</v>
      </c>
      <c r="K137" s="221" t="s">
        <v>158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808</v>
      </c>
      <c r="AT137" s="230" t="s">
        <v>155</v>
      </c>
      <c r="AU137" s="230" t="s">
        <v>86</v>
      </c>
      <c r="AY137" s="17" t="s">
        <v>153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808</v>
      </c>
      <c r="BM137" s="230" t="s">
        <v>836</v>
      </c>
    </row>
    <row r="138" s="2" customFormat="1">
      <c r="A138" s="38"/>
      <c r="B138" s="39"/>
      <c r="C138" s="40"/>
      <c r="D138" s="234" t="s">
        <v>191</v>
      </c>
      <c r="E138" s="40"/>
      <c r="F138" s="244" t="s">
        <v>837</v>
      </c>
      <c r="G138" s="40"/>
      <c r="H138" s="40"/>
      <c r="I138" s="245"/>
      <c r="J138" s="40"/>
      <c r="K138" s="40"/>
      <c r="L138" s="44"/>
      <c r="M138" s="246"/>
      <c r="N138" s="24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191</v>
      </c>
      <c r="AU138" s="17" t="s">
        <v>86</v>
      </c>
    </row>
    <row r="139" s="13" customFormat="1">
      <c r="A139" s="13"/>
      <c r="B139" s="232"/>
      <c r="C139" s="233"/>
      <c r="D139" s="234" t="s">
        <v>178</v>
      </c>
      <c r="E139" s="235" t="s">
        <v>1</v>
      </c>
      <c r="F139" s="236" t="s">
        <v>838</v>
      </c>
      <c r="G139" s="233"/>
      <c r="H139" s="237">
        <v>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178</v>
      </c>
      <c r="AU139" s="243" t="s">
        <v>86</v>
      </c>
      <c r="AV139" s="13" t="s">
        <v>86</v>
      </c>
      <c r="AW139" s="13" t="s">
        <v>32</v>
      </c>
      <c r="AX139" s="13" t="s">
        <v>84</v>
      </c>
      <c r="AY139" s="243" t="s">
        <v>153</v>
      </c>
    </row>
    <row r="140" s="15" customFormat="1">
      <c r="A140" s="15"/>
      <c r="B140" s="269"/>
      <c r="C140" s="270"/>
      <c r="D140" s="234" t="s">
        <v>178</v>
      </c>
      <c r="E140" s="271" t="s">
        <v>1</v>
      </c>
      <c r="F140" s="272" t="s">
        <v>839</v>
      </c>
      <c r="G140" s="270"/>
      <c r="H140" s="271" t="s">
        <v>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8" t="s">
        <v>178</v>
      </c>
      <c r="AU140" s="278" t="s">
        <v>86</v>
      </c>
      <c r="AV140" s="15" t="s">
        <v>84</v>
      </c>
      <c r="AW140" s="15" t="s">
        <v>32</v>
      </c>
      <c r="AX140" s="15" t="s">
        <v>76</v>
      </c>
      <c r="AY140" s="278" t="s">
        <v>153</v>
      </c>
    </row>
    <row r="141" s="15" customFormat="1">
      <c r="A141" s="15"/>
      <c r="B141" s="269"/>
      <c r="C141" s="270"/>
      <c r="D141" s="234" t="s">
        <v>178</v>
      </c>
      <c r="E141" s="271" t="s">
        <v>1</v>
      </c>
      <c r="F141" s="272" t="s">
        <v>840</v>
      </c>
      <c r="G141" s="270"/>
      <c r="H141" s="271" t="s">
        <v>1</v>
      </c>
      <c r="I141" s="273"/>
      <c r="J141" s="270"/>
      <c r="K141" s="270"/>
      <c r="L141" s="274"/>
      <c r="M141" s="275"/>
      <c r="N141" s="276"/>
      <c r="O141" s="276"/>
      <c r="P141" s="276"/>
      <c r="Q141" s="276"/>
      <c r="R141" s="276"/>
      <c r="S141" s="276"/>
      <c r="T141" s="27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8" t="s">
        <v>178</v>
      </c>
      <c r="AU141" s="278" t="s">
        <v>86</v>
      </c>
      <c r="AV141" s="15" t="s">
        <v>84</v>
      </c>
      <c r="AW141" s="15" t="s">
        <v>32</v>
      </c>
      <c r="AX141" s="15" t="s">
        <v>76</v>
      </c>
      <c r="AY141" s="278" t="s">
        <v>153</v>
      </c>
    </row>
    <row r="142" s="15" customFormat="1">
      <c r="A142" s="15"/>
      <c r="B142" s="269"/>
      <c r="C142" s="270"/>
      <c r="D142" s="234" t="s">
        <v>178</v>
      </c>
      <c r="E142" s="271" t="s">
        <v>1</v>
      </c>
      <c r="F142" s="272" t="s">
        <v>841</v>
      </c>
      <c r="G142" s="270"/>
      <c r="H142" s="271" t="s">
        <v>1</v>
      </c>
      <c r="I142" s="273"/>
      <c r="J142" s="270"/>
      <c r="K142" s="270"/>
      <c r="L142" s="274"/>
      <c r="M142" s="275"/>
      <c r="N142" s="276"/>
      <c r="O142" s="276"/>
      <c r="P142" s="276"/>
      <c r="Q142" s="276"/>
      <c r="R142" s="276"/>
      <c r="S142" s="276"/>
      <c r="T142" s="27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8" t="s">
        <v>178</v>
      </c>
      <c r="AU142" s="278" t="s">
        <v>86</v>
      </c>
      <c r="AV142" s="15" t="s">
        <v>84</v>
      </c>
      <c r="AW142" s="15" t="s">
        <v>32</v>
      </c>
      <c r="AX142" s="15" t="s">
        <v>76</v>
      </c>
      <c r="AY142" s="278" t="s">
        <v>153</v>
      </c>
    </row>
    <row r="143" s="15" customFormat="1">
      <c r="A143" s="15"/>
      <c r="B143" s="269"/>
      <c r="C143" s="270"/>
      <c r="D143" s="234" t="s">
        <v>178</v>
      </c>
      <c r="E143" s="271" t="s">
        <v>1</v>
      </c>
      <c r="F143" s="272" t="s">
        <v>842</v>
      </c>
      <c r="G143" s="270"/>
      <c r="H143" s="271" t="s">
        <v>1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8" t="s">
        <v>178</v>
      </c>
      <c r="AU143" s="278" t="s">
        <v>86</v>
      </c>
      <c r="AV143" s="15" t="s">
        <v>84</v>
      </c>
      <c r="AW143" s="15" t="s">
        <v>32</v>
      </c>
      <c r="AX143" s="15" t="s">
        <v>76</v>
      </c>
      <c r="AY143" s="278" t="s">
        <v>153</v>
      </c>
    </row>
    <row r="144" s="15" customFormat="1">
      <c r="A144" s="15"/>
      <c r="B144" s="269"/>
      <c r="C144" s="270"/>
      <c r="D144" s="234" t="s">
        <v>178</v>
      </c>
      <c r="E144" s="271" t="s">
        <v>1</v>
      </c>
      <c r="F144" s="272" t="s">
        <v>843</v>
      </c>
      <c r="G144" s="270"/>
      <c r="H144" s="271" t="s">
        <v>1</v>
      </c>
      <c r="I144" s="273"/>
      <c r="J144" s="270"/>
      <c r="K144" s="270"/>
      <c r="L144" s="274"/>
      <c r="M144" s="275"/>
      <c r="N144" s="276"/>
      <c r="O144" s="276"/>
      <c r="P144" s="276"/>
      <c r="Q144" s="276"/>
      <c r="R144" s="276"/>
      <c r="S144" s="276"/>
      <c r="T144" s="27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8" t="s">
        <v>178</v>
      </c>
      <c r="AU144" s="278" t="s">
        <v>86</v>
      </c>
      <c r="AV144" s="15" t="s">
        <v>84</v>
      </c>
      <c r="AW144" s="15" t="s">
        <v>32</v>
      </c>
      <c r="AX144" s="15" t="s">
        <v>76</v>
      </c>
      <c r="AY144" s="278" t="s">
        <v>153</v>
      </c>
    </row>
    <row r="145" s="15" customFormat="1">
      <c r="A145" s="15"/>
      <c r="B145" s="269"/>
      <c r="C145" s="270"/>
      <c r="D145" s="234" t="s">
        <v>178</v>
      </c>
      <c r="E145" s="271" t="s">
        <v>1</v>
      </c>
      <c r="F145" s="272" t="s">
        <v>844</v>
      </c>
      <c r="G145" s="270"/>
      <c r="H145" s="271" t="s">
        <v>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8" t="s">
        <v>178</v>
      </c>
      <c r="AU145" s="278" t="s">
        <v>86</v>
      </c>
      <c r="AV145" s="15" t="s">
        <v>84</v>
      </c>
      <c r="AW145" s="15" t="s">
        <v>32</v>
      </c>
      <c r="AX145" s="15" t="s">
        <v>76</v>
      </c>
      <c r="AY145" s="278" t="s">
        <v>153</v>
      </c>
    </row>
    <row r="146" s="2" customFormat="1" ht="16.5" customHeight="1">
      <c r="A146" s="38"/>
      <c r="B146" s="39"/>
      <c r="C146" s="219" t="s">
        <v>183</v>
      </c>
      <c r="D146" s="219" t="s">
        <v>155</v>
      </c>
      <c r="E146" s="220" t="s">
        <v>845</v>
      </c>
      <c r="F146" s="221" t="s">
        <v>846</v>
      </c>
      <c r="G146" s="222" t="s">
        <v>835</v>
      </c>
      <c r="H146" s="223">
        <v>1</v>
      </c>
      <c r="I146" s="224"/>
      <c r="J146" s="225">
        <f>ROUND(I146*H146,2)</f>
        <v>0</v>
      </c>
      <c r="K146" s="221" t="s">
        <v>158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808</v>
      </c>
      <c r="AT146" s="230" t="s">
        <v>155</v>
      </c>
      <c r="AU146" s="230" t="s">
        <v>86</v>
      </c>
      <c r="AY146" s="17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808</v>
      </c>
      <c r="BM146" s="230" t="s">
        <v>847</v>
      </c>
    </row>
    <row r="147" s="2" customFormat="1">
      <c r="A147" s="38"/>
      <c r="B147" s="39"/>
      <c r="C147" s="40"/>
      <c r="D147" s="234" t="s">
        <v>191</v>
      </c>
      <c r="E147" s="40"/>
      <c r="F147" s="244" t="s">
        <v>848</v>
      </c>
      <c r="G147" s="40"/>
      <c r="H147" s="40"/>
      <c r="I147" s="245"/>
      <c r="J147" s="40"/>
      <c r="K147" s="40"/>
      <c r="L147" s="44"/>
      <c r="M147" s="246"/>
      <c r="N147" s="24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86</v>
      </c>
    </row>
    <row r="148" s="15" customFormat="1">
      <c r="A148" s="15"/>
      <c r="B148" s="269"/>
      <c r="C148" s="270"/>
      <c r="D148" s="234" t="s">
        <v>178</v>
      </c>
      <c r="E148" s="271" t="s">
        <v>1</v>
      </c>
      <c r="F148" s="272" t="s">
        <v>849</v>
      </c>
      <c r="G148" s="270"/>
      <c r="H148" s="271" t="s">
        <v>1</v>
      </c>
      <c r="I148" s="273"/>
      <c r="J148" s="270"/>
      <c r="K148" s="270"/>
      <c r="L148" s="274"/>
      <c r="M148" s="275"/>
      <c r="N148" s="276"/>
      <c r="O148" s="276"/>
      <c r="P148" s="276"/>
      <c r="Q148" s="276"/>
      <c r="R148" s="276"/>
      <c r="S148" s="276"/>
      <c r="T148" s="27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8" t="s">
        <v>178</v>
      </c>
      <c r="AU148" s="278" t="s">
        <v>86</v>
      </c>
      <c r="AV148" s="15" t="s">
        <v>84</v>
      </c>
      <c r="AW148" s="15" t="s">
        <v>32</v>
      </c>
      <c r="AX148" s="15" t="s">
        <v>76</v>
      </c>
      <c r="AY148" s="278" t="s">
        <v>153</v>
      </c>
    </row>
    <row r="149" s="15" customFormat="1">
      <c r="A149" s="15"/>
      <c r="B149" s="269"/>
      <c r="C149" s="270"/>
      <c r="D149" s="234" t="s">
        <v>178</v>
      </c>
      <c r="E149" s="271" t="s">
        <v>1</v>
      </c>
      <c r="F149" s="272" t="s">
        <v>850</v>
      </c>
      <c r="G149" s="270"/>
      <c r="H149" s="271" t="s">
        <v>1</v>
      </c>
      <c r="I149" s="273"/>
      <c r="J149" s="270"/>
      <c r="K149" s="270"/>
      <c r="L149" s="274"/>
      <c r="M149" s="275"/>
      <c r="N149" s="276"/>
      <c r="O149" s="276"/>
      <c r="P149" s="276"/>
      <c r="Q149" s="276"/>
      <c r="R149" s="276"/>
      <c r="S149" s="276"/>
      <c r="T149" s="27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8" t="s">
        <v>178</v>
      </c>
      <c r="AU149" s="278" t="s">
        <v>86</v>
      </c>
      <c r="AV149" s="15" t="s">
        <v>84</v>
      </c>
      <c r="AW149" s="15" t="s">
        <v>32</v>
      </c>
      <c r="AX149" s="15" t="s">
        <v>76</v>
      </c>
      <c r="AY149" s="278" t="s">
        <v>153</v>
      </c>
    </row>
    <row r="150" s="13" customFormat="1">
      <c r="A150" s="13"/>
      <c r="B150" s="232"/>
      <c r="C150" s="233"/>
      <c r="D150" s="234" t="s">
        <v>178</v>
      </c>
      <c r="E150" s="235" t="s">
        <v>1</v>
      </c>
      <c r="F150" s="236" t="s">
        <v>84</v>
      </c>
      <c r="G150" s="233"/>
      <c r="H150" s="237">
        <v>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178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153</v>
      </c>
    </row>
    <row r="151" s="12" customFormat="1" ht="22.8" customHeight="1">
      <c r="A151" s="12"/>
      <c r="B151" s="203"/>
      <c r="C151" s="204"/>
      <c r="D151" s="205" t="s">
        <v>75</v>
      </c>
      <c r="E151" s="217" t="s">
        <v>851</v>
      </c>
      <c r="F151" s="217" t="s">
        <v>852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SUM(P152:P164)</f>
        <v>0</v>
      </c>
      <c r="Q151" s="211"/>
      <c r="R151" s="212">
        <f>SUM(R152:R164)</f>
        <v>0</v>
      </c>
      <c r="S151" s="211"/>
      <c r="T151" s="213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169</v>
      </c>
      <c r="AT151" s="215" t="s">
        <v>75</v>
      </c>
      <c r="AU151" s="215" t="s">
        <v>84</v>
      </c>
      <c r="AY151" s="214" t="s">
        <v>153</v>
      </c>
      <c r="BK151" s="216">
        <f>SUM(BK152:BK164)</f>
        <v>0</v>
      </c>
    </row>
    <row r="152" s="2" customFormat="1" ht="16.5" customHeight="1">
      <c r="A152" s="38"/>
      <c r="B152" s="39"/>
      <c r="C152" s="219" t="s">
        <v>187</v>
      </c>
      <c r="D152" s="219" t="s">
        <v>155</v>
      </c>
      <c r="E152" s="220" t="s">
        <v>853</v>
      </c>
      <c r="F152" s="221" t="s">
        <v>854</v>
      </c>
      <c r="G152" s="222" t="s">
        <v>835</v>
      </c>
      <c r="H152" s="223">
        <v>6</v>
      </c>
      <c r="I152" s="224"/>
      <c r="J152" s="225">
        <f>ROUND(I152*H152,2)</f>
        <v>0</v>
      </c>
      <c r="K152" s="221" t="s">
        <v>158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808</v>
      </c>
      <c r="AT152" s="230" t="s">
        <v>155</v>
      </c>
      <c r="AU152" s="230" t="s">
        <v>86</v>
      </c>
      <c r="AY152" s="17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808</v>
      </c>
      <c r="BM152" s="230" t="s">
        <v>855</v>
      </c>
    </row>
    <row r="153" s="15" customFormat="1">
      <c r="A153" s="15"/>
      <c r="B153" s="269"/>
      <c r="C153" s="270"/>
      <c r="D153" s="234" t="s">
        <v>178</v>
      </c>
      <c r="E153" s="271" t="s">
        <v>1</v>
      </c>
      <c r="F153" s="272" t="s">
        <v>856</v>
      </c>
      <c r="G153" s="270"/>
      <c r="H153" s="271" t="s">
        <v>1</v>
      </c>
      <c r="I153" s="273"/>
      <c r="J153" s="270"/>
      <c r="K153" s="270"/>
      <c r="L153" s="274"/>
      <c r="M153" s="275"/>
      <c r="N153" s="276"/>
      <c r="O153" s="276"/>
      <c r="P153" s="276"/>
      <c r="Q153" s="276"/>
      <c r="R153" s="276"/>
      <c r="S153" s="276"/>
      <c r="T153" s="27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8" t="s">
        <v>178</v>
      </c>
      <c r="AU153" s="278" t="s">
        <v>86</v>
      </c>
      <c r="AV153" s="15" t="s">
        <v>84</v>
      </c>
      <c r="AW153" s="15" t="s">
        <v>32</v>
      </c>
      <c r="AX153" s="15" t="s">
        <v>76</v>
      </c>
      <c r="AY153" s="278" t="s">
        <v>153</v>
      </c>
    </row>
    <row r="154" s="13" customFormat="1">
      <c r="A154" s="13"/>
      <c r="B154" s="232"/>
      <c r="C154" s="233"/>
      <c r="D154" s="234" t="s">
        <v>178</v>
      </c>
      <c r="E154" s="235" t="s">
        <v>1</v>
      </c>
      <c r="F154" s="236" t="s">
        <v>857</v>
      </c>
      <c r="G154" s="233"/>
      <c r="H154" s="237">
        <v>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178</v>
      </c>
      <c r="AU154" s="243" t="s">
        <v>86</v>
      </c>
      <c r="AV154" s="13" t="s">
        <v>86</v>
      </c>
      <c r="AW154" s="13" t="s">
        <v>32</v>
      </c>
      <c r="AX154" s="13" t="s">
        <v>76</v>
      </c>
      <c r="AY154" s="243" t="s">
        <v>153</v>
      </c>
    </row>
    <row r="155" s="13" customFormat="1">
      <c r="A155" s="13"/>
      <c r="B155" s="232"/>
      <c r="C155" s="233"/>
      <c r="D155" s="234" t="s">
        <v>178</v>
      </c>
      <c r="E155" s="235" t="s">
        <v>1</v>
      </c>
      <c r="F155" s="236" t="s">
        <v>858</v>
      </c>
      <c r="G155" s="233"/>
      <c r="H155" s="237">
        <v>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178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153</v>
      </c>
    </row>
    <row r="156" s="13" customFormat="1">
      <c r="A156" s="13"/>
      <c r="B156" s="232"/>
      <c r="C156" s="233"/>
      <c r="D156" s="234" t="s">
        <v>178</v>
      </c>
      <c r="E156" s="235" t="s">
        <v>1</v>
      </c>
      <c r="F156" s="236" t="s">
        <v>859</v>
      </c>
      <c r="G156" s="233"/>
      <c r="H156" s="237">
        <v>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178</v>
      </c>
      <c r="AU156" s="243" t="s">
        <v>86</v>
      </c>
      <c r="AV156" s="13" t="s">
        <v>86</v>
      </c>
      <c r="AW156" s="13" t="s">
        <v>32</v>
      </c>
      <c r="AX156" s="13" t="s">
        <v>76</v>
      </c>
      <c r="AY156" s="243" t="s">
        <v>153</v>
      </c>
    </row>
    <row r="157" s="13" customFormat="1">
      <c r="A157" s="13"/>
      <c r="B157" s="232"/>
      <c r="C157" s="233"/>
      <c r="D157" s="234" t="s">
        <v>178</v>
      </c>
      <c r="E157" s="235" t="s">
        <v>1</v>
      </c>
      <c r="F157" s="236" t="s">
        <v>860</v>
      </c>
      <c r="G157" s="233"/>
      <c r="H157" s="237">
        <v>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178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153</v>
      </c>
    </row>
    <row r="158" s="13" customFormat="1">
      <c r="A158" s="13"/>
      <c r="B158" s="232"/>
      <c r="C158" s="233"/>
      <c r="D158" s="234" t="s">
        <v>178</v>
      </c>
      <c r="E158" s="235" t="s">
        <v>1</v>
      </c>
      <c r="F158" s="236" t="s">
        <v>861</v>
      </c>
      <c r="G158" s="233"/>
      <c r="H158" s="237">
        <v>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178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153</v>
      </c>
    </row>
    <row r="159" s="13" customFormat="1">
      <c r="A159" s="13"/>
      <c r="B159" s="232"/>
      <c r="C159" s="233"/>
      <c r="D159" s="234" t="s">
        <v>178</v>
      </c>
      <c r="E159" s="235" t="s">
        <v>1</v>
      </c>
      <c r="F159" s="236" t="s">
        <v>862</v>
      </c>
      <c r="G159" s="233"/>
      <c r="H159" s="237">
        <v>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178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153</v>
      </c>
    </row>
    <row r="160" s="14" customFormat="1">
      <c r="A160" s="14"/>
      <c r="B160" s="258"/>
      <c r="C160" s="259"/>
      <c r="D160" s="234" t="s">
        <v>178</v>
      </c>
      <c r="E160" s="260" t="s">
        <v>1</v>
      </c>
      <c r="F160" s="261" t="s">
        <v>271</v>
      </c>
      <c r="G160" s="259"/>
      <c r="H160" s="262">
        <v>6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178</v>
      </c>
      <c r="AU160" s="268" t="s">
        <v>86</v>
      </c>
      <c r="AV160" s="14" t="s">
        <v>106</v>
      </c>
      <c r="AW160" s="14" t="s">
        <v>32</v>
      </c>
      <c r="AX160" s="14" t="s">
        <v>84</v>
      </c>
      <c r="AY160" s="268" t="s">
        <v>153</v>
      </c>
    </row>
    <row r="161" s="2" customFormat="1" ht="16.5" customHeight="1">
      <c r="A161" s="38"/>
      <c r="B161" s="39"/>
      <c r="C161" s="219" t="s">
        <v>194</v>
      </c>
      <c r="D161" s="219" t="s">
        <v>155</v>
      </c>
      <c r="E161" s="220" t="s">
        <v>863</v>
      </c>
      <c r="F161" s="221" t="s">
        <v>864</v>
      </c>
      <c r="G161" s="222" t="s">
        <v>835</v>
      </c>
      <c r="H161" s="223">
        <v>2</v>
      </c>
      <c r="I161" s="224"/>
      <c r="J161" s="225">
        <f>ROUND(I161*H161,2)</f>
        <v>0</v>
      </c>
      <c r="K161" s="221" t="s">
        <v>158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808</v>
      </c>
      <c r="AT161" s="230" t="s">
        <v>155</v>
      </c>
      <c r="AU161" s="230" t="s">
        <v>86</v>
      </c>
      <c r="AY161" s="17" t="s">
        <v>153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808</v>
      </c>
      <c r="BM161" s="230" t="s">
        <v>865</v>
      </c>
    </row>
    <row r="162" s="13" customFormat="1">
      <c r="A162" s="13"/>
      <c r="B162" s="232"/>
      <c r="C162" s="233"/>
      <c r="D162" s="234" t="s">
        <v>178</v>
      </c>
      <c r="E162" s="235" t="s">
        <v>1</v>
      </c>
      <c r="F162" s="236" t="s">
        <v>866</v>
      </c>
      <c r="G162" s="233"/>
      <c r="H162" s="237">
        <v>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178</v>
      </c>
      <c r="AU162" s="243" t="s">
        <v>86</v>
      </c>
      <c r="AV162" s="13" t="s">
        <v>86</v>
      </c>
      <c r="AW162" s="13" t="s">
        <v>32</v>
      </c>
      <c r="AX162" s="13" t="s">
        <v>76</v>
      </c>
      <c r="AY162" s="243" t="s">
        <v>153</v>
      </c>
    </row>
    <row r="163" s="13" customFormat="1">
      <c r="A163" s="13"/>
      <c r="B163" s="232"/>
      <c r="C163" s="233"/>
      <c r="D163" s="234" t="s">
        <v>178</v>
      </c>
      <c r="E163" s="235" t="s">
        <v>1</v>
      </c>
      <c r="F163" s="236" t="s">
        <v>867</v>
      </c>
      <c r="G163" s="233"/>
      <c r="H163" s="237">
        <v>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178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153</v>
      </c>
    </row>
    <row r="164" s="14" customFormat="1">
      <c r="A164" s="14"/>
      <c r="B164" s="258"/>
      <c r="C164" s="259"/>
      <c r="D164" s="234" t="s">
        <v>178</v>
      </c>
      <c r="E164" s="260" t="s">
        <v>1</v>
      </c>
      <c r="F164" s="261" t="s">
        <v>271</v>
      </c>
      <c r="G164" s="259"/>
      <c r="H164" s="262">
        <v>2</v>
      </c>
      <c r="I164" s="263"/>
      <c r="J164" s="259"/>
      <c r="K164" s="259"/>
      <c r="L164" s="264"/>
      <c r="M164" s="288"/>
      <c r="N164" s="289"/>
      <c r="O164" s="289"/>
      <c r="P164" s="289"/>
      <c r="Q164" s="289"/>
      <c r="R164" s="289"/>
      <c r="S164" s="289"/>
      <c r="T164" s="29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178</v>
      </c>
      <c r="AU164" s="268" t="s">
        <v>86</v>
      </c>
      <c r="AV164" s="14" t="s">
        <v>106</v>
      </c>
      <c r="AW164" s="14" t="s">
        <v>32</v>
      </c>
      <c r="AX164" s="14" t="s">
        <v>84</v>
      </c>
      <c r="AY164" s="268" t="s">
        <v>153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67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LIlbGeBHybBms4SXMUvlb5K+yZKMxGyuwr5CW/Upvk0JVqNN8VU5KF6GPcK26uzRuFjV9VVrvJ+UDUorIBt3nw==" hashValue="7h+GECRgekGHI88SkQrBr5HIG53jI53QWM5t9oozwYAv9IMF1aYjCRTj33ajjOQkUyleFWOfIJ8KbmsLYk4PDA==" algorithmName="SHA-512" password="CC35"/>
  <autoFilter ref="C119:K16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868</v>
      </c>
      <c r="H4" s="20"/>
    </row>
    <row r="5" s="1" customFormat="1" ht="12" customHeight="1">
      <c r="B5" s="20"/>
      <c r="C5" s="291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92" t="s">
        <v>16</v>
      </c>
      <c r="D6" s="293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10. 4. 2021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4"/>
      <c r="C9" s="295" t="s">
        <v>57</v>
      </c>
      <c r="D9" s="296" t="s">
        <v>58</v>
      </c>
      <c r="E9" s="296" t="s">
        <v>140</v>
      </c>
      <c r="F9" s="297" t="s">
        <v>869</v>
      </c>
      <c r="G9" s="192"/>
      <c r="H9" s="294"/>
    </row>
    <row r="10" s="2" customFormat="1" ht="26.4" customHeight="1">
      <c r="A10" s="38"/>
      <c r="B10" s="44"/>
      <c r="C10" s="298" t="s">
        <v>870</v>
      </c>
      <c r="D10" s="298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9" t="s">
        <v>100</v>
      </c>
      <c r="D11" s="300" t="s">
        <v>101</v>
      </c>
      <c r="E11" s="301" t="s">
        <v>102</v>
      </c>
      <c r="F11" s="302">
        <v>105</v>
      </c>
      <c r="G11" s="38"/>
      <c r="H11" s="44"/>
    </row>
    <row r="12" s="2" customFormat="1" ht="16.8" customHeight="1">
      <c r="A12" s="38"/>
      <c r="B12" s="44"/>
      <c r="C12" s="303" t="s">
        <v>1</v>
      </c>
      <c r="D12" s="303" t="s">
        <v>103</v>
      </c>
      <c r="E12" s="17" t="s">
        <v>1</v>
      </c>
      <c r="F12" s="304">
        <v>105</v>
      </c>
      <c r="G12" s="38"/>
      <c r="H12" s="44"/>
    </row>
    <row r="13" s="2" customFormat="1" ht="16.8" customHeight="1">
      <c r="A13" s="38"/>
      <c r="B13" s="44"/>
      <c r="C13" s="305" t="s">
        <v>871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3" t="s">
        <v>260</v>
      </c>
      <c r="D14" s="303" t="s">
        <v>261</v>
      </c>
      <c r="E14" s="17" t="s">
        <v>102</v>
      </c>
      <c r="F14" s="304">
        <v>689</v>
      </c>
      <c r="G14" s="38"/>
      <c r="H14" s="44"/>
    </row>
    <row r="15" s="2" customFormat="1" ht="16.8" customHeight="1">
      <c r="A15" s="38"/>
      <c r="B15" s="44"/>
      <c r="C15" s="303" t="s">
        <v>266</v>
      </c>
      <c r="D15" s="303" t="s">
        <v>267</v>
      </c>
      <c r="E15" s="17" t="s">
        <v>102</v>
      </c>
      <c r="F15" s="304">
        <v>271</v>
      </c>
      <c r="G15" s="38"/>
      <c r="H15" s="44"/>
    </row>
    <row r="16" s="2" customFormat="1" ht="16.8" customHeight="1">
      <c r="A16" s="38"/>
      <c r="B16" s="44"/>
      <c r="C16" s="303" t="s">
        <v>290</v>
      </c>
      <c r="D16" s="303" t="s">
        <v>291</v>
      </c>
      <c r="E16" s="17" t="s">
        <v>102</v>
      </c>
      <c r="F16" s="304">
        <v>109</v>
      </c>
      <c r="G16" s="38"/>
      <c r="H16" s="44"/>
    </row>
    <row r="17" s="2" customFormat="1" ht="16.8" customHeight="1">
      <c r="A17" s="38"/>
      <c r="B17" s="44"/>
      <c r="C17" s="303" t="s">
        <v>299</v>
      </c>
      <c r="D17" s="303" t="s">
        <v>300</v>
      </c>
      <c r="E17" s="17" t="s">
        <v>102</v>
      </c>
      <c r="F17" s="304">
        <v>105</v>
      </c>
      <c r="G17" s="38"/>
      <c r="H17" s="44"/>
    </row>
    <row r="18" s="2" customFormat="1" ht="16.8" customHeight="1">
      <c r="A18" s="38"/>
      <c r="B18" s="44"/>
      <c r="C18" s="299" t="s">
        <v>105</v>
      </c>
      <c r="D18" s="300" t="s">
        <v>101</v>
      </c>
      <c r="E18" s="301" t="s">
        <v>102</v>
      </c>
      <c r="F18" s="302">
        <v>4</v>
      </c>
      <c r="G18" s="38"/>
      <c r="H18" s="44"/>
    </row>
    <row r="19" s="2" customFormat="1" ht="16.8" customHeight="1">
      <c r="A19" s="38"/>
      <c r="B19" s="44"/>
      <c r="C19" s="303" t="s">
        <v>1</v>
      </c>
      <c r="D19" s="303" t="s">
        <v>106</v>
      </c>
      <c r="E19" s="17" t="s">
        <v>1</v>
      </c>
      <c r="F19" s="304">
        <v>4</v>
      </c>
      <c r="G19" s="38"/>
      <c r="H19" s="44"/>
    </row>
    <row r="20" s="2" customFormat="1" ht="16.8" customHeight="1">
      <c r="A20" s="38"/>
      <c r="B20" s="44"/>
      <c r="C20" s="305" t="s">
        <v>871</v>
      </c>
      <c r="D20" s="38"/>
      <c r="E20" s="38"/>
      <c r="F20" s="38"/>
      <c r="G20" s="38"/>
      <c r="H20" s="44"/>
    </row>
    <row r="21" s="2" customFormat="1" ht="16.8" customHeight="1">
      <c r="A21" s="38"/>
      <c r="B21" s="44"/>
      <c r="C21" s="303" t="s">
        <v>260</v>
      </c>
      <c r="D21" s="303" t="s">
        <v>261</v>
      </c>
      <c r="E21" s="17" t="s">
        <v>102</v>
      </c>
      <c r="F21" s="304">
        <v>689</v>
      </c>
      <c r="G21" s="38"/>
      <c r="H21" s="44"/>
    </row>
    <row r="22" s="2" customFormat="1" ht="16.8" customHeight="1">
      <c r="A22" s="38"/>
      <c r="B22" s="44"/>
      <c r="C22" s="303" t="s">
        <v>266</v>
      </c>
      <c r="D22" s="303" t="s">
        <v>267</v>
      </c>
      <c r="E22" s="17" t="s">
        <v>102</v>
      </c>
      <c r="F22" s="304">
        <v>271</v>
      </c>
      <c r="G22" s="38"/>
      <c r="H22" s="44"/>
    </row>
    <row r="23" s="2" customFormat="1" ht="16.8" customHeight="1">
      <c r="A23" s="38"/>
      <c r="B23" s="44"/>
      <c r="C23" s="303" t="s">
        <v>290</v>
      </c>
      <c r="D23" s="303" t="s">
        <v>291</v>
      </c>
      <c r="E23" s="17" t="s">
        <v>102</v>
      </c>
      <c r="F23" s="304">
        <v>109</v>
      </c>
      <c r="G23" s="38"/>
      <c r="H23" s="44"/>
    </row>
    <row r="24" s="2" customFormat="1">
      <c r="A24" s="38"/>
      <c r="B24" s="44"/>
      <c r="C24" s="303" t="s">
        <v>303</v>
      </c>
      <c r="D24" s="303" t="s">
        <v>304</v>
      </c>
      <c r="E24" s="17" t="s">
        <v>102</v>
      </c>
      <c r="F24" s="304">
        <v>4</v>
      </c>
      <c r="G24" s="38"/>
      <c r="H24" s="44"/>
    </row>
    <row r="25" s="2" customFormat="1" ht="16.8" customHeight="1">
      <c r="A25" s="38"/>
      <c r="B25" s="44"/>
      <c r="C25" s="303" t="s">
        <v>295</v>
      </c>
      <c r="D25" s="303" t="s">
        <v>296</v>
      </c>
      <c r="E25" s="17" t="s">
        <v>102</v>
      </c>
      <c r="F25" s="304">
        <v>4</v>
      </c>
      <c r="G25" s="38"/>
      <c r="H25" s="44"/>
    </row>
    <row r="26" s="2" customFormat="1" ht="16.8" customHeight="1">
      <c r="A26" s="38"/>
      <c r="B26" s="44"/>
      <c r="C26" s="299" t="s">
        <v>108</v>
      </c>
      <c r="D26" s="300" t="s">
        <v>109</v>
      </c>
      <c r="E26" s="301" t="s">
        <v>102</v>
      </c>
      <c r="F26" s="302">
        <v>260</v>
      </c>
      <c r="G26" s="38"/>
      <c r="H26" s="44"/>
    </row>
    <row r="27" s="2" customFormat="1" ht="16.8" customHeight="1">
      <c r="A27" s="38"/>
      <c r="B27" s="44"/>
      <c r="C27" s="303" t="s">
        <v>1</v>
      </c>
      <c r="D27" s="303" t="s">
        <v>110</v>
      </c>
      <c r="E27" s="17" t="s">
        <v>1</v>
      </c>
      <c r="F27" s="304">
        <v>260</v>
      </c>
      <c r="G27" s="38"/>
      <c r="H27" s="44"/>
    </row>
    <row r="28" s="2" customFormat="1" ht="16.8" customHeight="1">
      <c r="A28" s="38"/>
      <c r="B28" s="44"/>
      <c r="C28" s="305" t="s">
        <v>871</v>
      </c>
      <c r="D28" s="38"/>
      <c r="E28" s="38"/>
      <c r="F28" s="38"/>
      <c r="G28" s="38"/>
      <c r="H28" s="44"/>
    </row>
    <row r="29" s="2" customFormat="1" ht="16.8" customHeight="1">
      <c r="A29" s="38"/>
      <c r="B29" s="44"/>
      <c r="C29" s="303" t="s">
        <v>260</v>
      </c>
      <c r="D29" s="303" t="s">
        <v>261</v>
      </c>
      <c r="E29" s="17" t="s">
        <v>102</v>
      </c>
      <c r="F29" s="304">
        <v>689</v>
      </c>
      <c r="G29" s="38"/>
      <c r="H29" s="44"/>
    </row>
    <row r="30" s="2" customFormat="1" ht="16.8" customHeight="1">
      <c r="A30" s="38"/>
      <c r="B30" s="44"/>
      <c r="C30" s="303" t="s">
        <v>273</v>
      </c>
      <c r="D30" s="303" t="s">
        <v>274</v>
      </c>
      <c r="E30" s="17" t="s">
        <v>102</v>
      </c>
      <c r="F30" s="304">
        <v>499</v>
      </c>
      <c r="G30" s="38"/>
      <c r="H30" s="44"/>
    </row>
    <row r="31" s="2" customFormat="1" ht="16.8" customHeight="1">
      <c r="A31" s="38"/>
      <c r="B31" s="44"/>
      <c r="C31" s="303" t="s">
        <v>307</v>
      </c>
      <c r="D31" s="303" t="s">
        <v>308</v>
      </c>
      <c r="E31" s="17" t="s">
        <v>102</v>
      </c>
      <c r="F31" s="304">
        <v>499</v>
      </c>
      <c r="G31" s="38"/>
      <c r="H31" s="44"/>
    </row>
    <row r="32" s="2" customFormat="1" ht="16.8" customHeight="1">
      <c r="A32" s="38"/>
      <c r="B32" s="44"/>
      <c r="C32" s="303" t="s">
        <v>405</v>
      </c>
      <c r="D32" s="303" t="s">
        <v>406</v>
      </c>
      <c r="E32" s="17" t="s">
        <v>102</v>
      </c>
      <c r="F32" s="304">
        <v>548.89999999999998</v>
      </c>
      <c r="G32" s="38"/>
      <c r="H32" s="44"/>
    </row>
    <row r="33" s="2" customFormat="1" ht="16.8" customHeight="1">
      <c r="A33" s="38"/>
      <c r="B33" s="44"/>
      <c r="C33" s="303" t="s">
        <v>311</v>
      </c>
      <c r="D33" s="303" t="s">
        <v>312</v>
      </c>
      <c r="E33" s="17" t="s">
        <v>102</v>
      </c>
      <c r="F33" s="304">
        <v>260</v>
      </c>
      <c r="G33" s="38"/>
      <c r="H33" s="44"/>
    </row>
    <row r="34" s="2" customFormat="1" ht="16.8" customHeight="1">
      <c r="A34" s="38"/>
      <c r="B34" s="44"/>
      <c r="C34" s="299" t="s">
        <v>111</v>
      </c>
      <c r="D34" s="300" t="s">
        <v>112</v>
      </c>
      <c r="E34" s="301" t="s">
        <v>102</v>
      </c>
      <c r="F34" s="302">
        <v>239</v>
      </c>
      <c r="G34" s="38"/>
      <c r="H34" s="44"/>
    </row>
    <row r="35" s="2" customFormat="1" ht="16.8" customHeight="1">
      <c r="A35" s="38"/>
      <c r="B35" s="44"/>
      <c r="C35" s="303" t="s">
        <v>1</v>
      </c>
      <c r="D35" s="303" t="s">
        <v>113</v>
      </c>
      <c r="E35" s="17" t="s">
        <v>1</v>
      </c>
      <c r="F35" s="304">
        <v>239</v>
      </c>
      <c r="G35" s="38"/>
      <c r="H35" s="44"/>
    </row>
    <row r="36" s="2" customFormat="1" ht="16.8" customHeight="1">
      <c r="A36" s="38"/>
      <c r="B36" s="44"/>
      <c r="C36" s="305" t="s">
        <v>871</v>
      </c>
      <c r="D36" s="38"/>
      <c r="E36" s="38"/>
      <c r="F36" s="38"/>
      <c r="G36" s="38"/>
      <c r="H36" s="44"/>
    </row>
    <row r="37" s="2" customFormat="1" ht="16.8" customHeight="1">
      <c r="A37" s="38"/>
      <c r="B37" s="44"/>
      <c r="C37" s="303" t="s">
        <v>260</v>
      </c>
      <c r="D37" s="303" t="s">
        <v>261</v>
      </c>
      <c r="E37" s="17" t="s">
        <v>102</v>
      </c>
      <c r="F37" s="304">
        <v>689</v>
      </c>
      <c r="G37" s="38"/>
      <c r="H37" s="44"/>
    </row>
    <row r="38" s="2" customFormat="1" ht="16.8" customHeight="1">
      <c r="A38" s="38"/>
      <c r="B38" s="44"/>
      <c r="C38" s="303" t="s">
        <v>273</v>
      </c>
      <c r="D38" s="303" t="s">
        <v>274</v>
      </c>
      <c r="E38" s="17" t="s">
        <v>102</v>
      </c>
      <c r="F38" s="304">
        <v>499</v>
      </c>
      <c r="G38" s="38"/>
      <c r="H38" s="44"/>
    </row>
    <row r="39" s="2" customFormat="1" ht="16.8" customHeight="1">
      <c r="A39" s="38"/>
      <c r="B39" s="44"/>
      <c r="C39" s="303" t="s">
        <v>307</v>
      </c>
      <c r="D39" s="303" t="s">
        <v>308</v>
      </c>
      <c r="E39" s="17" t="s">
        <v>102</v>
      </c>
      <c r="F39" s="304">
        <v>499</v>
      </c>
      <c r="G39" s="38"/>
      <c r="H39" s="44"/>
    </row>
    <row r="40" s="2" customFormat="1" ht="16.8" customHeight="1">
      <c r="A40" s="38"/>
      <c r="B40" s="44"/>
      <c r="C40" s="303" t="s">
        <v>405</v>
      </c>
      <c r="D40" s="303" t="s">
        <v>406</v>
      </c>
      <c r="E40" s="17" t="s">
        <v>102</v>
      </c>
      <c r="F40" s="304">
        <v>548.89999999999998</v>
      </c>
      <c r="G40" s="38"/>
      <c r="H40" s="44"/>
    </row>
    <row r="41" s="2" customFormat="1" ht="16.8" customHeight="1">
      <c r="A41" s="38"/>
      <c r="B41" s="44"/>
      <c r="C41" s="303" t="s">
        <v>317</v>
      </c>
      <c r="D41" s="303" t="s">
        <v>318</v>
      </c>
      <c r="E41" s="17" t="s">
        <v>102</v>
      </c>
      <c r="F41" s="304">
        <v>239</v>
      </c>
      <c r="G41" s="38"/>
      <c r="H41" s="44"/>
    </row>
    <row r="42" s="2" customFormat="1" ht="16.8" customHeight="1">
      <c r="A42" s="38"/>
      <c r="B42" s="44"/>
      <c r="C42" s="299" t="s">
        <v>114</v>
      </c>
      <c r="D42" s="300" t="s">
        <v>82</v>
      </c>
      <c r="E42" s="301" t="s">
        <v>102</v>
      </c>
      <c r="F42" s="302">
        <v>81</v>
      </c>
      <c r="G42" s="38"/>
      <c r="H42" s="44"/>
    </row>
    <row r="43" s="2" customFormat="1" ht="16.8" customHeight="1">
      <c r="A43" s="38"/>
      <c r="B43" s="44"/>
      <c r="C43" s="303" t="s">
        <v>1</v>
      </c>
      <c r="D43" s="303" t="s">
        <v>115</v>
      </c>
      <c r="E43" s="17" t="s">
        <v>1</v>
      </c>
      <c r="F43" s="304">
        <v>81</v>
      </c>
      <c r="G43" s="38"/>
      <c r="H43" s="44"/>
    </row>
    <row r="44" s="2" customFormat="1" ht="16.8" customHeight="1">
      <c r="A44" s="38"/>
      <c r="B44" s="44"/>
      <c r="C44" s="305" t="s">
        <v>871</v>
      </c>
      <c r="D44" s="38"/>
      <c r="E44" s="38"/>
      <c r="F44" s="38"/>
      <c r="G44" s="38"/>
      <c r="H44" s="44"/>
    </row>
    <row r="45" s="2" customFormat="1" ht="16.8" customHeight="1">
      <c r="A45" s="38"/>
      <c r="B45" s="44"/>
      <c r="C45" s="303" t="s">
        <v>260</v>
      </c>
      <c r="D45" s="303" t="s">
        <v>261</v>
      </c>
      <c r="E45" s="17" t="s">
        <v>102</v>
      </c>
      <c r="F45" s="304">
        <v>689</v>
      </c>
      <c r="G45" s="38"/>
      <c r="H45" s="44"/>
    </row>
    <row r="46" s="2" customFormat="1" ht="16.8" customHeight="1">
      <c r="A46" s="38"/>
      <c r="B46" s="44"/>
      <c r="C46" s="303" t="s">
        <v>266</v>
      </c>
      <c r="D46" s="303" t="s">
        <v>267</v>
      </c>
      <c r="E46" s="17" t="s">
        <v>102</v>
      </c>
      <c r="F46" s="304">
        <v>271</v>
      </c>
      <c r="G46" s="38"/>
      <c r="H46" s="44"/>
    </row>
    <row r="47" s="2" customFormat="1" ht="16.8" customHeight="1">
      <c r="A47" s="38"/>
      <c r="B47" s="44"/>
      <c r="C47" s="303" t="s">
        <v>277</v>
      </c>
      <c r="D47" s="303" t="s">
        <v>278</v>
      </c>
      <c r="E47" s="17" t="s">
        <v>102</v>
      </c>
      <c r="F47" s="304">
        <v>81</v>
      </c>
      <c r="G47" s="38"/>
      <c r="H47" s="44"/>
    </row>
    <row r="48" s="2" customFormat="1" ht="16.8" customHeight="1">
      <c r="A48" s="38"/>
      <c r="B48" s="44"/>
      <c r="C48" s="303" t="s">
        <v>282</v>
      </c>
      <c r="D48" s="303" t="s">
        <v>283</v>
      </c>
      <c r="E48" s="17" t="s">
        <v>102</v>
      </c>
      <c r="F48" s="304">
        <v>81</v>
      </c>
      <c r="G48" s="38"/>
      <c r="H48" s="44"/>
    </row>
    <row r="49" s="2" customFormat="1">
      <c r="A49" s="38"/>
      <c r="B49" s="44"/>
      <c r="C49" s="303" t="s">
        <v>286</v>
      </c>
      <c r="D49" s="303" t="s">
        <v>287</v>
      </c>
      <c r="E49" s="17" t="s">
        <v>102</v>
      </c>
      <c r="F49" s="304">
        <v>81</v>
      </c>
      <c r="G49" s="38"/>
      <c r="H49" s="44"/>
    </row>
    <row r="50" s="2" customFormat="1" ht="16.8" customHeight="1">
      <c r="A50" s="38"/>
      <c r="B50" s="44"/>
      <c r="C50" s="299" t="s">
        <v>116</v>
      </c>
      <c r="D50" s="300" t="s">
        <v>117</v>
      </c>
      <c r="E50" s="301" t="s">
        <v>118</v>
      </c>
      <c r="F50" s="302">
        <v>252</v>
      </c>
      <c r="G50" s="38"/>
      <c r="H50" s="44"/>
    </row>
    <row r="51" s="2" customFormat="1" ht="16.8" customHeight="1">
      <c r="A51" s="38"/>
      <c r="B51" s="44"/>
      <c r="C51" s="303" t="s">
        <v>1</v>
      </c>
      <c r="D51" s="303" t="s">
        <v>119</v>
      </c>
      <c r="E51" s="17" t="s">
        <v>1</v>
      </c>
      <c r="F51" s="304">
        <v>252</v>
      </c>
      <c r="G51" s="38"/>
      <c r="H51" s="44"/>
    </row>
    <row r="52" s="2" customFormat="1" ht="16.8" customHeight="1">
      <c r="A52" s="38"/>
      <c r="B52" s="44"/>
      <c r="C52" s="305" t="s">
        <v>871</v>
      </c>
      <c r="D52" s="38"/>
      <c r="E52" s="38"/>
      <c r="F52" s="38"/>
      <c r="G52" s="38"/>
      <c r="H52" s="44"/>
    </row>
    <row r="53" s="2" customFormat="1">
      <c r="A53" s="38"/>
      <c r="B53" s="44"/>
      <c r="C53" s="303" t="s">
        <v>175</v>
      </c>
      <c r="D53" s="303" t="s">
        <v>176</v>
      </c>
      <c r="E53" s="17" t="s">
        <v>118</v>
      </c>
      <c r="F53" s="304">
        <v>252</v>
      </c>
      <c r="G53" s="38"/>
      <c r="H53" s="44"/>
    </row>
    <row r="54" s="2" customFormat="1">
      <c r="A54" s="38"/>
      <c r="B54" s="44"/>
      <c r="C54" s="303" t="s">
        <v>184</v>
      </c>
      <c r="D54" s="303" t="s">
        <v>185</v>
      </c>
      <c r="E54" s="17" t="s">
        <v>118</v>
      </c>
      <c r="F54" s="304">
        <v>252</v>
      </c>
      <c r="G54" s="38"/>
      <c r="H54" s="44"/>
    </row>
    <row r="55" s="2" customFormat="1">
      <c r="A55" s="38"/>
      <c r="B55" s="44"/>
      <c r="C55" s="303" t="s">
        <v>188</v>
      </c>
      <c r="D55" s="303" t="s">
        <v>189</v>
      </c>
      <c r="E55" s="17" t="s">
        <v>118</v>
      </c>
      <c r="F55" s="304">
        <v>1260</v>
      </c>
      <c r="G55" s="38"/>
      <c r="H55" s="44"/>
    </row>
    <row r="56" s="2" customFormat="1">
      <c r="A56" s="38"/>
      <c r="B56" s="44"/>
      <c r="C56" s="303" t="s">
        <v>216</v>
      </c>
      <c r="D56" s="303" t="s">
        <v>217</v>
      </c>
      <c r="E56" s="17" t="s">
        <v>212</v>
      </c>
      <c r="F56" s="304">
        <v>930.38800000000003</v>
      </c>
      <c r="G56" s="38"/>
      <c r="H56" s="44"/>
    </row>
    <row r="57" s="2" customFormat="1" ht="16.8" customHeight="1">
      <c r="A57" s="38"/>
      <c r="B57" s="44"/>
      <c r="C57" s="303" t="s">
        <v>222</v>
      </c>
      <c r="D57" s="303" t="s">
        <v>223</v>
      </c>
      <c r="E57" s="17" t="s">
        <v>118</v>
      </c>
      <c r="F57" s="304">
        <v>531.64999999999998</v>
      </c>
      <c r="G57" s="38"/>
      <c r="H57" s="44"/>
    </row>
    <row r="58" s="2" customFormat="1" ht="16.8" customHeight="1">
      <c r="A58" s="38"/>
      <c r="B58" s="44"/>
      <c r="C58" s="299" t="s">
        <v>121</v>
      </c>
      <c r="D58" s="300" t="s">
        <v>117</v>
      </c>
      <c r="E58" s="301" t="s">
        <v>118</v>
      </c>
      <c r="F58" s="302">
        <v>279.64999999999998</v>
      </c>
      <c r="G58" s="38"/>
      <c r="H58" s="44"/>
    </row>
    <row r="59" s="2" customFormat="1" ht="16.8" customHeight="1">
      <c r="A59" s="38"/>
      <c r="B59" s="44"/>
      <c r="C59" s="303" t="s">
        <v>1</v>
      </c>
      <c r="D59" s="303" t="s">
        <v>872</v>
      </c>
      <c r="E59" s="17" t="s">
        <v>1</v>
      </c>
      <c r="F59" s="304">
        <v>252</v>
      </c>
      <c r="G59" s="38"/>
      <c r="H59" s="44"/>
    </row>
    <row r="60" s="2" customFormat="1" ht="16.8" customHeight="1">
      <c r="A60" s="38"/>
      <c r="B60" s="44"/>
      <c r="C60" s="303" t="s">
        <v>1</v>
      </c>
      <c r="D60" s="303" t="s">
        <v>873</v>
      </c>
      <c r="E60" s="17" t="s">
        <v>1</v>
      </c>
      <c r="F60" s="304">
        <v>13.4</v>
      </c>
      <c r="G60" s="38"/>
      <c r="H60" s="44"/>
    </row>
    <row r="61" s="2" customFormat="1" ht="16.8" customHeight="1">
      <c r="A61" s="38"/>
      <c r="B61" s="44"/>
      <c r="C61" s="303" t="s">
        <v>1</v>
      </c>
      <c r="D61" s="303" t="s">
        <v>874</v>
      </c>
      <c r="E61" s="17" t="s">
        <v>1</v>
      </c>
      <c r="F61" s="304">
        <v>14.25</v>
      </c>
      <c r="G61" s="38"/>
      <c r="H61" s="44"/>
    </row>
    <row r="62" s="2" customFormat="1" ht="16.8" customHeight="1">
      <c r="A62" s="38"/>
      <c r="B62" s="44"/>
      <c r="C62" s="303" t="s">
        <v>1</v>
      </c>
      <c r="D62" s="303" t="s">
        <v>271</v>
      </c>
      <c r="E62" s="17" t="s">
        <v>1</v>
      </c>
      <c r="F62" s="304">
        <v>279.64999999999998</v>
      </c>
      <c r="G62" s="38"/>
      <c r="H62" s="44"/>
    </row>
    <row r="63" s="2" customFormat="1" ht="16.8" customHeight="1">
      <c r="A63" s="38"/>
      <c r="B63" s="44"/>
      <c r="C63" s="305" t="s">
        <v>871</v>
      </c>
      <c r="D63" s="38"/>
      <c r="E63" s="38"/>
      <c r="F63" s="38"/>
      <c r="G63" s="38"/>
      <c r="H63" s="44"/>
    </row>
    <row r="64" s="2" customFormat="1">
      <c r="A64" s="38"/>
      <c r="B64" s="44"/>
      <c r="C64" s="303" t="s">
        <v>180</v>
      </c>
      <c r="D64" s="303" t="s">
        <v>181</v>
      </c>
      <c r="E64" s="17" t="s">
        <v>118</v>
      </c>
      <c r="F64" s="304">
        <v>279.64999999999998</v>
      </c>
      <c r="G64" s="38"/>
      <c r="H64" s="44"/>
    </row>
    <row r="65" s="2" customFormat="1">
      <c r="A65" s="38"/>
      <c r="B65" s="44"/>
      <c r="C65" s="303" t="s">
        <v>195</v>
      </c>
      <c r="D65" s="303" t="s">
        <v>196</v>
      </c>
      <c r="E65" s="17" t="s">
        <v>118</v>
      </c>
      <c r="F65" s="304">
        <v>279.64999999999998</v>
      </c>
      <c r="G65" s="38"/>
      <c r="H65" s="44"/>
    </row>
    <row r="66" s="2" customFormat="1">
      <c r="A66" s="38"/>
      <c r="B66" s="44"/>
      <c r="C66" s="303" t="s">
        <v>199</v>
      </c>
      <c r="D66" s="303" t="s">
        <v>200</v>
      </c>
      <c r="E66" s="17" t="s">
        <v>118</v>
      </c>
      <c r="F66" s="304">
        <v>1398.25</v>
      </c>
      <c r="G66" s="38"/>
      <c r="H66" s="44"/>
    </row>
    <row r="67" s="2" customFormat="1">
      <c r="A67" s="38"/>
      <c r="B67" s="44"/>
      <c r="C67" s="303" t="s">
        <v>216</v>
      </c>
      <c r="D67" s="303" t="s">
        <v>217</v>
      </c>
      <c r="E67" s="17" t="s">
        <v>212</v>
      </c>
      <c r="F67" s="304">
        <v>930.38800000000003</v>
      </c>
      <c r="G67" s="38"/>
      <c r="H67" s="44"/>
    </row>
    <row r="68" s="2" customFormat="1" ht="16.8" customHeight="1">
      <c r="A68" s="38"/>
      <c r="B68" s="44"/>
      <c r="C68" s="303" t="s">
        <v>222</v>
      </c>
      <c r="D68" s="303" t="s">
        <v>223</v>
      </c>
      <c r="E68" s="17" t="s">
        <v>118</v>
      </c>
      <c r="F68" s="304">
        <v>531.64999999999998</v>
      </c>
      <c r="G68" s="38"/>
      <c r="H68" s="44"/>
    </row>
    <row r="69" s="2" customFormat="1" ht="16.8" customHeight="1">
      <c r="A69" s="38"/>
      <c r="B69" s="44"/>
      <c r="C69" s="299" t="s">
        <v>124</v>
      </c>
      <c r="D69" s="300" t="s">
        <v>125</v>
      </c>
      <c r="E69" s="301" t="s">
        <v>102</v>
      </c>
      <c r="F69" s="302">
        <v>85</v>
      </c>
      <c r="G69" s="38"/>
      <c r="H69" s="44"/>
    </row>
    <row r="70" s="2" customFormat="1" ht="16.8" customHeight="1">
      <c r="A70" s="38"/>
      <c r="B70" s="44"/>
      <c r="C70" s="303" t="s">
        <v>1</v>
      </c>
      <c r="D70" s="303" t="s">
        <v>126</v>
      </c>
      <c r="E70" s="17" t="s">
        <v>1</v>
      </c>
      <c r="F70" s="304">
        <v>85</v>
      </c>
      <c r="G70" s="38"/>
      <c r="H70" s="44"/>
    </row>
    <row r="71" s="2" customFormat="1" ht="16.8" customHeight="1">
      <c r="A71" s="38"/>
      <c r="B71" s="44"/>
      <c r="C71" s="305" t="s">
        <v>871</v>
      </c>
      <c r="D71" s="38"/>
      <c r="E71" s="38"/>
      <c r="F71" s="38"/>
      <c r="G71" s="38"/>
      <c r="H71" s="44"/>
    </row>
    <row r="72" s="2" customFormat="1" ht="16.8" customHeight="1">
      <c r="A72" s="38"/>
      <c r="B72" s="44"/>
      <c r="C72" s="303" t="s">
        <v>236</v>
      </c>
      <c r="D72" s="303" t="s">
        <v>237</v>
      </c>
      <c r="E72" s="17" t="s">
        <v>102</v>
      </c>
      <c r="F72" s="304">
        <v>85</v>
      </c>
      <c r="G72" s="38"/>
      <c r="H72" s="44"/>
    </row>
    <row r="73" s="2" customFormat="1" ht="16.8" customHeight="1">
      <c r="A73" s="38"/>
      <c r="B73" s="44"/>
      <c r="C73" s="303" t="s">
        <v>247</v>
      </c>
      <c r="D73" s="303" t="s">
        <v>248</v>
      </c>
      <c r="E73" s="17" t="s">
        <v>102</v>
      </c>
      <c r="F73" s="304">
        <v>85</v>
      </c>
      <c r="G73" s="38"/>
      <c r="H73" s="44"/>
    </row>
    <row r="74" s="2" customFormat="1" ht="16.8" customHeight="1">
      <c r="A74" s="38"/>
      <c r="B74" s="44"/>
      <c r="C74" s="303" t="s">
        <v>256</v>
      </c>
      <c r="D74" s="303" t="s">
        <v>257</v>
      </c>
      <c r="E74" s="17" t="s">
        <v>102</v>
      </c>
      <c r="F74" s="304">
        <v>85</v>
      </c>
      <c r="G74" s="38"/>
      <c r="H74" s="44"/>
    </row>
    <row r="75" s="2" customFormat="1" ht="16.8" customHeight="1">
      <c r="A75" s="38"/>
      <c r="B75" s="44"/>
      <c r="C75" s="303" t="s">
        <v>240</v>
      </c>
      <c r="D75" s="303" t="s">
        <v>241</v>
      </c>
      <c r="E75" s="17" t="s">
        <v>242</v>
      </c>
      <c r="F75" s="304">
        <v>1.7</v>
      </c>
      <c r="G75" s="38"/>
      <c r="H75" s="44"/>
    </row>
    <row r="76" s="2" customFormat="1" ht="16.8" customHeight="1">
      <c r="A76" s="38"/>
      <c r="B76" s="44"/>
      <c r="C76" s="303" t="s">
        <v>250</v>
      </c>
      <c r="D76" s="303" t="s">
        <v>251</v>
      </c>
      <c r="E76" s="17" t="s">
        <v>212</v>
      </c>
      <c r="F76" s="304">
        <v>29.75</v>
      </c>
      <c r="G76" s="38"/>
      <c r="H76" s="44"/>
    </row>
    <row r="77" s="2" customFormat="1" ht="26.4" customHeight="1">
      <c r="A77" s="38"/>
      <c r="B77" s="44"/>
      <c r="C77" s="298" t="s">
        <v>875</v>
      </c>
      <c r="D77" s="298" t="s">
        <v>88</v>
      </c>
      <c r="E77" s="38"/>
      <c r="F77" s="38"/>
      <c r="G77" s="38"/>
      <c r="H77" s="44"/>
    </row>
    <row r="78" s="2" customFormat="1" ht="16.8" customHeight="1">
      <c r="A78" s="38"/>
      <c r="B78" s="44"/>
      <c r="C78" s="299" t="s">
        <v>458</v>
      </c>
      <c r="D78" s="300" t="s">
        <v>459</v>
      </c>
      <c r="E78" s="301" t="s">
        <v>172</v>
      </c>
      <c r="F78" s="302">
        <v>154</v>
      </c>
      <c r="G78" s="38"/>
      <c r="H78" s="44"/>
    </row>
    <row r="79" s="2" customFormat="1" ht="16.8" customHeight="1">
      <c r="A79" s="38"/>
      <c r="B79" s="44"/>
      <c r="C79" s="303" t="s">
        <v>1</v>
      </c>
      <c r="D79" s="303" t="s">
        <v>460</v>
      </c>
      <c r="E79" s="17" t="s">
        <v>1</v>
      </c>
      <c r="F79" s="304">
        <v>154</v>
      </c>
      <c r="G79" s="38"/>
      <c r="H79" s="44"/>
    </row>
    <row r="80" s="2" customFormat="1" ht="16.8" customHeight="1">
      <c r="A80" s="38"/>
      <c r="B80" s="44"/>
      <c r="C80" s="305" t="s">
        <v>871</v>
      </c>
      <c r="D80" s="38"/>
      <c r="E80" s="38"/>
      <c r="F80" s="38"/>
      <c r="G80" s="38"/>
      <c r="H80" s="44"/>
    </row>
    <row r="81" s="2" customFormat="1">
      <c r="A81" s="38"/>
      <c r="B81" s="44"/>
      <c r="C81" s="303" t="s">
        <v>543</v>
      </c>
      <c r="D81" s="303" t="s">
        <v>544</v>
      </c>
      <c r="E81" s="17" t="s">
        <v>172</v>
      </c>
      <c r="F81" s="304">
        <v>154</v>
      </c>
      <c r="G81" s="38"/>
      <c r="H81" s="44"/>
    </row>
    <row r="82" s="2" customFormat="1" ht="16.8" customHeight="1">
      <c r="A82" s="38"/>
      <c r="B82" s="44"/>
      <c r="C82" s="303" t="s">
        <v>551</v>
      </c>
      <c r="D82" s="303" t="s">
        <v>552</v>
      </c>
      <c r="E82" s="17" t="s">
        <v>172</v>
      </c>
      <c r="F82" s="304">
        <v>154</v>
      </c>
      <c r="G82" s="38"/>
      <c r="H82" s="44"/>
    </row>
    <row r="83" s="2" customFormat="1" ht="16.8" customHeight="1">
      <c r="A83" s="38"/>
      <c r="B83" s="44"/>
      <c r="C83" s="303" t="s">
        <v>575</v>
      </c>
      <c r="D83" s="303" t="s">
        <v>576</v>
      </c>
      <c r="E83" s="17" t="s">
        <v>577</v>
      </c>
      <c r="F83" s="304">
        <v>0.154</v>
      </c>
      <c r="G83" s="38"/>
      <c r="H83" s="44"/>
    </row>
    <row r="84" s="2" customFormat="1" ht="16.8" customHeight="1">
      <c r="A84" s="38"/>
      <c r="B84" s="44"/>
      <c r="C84" s="303" t="s">
        <v>614</v>
      </c>
      <c r="D84" s="303" t="s">
        <v>615</v>
      </c>
      <c r="E84" s="17" t="s">
        <v>172</v>
      </c>
      <c r="F84" s="304">
        <v>154</v>
      </c>
      <c r="G84" s="38"/>
      <c r="H84" s="44"/>
    </row>
    <row r="85" s="2" customFormat="1" ht="16.8" customHeight="1">
      <c r="A85" s="38"/>
      <c r="B85" s="44"/>
      <c r="C85" s="299" t="s">
        <v>461</v>
      </c>
      <c r="D85" s="300" t="s">
        <v>462</v>
      </c>
      <c r="E85" s="301" t="s">
        <v>327</v>
      </c>
      <c r="F85" s="302">
        <v>4</v>
      </c>
      <c r="G85" s="38"/>
      <c r="H85" s="44"/>
    </row>
    <row r="86" s="2" customFormat="1" ht="16.8" customHeight="1">
      <c r="A86" s="38"/>
      <c r="B86" s="44"/>
      <c r="C86" s="303" t="s">
        <v>1</v>
      </c>
      <c r="D86" s="303" t="s">
        <v>106</v>
      </c>
      <c r="E86" s="17" t="s">
        <v>1</v>
      </c>
      <c r="F86" s="304">
        <v>4</v>
      </c>
      <c r="G86" s="38"/>
      <c r="H86" s="44"/>
    </row>
    <row r="87" s="2" customFormat="1" ht="16.8" customHeight="1">
      <c r="A87" s="38"/>
      <c r="B87" s="44"/>
      <c r="C87" s="305" t="s">
        <v>871</v>
      </c>
      <c r="D87" s="38"/>
      <c r="E87" s="38"/>
      <c r="F87" s="38"/>
      <c r="G87" s="38"/>
      <c r="H87" s="44"/>
    </row>
    <row r="88" s="2" customFormat="1" ht="16.8" customHeight="1">
      <c r="A88" s="38"/>
      <c r="B88" s="44"/>
      <c r="C88" s="303" t="s">
        <v>485</v>
      </c>
      <c r="D88" s="303" t="s">
        <v>486</v>
      </c>
      <c r="E88" s="17" t="s">
        <v>327</v>
      </c>
      <c r="F88" s="304">
        <v>20</v>
      </c>
      <c r="G88" s="38"/>
      <c r="H88" s="44"/>
    </row>
    <row r="89" s="2" customFormat="1" ht="16.8" customHeight="1">
      <c r="A89" s="38"/>
      <c r="B89" s="44"/>
      <c r="C89" s="303" t="s">
        <v>514</v>
      </c>
      <c r="D89" s="303" t="s">
        <v>515</v>
      </c>
      <c r="E89" s="17" t="s">
        <v>327</v>
      </c>
      <c r="F89" s="304">
        <v>4</v>
      </c>
      <c r="G89" s="38"/>
      <c r="H89" s="44"/>
    </row>
    <row r="90" s="2" customFormat="1" ht="16.8" customHeight="1">
      <c r="A90" s="38"/>
      <c r="B90" s="44"/>
      <c r="C90" s="303" t="s">
        <v>534</v>
      </c>
      <c r="D90" s="303" t="s">
        <v>535</v>
      </c>
      <c r="E90" s="17" t="s">
        <v>327</v>
      </c>
      <c r="F90" s="304">
        <v>4</v>
      </c>
      <c r="G90" s="38"/>
      <c r="H90" s="44"/>
    </row>
    <row r="91" s="2" customFormat="1">
      <c r="A91" s="38"/>
      <c r="B91" s="44"/>
      <c r="C91" s="303" t="s">
        <v>585</v>
      </c>
      <c r="D91" s="303" t="s">
        <v>586</v>
      </c>
      <c r="E91" s="17" t="s">
        <v>327</v>
      </c>
      <c r="F91" s="304">
        <v>4</v>
      </c>
      <c r="G91" s="38"/>
      <c r="H91" s="44"/>
    </row>
    <row r="92" s="2" customFormat="1" ht="16.8" customHeight="1">
      <c r="A92" s="38"/>
      <c r="B92" s="44"/>
      <c r="C92" s="303" t="s">
        <v>681</v>
      </c>
      <c r="D92" s="303" t="s">
        <v>682</v>
      </c>
      <c r="E92" s="17" t="s">
        <v>327</v>
      </c>
      <c r="F92" s="304">
        <v>4</v>
      </c>
      <c r="G92" s="38"/>
      <c r="H92" s="44"/>
    </row>
    <row r="93" s="2" customFormat="1" ht="16.8" customHeight="1">
      <c r="A93" s="38"/>
      <c r="B93" s="44"/>
      <c r="C93" s="303" t="s">
        <v>537</v>
      </c>
      <c r="D93" s="303" t="s">
        <v>538</v>
      </c>
      <c r="E93" s="17" t="s">
        <v>327</v>
      </c>
      <c r="F93" s="304">
        <v>4</v>
      </c>
      <c r="G93" s="38"/>
      <c r="H93" s="44"/>
    </row>
    <row r="94" s="2" customFormat="1" ht="16.8" customHeight="1">
      <c r="A94" s="38"/>
      <c r="B94" s="44"/>
      <c r="C94" s="299" t="s">
        <v>463</v>
      </c>
      <c r="D94" s="300" t="s">
        <v>464</v>
      </c>
      <c r="E94" s="301" t="s">
        <v>327</v>
      </c>
      <c r="F94" s="302">
        <v>7</v>
      </c>
      <c r="G94" s="38"/>
      <c r="H94" s="44"/>
    </row>
    <row r="95" s="2" customFormat="1" ht="16.8" customHeight="1">
      <c r="A95" s="38"/>
      <c r="B95" s="44"/>
      <c r="C95" s="303" t="s">
        <v>1</v>
      </c>
      <c r="D95" s="303" t="s">
        <v>179</v>
      </c>
      <c r="E95" s="17" t="s">
        <v>1</v>
      </c>
      <c r="F95" s="304">
        <v>7</v>
      </c>
      <c r="G95" s="38"/>
      <c r="H95" s="44"/>
    </row>
    <row r="96" s="2" customFormat="1" ht="16.8" customHeight="1">
      <c r="A96" s="38"/>
      <c r="B96" s="44"/>
      <c r="C96" s="305" t="s">
        <v>871</v>
      </c>
      <c r="D96" s="38"/>
      <c r="E96" s="38"/>
      <c r="F96" s="38"/>
      <c r="G96" s="38"/>
      <c r="H96" s="44"/>
    </row>
    <row r="97" s="2" customFormat="1" ht="16.8" customHeight="1">
      <c r="A97" s="38"/>
      <c r="B97" s="44"/>
      <c r="C97" s="303" t="s">
        <v>490</v>
      </c>
      <c r="D97" s="303" t="s">
        <v>491</v>
      </c>
      <c r="E97" s="17" t="s">
        <v>327</v>
      </c>
      <c r="F97" s="304">
        <v>28</v>
      </c>
      <c r="G97" s="38"/>
      <c r="H97" s="44"/>
    </row>
    <row r="98" s="2" customFormat="1">
      <c r="A98" s="38"/>
      <c r="B98" s="44"/>
      <c r="C98" s="303" t="s">
        <v>495</v>
      </c>
      <c r="D98" s="303" t="s">
        <v>496</v>
      </c>
      <c r="E98" s="17" t="s">
        <v>327</v>
      </c>
      <c r="F98" s="304">
        <v>7</v>
      </c>
      <c r="G98" s="38"/>
      <c r="H98" s="44"/>
    </row>
    <row r="99" s="2" customFormat="1" ht="16.8" customHeight="1">
      <c r="A99" s="38"/>
      <c r="B99" s="44"/>
      <c r="C99" s="303" t="s">
        <v>498</v>
      </c>
      <c r="D99" s="303" t="s">
        <v>499</v>
      </c>
      <c r="E99" s="17" t="s">
        <v>327</v>
      </c>
      <c r="F99" s="304">
        <v>7</v>
      </c>
      <c r="G99" s="38"/>
      <c r="H99" s="44"/>
    </row>
    <row r="100" s="2" customFormat="1" ht="16.8" customHeight="1">
      <c r="A100" s="38"/>
      <c r="B100" s="44"/>
      <c r="C100" s="299" t="s">
        <v>465</v>
      </c>
      <c r="D100" s="300" t="s">
        <v>466</v>
      </c>
      <c r="E100" s="301" t="s">
        <v>327</v>
      </c>
      <c r="F100" s="302">
        <v>5</v>
      </c>
      <c r="G100" s="38"/>
      <c r="H100" s="44"/>
    </row>
    <row r="101" s="2" customFormat="1" ht="16.8" customHeight="1">
      <c r="A101" s="38"/>
      <c r="B101" s="44"/>
      <c r="C101" s="303" t="s">
        <v>1</v>
      </c>
      <c r="D101" s="303" t="s">
        <v>169</v>
      </c>
      <c r="E101" s="17" t="s">
        <v>1</v>
      </c>
      <c r="F101" s="304">
        <v>5</v>
      </c>
      <c r="G101" s="38"/>
      <c r="H101" s="44"/>
    </row>
    <row r="102" s="2" customFormat="1" ht="16.8" customHeight="1">
      <c r="A102" s="38"/>
      <c r="B102" s="44"/>
      <c r="C102" s="305" t="s">
        <v>871</v>
      </c>
      <c r="D102" s="38"/>
      <c r="E102" s="38"/>
      <c r="F102" s="38"/>
      <c r="G102" s="38"/>
      <c r="H102" s="44"/>
    </row>
    <row r="103" s="2" customFormat="1" ht="16.8" customHeight="1">
      <c r="A103" s="38"/>
      <c r="B103" s="44"/>
      <c r="C103" s="303" t="s">
        <v>502</v>
      </c>
      <c r="D103" s="303" t="s">
        <v>503</v>
      </c>
      <c r="E103" s="17" t="s">
        <v>327</v>
      </c>
      <c r="F103" s="304">
        <v>5</v>
      </c>
      <c r="G103" s="38"/>
      <c r="H103" s="44"/>
    </row>
    <row r="104" s="2" customFormat="1" ht="16.8" customHeight="1">
      <c r="A104" s="38"/>
      <c r="B104" s="44"/>
      <c r="C104" s="303" t="s">
        <v>673</v>
      </c>
      <c r="D104" s="303" t="s">
        <v>674</v>
      </c>
      <c r="E104" s="17" t="s">
        <v>327</v>
      </c>
      <c r="F104" s="304">
        <v>5</v>
      </c>
      <c r="G104" s="38"/>
      <c r="H104" s="44"/>
    </row>
    <row r="105" s="2" customFormat="1" ht="16.8" customHeight="1">
      <c r="A105" s="38"/>
      <c r="B105" s="44"/>
      <c r="C105" s="303" t="s">
        <v>676</v>
      </c>
      <c r="D105" s="303" t="s">
        <v>677</v>
      </c>
      <c r="E105" s="17" t="s">
        <v>327</v>
      </c>
      <c r="F105" s="304">
        <v>5</v>
      </c>
      <c r="G105" s="38"/>
      <c r="H105" s="44"/>
    </row>
    <row r="106" s="2" customFormat="1" ht="16.8" customHeight="1">
      <c r="A106" s="38"/>
      <c r="B106" s="44"/>
      <c r="C106" s="299" t="s">
        <v>467</v>
      </c>
      <c r="D106" s="300" t="s">
        <v>468</v>
      </c>
      <c r="E106" s="301" t="s">
        <v>172</v>
      </c>
      <c r="F106" s="302">
        <v>50</v>
      </c>
      <c r="G106" s="38"/>
      <c r="H106" s="44"/>
    </row>
    <row r="107" s="2" customFormat="1" ht="16.8" customHeight="1">
      <c r="A107" s="38"/>
      <c r="B107" s="44"/>
      <c r="C107" s="303" t="s">
        <v>1</v>
      </c>
      <c r="D107" s="303" t="s">
        <v>382</v>
      </c>
      <c r="E107" s="17" t="s">
        <v>1</v>
      </c>
      <c r="F107" s="304">
        <v>50</v>
      </c>
      <c r="G107" s="38"/>
      <c r="H107" s="44"/>
    </row>
    <row r="108" s="2" customFormat="1" ht="16.8" customHeight="1">
      <c r="A108" s="38"/>
      <c r="B108" s="44"/>
      <c r="C108" s="305" t="s">
        <v>871</v>
      </c>
      <c r="D108" s="38"/>
      <c r="E108" s="38"/>
      <c r="F108" s="38"/>
      <c r="G108" s="38"/>
      <c r="H108" s="44"/>
    </row>
    <row r="109" s="2" customFormat="1" ht="16.8" customHeight="1">
      <c r="A109" s="38"/>
      <c r="B109" s="44"/>
      <c r="C109" s="303" t="s">
        <v>557</v>
      </c>
      <c r="D109" s="303" t="s">
        <v>558</v>
      </c>
      <c r="E109" s="17" t="s">
        <v>172</v>
      </c>
      <c r="F109" s="304">
        <v>50</v>
      </c>
      <c r="G109" s="38"/>
      <c r="H109" s="44"/>
    </row>
    <row r="110" s="2" customFormat="1" ht="16.8" customHeight="1">
      <c r="A110" s="38"/>
      <c r="B110" s="44"/>
      <c r="C110" s="299" t="s">
        <v>469</v>
      </c>
      <c r="D110" s="300" t="s">
        <v>470</v>
      </c>
      <c r="E110" s="301" t="s">
        <v>172</v>
      </c>
      <c r="F110" s="302">
        <v>110</v>
      </c>
      <c r="G110" s="38"/>
      <c r="H110" s="44"/>
    </row>
    <row r="111" s="2" customFormat="1" ht="16.8" customHeight="1">
      <c r="A111" s="38"/>
      <c r="B111" s="44"/>
      <c r="C111" s="303" t="s">
        <v>1</v>
      </c>
      <c r="D111" s="303" t="s">
        <v>471</v>
      </c>
      <c r="E111" s="17" t="s">
        <v>1</v>
      </c>
      <c r="F111" s="304">
        <v>110</v>
      </c>
      <c r="G111" s="38"/>
      <c r="H111" s="44"/>
    </row>
    <row r="112" s="2" customFormat="1" ht="16.8" customHeight="1">
      <c r="A112" s="38"/>
      <c r="B112" s="44"/>
      <c r="C112" s="305" t="s">
        <v>871</v>
      </c>
      <c r="D112" s="38"/>
      <c r="E112" s="38"/>
      <c r="F112" s="38"/>
      <c r="G112" s="38"/>
      <c r="H112" s="44"/>
    </row>
    <row r="113" s="2" customFormat="1" ht="16.8" customHeight="1">
      <c r="A113" s="38"/>
      <c r="B113" s="44"/>
      <c r="C113" s="303" t="s">
        <v>596</v>
      </c>
      <c r="D113" s="303" t="s">
        <v>597</v>
      </c>
      <c r="E113" s="17" t="s">
        <v>172</v>
      </c>
      <c r="F113" s="304">
        <v>110</v>
      </c>
      <c r="G113" s="38"/>
      <c r="H113" s="44"/>
    </row>
    <row r="114" s="2" customFormat="1">
      <c r="A114" s="38"/>
      <c r="B114" s="44"/>
      <c r="C114" s="303" t="s">
        <v>602</v>
      </c>
      <c r="D114" s="303" t="s">
        <v>603</v>
      </c>
      <c r="E114" s="17" t="s">
        <v>172</v>
      </c>
      <c r="F114" s="304">
        <v>110</v>
      </c>
      <c r="G114" s="38"/>
      <c r="H114" s="44"/>
    </row>
    <row r="115" s="2" customFormat="1" ht="16.8" customHeight="1">
      <c r="A115" s="38"/>
      <c r="B115" s="44"/>
      <c r="C115" s="303" t="s">
        <v>607</v>
      </c>
      <c r="D115" s="303" t="s">
        <v>608</v>
      </c>
      <c r="E115" s="17" t="s">
        <v>172</v>
      </c>
      <c r="F115" s="304">
        <v>120</v>
      </c>
      <c r="G115" s="38"/>
      <c r="H115" s="44"/>
    </row>
    <row r="116" s="2" customFormat="1" ht="16.8" customHeight="1">
      <c r="A116" s="38"/>
      <c r="B116" s="44"/>
      <c r="C116" s="299" t="s">
        <v>472</v>
      </c>
      <c r="D116" s="300" t="s">
        <v>473</v>
      </c>
      <c r="E116" s="301" t="s">
        <v>172</v>
      </c>
      <c r="F116" s="302">
        <v>10</v>
      </c>
      <c r="G116" s="38"/>
      <c r="H116" s="44"/>
    </row>
    <row r="117" s="2" customFormat="1" ht="16.8" customHeight="1">
      <c r="A117" s="38"/>
      <c r="B117" s="44"/>
      <c r="C117" s="303" t="s">
        <v>1</v>
      </c>
      <c r="D117" s="303" t="s">
        <v>194</v>
      </c>
      <c r="E117" s="17" t="s">
        <v>1</v>
      </c>
      <c r="F117" s="304">
        <v>10</v>
      </c>
      <c r="G117" s="38"/>
      <c r="H117" s="44"/>
    </row>
    <row r="118" s="2" customFormat="1" ht="16.8" customHeight="1">
      <c r="A118" s="38"/>
      <c r="B118" s="44"/>
      <c r="C118" s="305" t="s">
        <v>871</v>
      </c>
      <c r="D118" s="38"/>
      <c r="E118" s="38"/>
      <c r="F118" s="38"/>
      <c r="G118" s="38"/>
      <c r="H118" s="44"/>
    </row>
    <row r="119" s="2" customFormat="1" ht="16.8" customHeight="1">
      <c r="A119" s="38"/>
      <c r="B119" s="44"/>
      <c r="C119" s="303" t="s">
        <v>588</v>
      </c>
      <c r="D119" s="303" t="s">
        <v>589</v>
      </c>
      <c r="E119" s="17" t="s">
        <v>118</v>
      </c>
      <c r="F119" s="304">
        <v>1</v>
      </c>
      <c r="G119" s="38"/>
      <c r="H119" s="44"/>
    </row>
    <row r="120" s="2" customFormat="1" ht="16.8" customHeight="1">
      <c r="A120" s="38"/>
      <c r="B120" s="44"/>
      <c r="C120" s="303" t="s">
        <v>599</v>
      </c>
      <c r="D120" s="303" t="s">
        <v>600</v>
      </c>
      <c r="E120" s="17" t="s">
        <v>172</v>
      </c>
      <c r="F120" s="304">
        <v>10</v>
      </c>
      <c r="G120" s="38"/>
      <c r="H120" s="44"/>
    </row>
    <row r="121" s="2" customFormat="1" ht="16.8" customHeight="1">
      <c r="A121" s="38"/>
      <c r="B121" s="44"/>
      <c r="C121" s="303" t="s">
        <v>607</v>
      </c>
      <c r="D121" s="303" t="s">
        <v>608</v>
      </c>
      <c r="E121" s="17" t="s">
        <v>172</v>
      </c>
      <c r="F121" s="304">
        <v>120</v>
      </c>
      <c r="G121" s="38"/>
      <c r="H121" s="44"/>
    </row>
    <row r="122" s="2" customFormat="1" ht="16.8" customHeight="1">
      <c r="A122" s="38"/>
      <c r="B122" s="44"/>
      <c r="C122" s="299" t="s">
        <v>475</v>
      </c>
      <c r="D122" s="300" t="s">
        <v>476</v>
      </c>
      <c r="E122" s="301" t="s">
        <v>118</v>
      </c>
      <c r="F122" s="302">
        <v>1.8240000000000001</v>
      </c>
      <c r="G122" s="38"/>
      <c r="H122" s="44"/>
    </row>
    <row r="123" s="2" customFormat="1" ht="16.8" customHeight="1">
      <c r="A123" s="38"/>
      <c r="B123" s="44"/>
      <c r="C123" s="303" t="s">
        <v>1</v>
      </c>
      <c r="D123" s="303" t="s">
        <v>876</v>
      </c>
      <c r="E123" s="17" t="s">
        <v>1</v>
      </c>
      <c r="F123" s="304">
        <v>0.95999999999999996</v>
      </c>
      <c r="G123" s="38"/>
      <c r="H123" s="44"/>
    </row>
    <row r="124" s="2" customFormat="1" ht="16.8" customHeight="1">
      <c r="A124" s="38"/>
      <c r="B124" s="44"/>
      <c r="C124" s="303" t="s">
        <v>1</v>
      </c>
      <c r="D124" s="303" t="s">
        <v>877</v>
      </c>
      <c r="E124" s="17" t="s">
        <v>1</v>
      </c>
      <c r="F124" s="304">
        <v>0.86399999999999999</v>
      </c>
      <c r="G124" s="38"/>
      <c r="H124" s="44"/>
    </row>
    <row r="125" s="2" customFormat="1" ht="16.8" customHeight="1">
      <c r="A125" s="38"/>
      <c r="B125" s="44"/>
      <c r="C125" s="303" t="s">
        <v>1</v>
      </c>
      <c r="D125" s="303" t="s">
        <v>271</v>
      </c>
      <c r="E125" s="17" t="s">
        <v>1</v>
      </c>
      <c r="F125" s="304">
        <v>1.8240000000000001</v>
      </c>
      <c r="G125" s="38"/>
      <c r="H125" s="44"/>
    </row>
    <row r="126" s="2" customFormat="1" ht="16.8" customHeight="1">
      <c r="A126" s="38"/>
      <c r="B126" s="44"/>
      <c r="C126" s="305" t="s">
        <v>871</v>
      </c>
      <c r="D126" s="38"/>
      <c r="E126" s="38"/>
      <c r="F126" s="38"/>
      <c r="G126" s="38"/>
      <c r="H126" s="44"/>
    </row>
    <row r="127" s="2" customFormat="1" ht="16.8" customHeight="1">
      <c r="A127" s="38"/>
      <c r="B127" s="44"/>
      <c r="C127" s="303" t="s">
        <v>593</v>
      </c>
      <c r="D127" s="303" t="s">
        <v>594</v>
      </c>
      <c r="E127" s="17" t="s">
        <v>118</v>
      </c>
      <c r="F127" s="304">
        <v>1.8240000000000001</v>
      </c>
      <c r="G127" s="38"/>
      <c r="H127" s="44"/>
    </row>
    <row r="128" s="2" customFormat="1" ht="7.44" customHeight="1">
      <c r="A128" s="38"/>
      <c r="B128" s="171"/>
      <c r="C128" s="172"/>
      <c r="D128" s="172"/>
      <c r="E128" s="172"/>
      <c r="F128" s="172"/>
      <c r="G128" s="172"/>
      <c r="H128" s="44"/>
    </row>
    <row r="129" s="2" customFormat="1">
      <c r="A129" s="38"/>
      <c r="B129" s="38"/>
      <c r="C129" s="38"/>
      <c r="D129" s="38"/>
      <c r="E129" s="38"/>
      <c r="F129" s="38"/>
      <c r="G129" s="38"/>
      <c r="H129" s="38"/>
    </row>
  </sheetData>
  <sheetProtection sheet="1" formatColumns="0" formatRows="0" objects="1" scenarios="1" spinCount="100000" saltValue="3AXsLZBFV0lPNEjS832YoCuPUIUea31KO7MkQTZXR407MCkUgYRYvwt6rznsEt2hxyybbFYwC4VMC2k1kjkVKA==" hashValue="3J2GVfoJzp6EIWJM85JWeVd4fXq/0C67aKQeesgmoFLXE6kVY9ukOTZNSKpo90K46JTan2FDXkC5F4t+Q/08t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VLADIMÍR\Plhak</dc:creator>
  <cp:lastModifiedBy>VLADIMÍR\Plhak</cp:lastModifiedBy>
  <dcterms:created xsi:type="dcterms:W3CDTF">2021-08-13T10:49:59Z</dcterms:created>
  <dcterms:modified xsi:type="dcterms:W3CDTF">2021-08-13T10:50:06Z</dcterms:modified>
</cp:coreProperties>
</file>