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140" activeTab="0"/>
  </bookViews>
  <sheets>
    <sheet name="Krycí list rozpočtu" sheetId="1" r:id="rId1"/>
    <sheet name="Rekapitulace" sheetId="2" r:id="rId2"/>
    <sheet name="Položky" sheetId="3" r:id="rId3"/>
  </sheets>
  <definedNames>
    <definedName name="cisloobjektu">'Krycí list rozpočtu'!$A$4</definedName>
    <definedName name="cislostavby">'Krycí list rozpočtu'!$A$6</definedName>
    <definedName name="Datum">'Krycí list rozpočtu'!$B$26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 rozpočtu'!$F$4</definedName>
    <definedName name="MJ">'Krycí list rozpočtu'!$G$4</definedName>
    <definedName name="Mont">'Rekapitulace'!$H$10</definedName>
    <definedName name="Montaz0">'Položky'!#REF!</definedName>
    <definedName name="NazevDilu">'Rekapitulace'!$B$6</definedName>
    <definedName name="nazevobjektu">'Krycí list rozpočtu'!$C$4</definedName>
    <definedName name="nazevstavby">'Krycí list rozpočtu'!$C$6</definedName>
    <definedName name="_xlnm.Print_Titles" localSheetId="2">'Položky'!$1:$6</definedName>
    <definedName name="_xlnm.Print_Titles" localSheetId="1">'Rekapitulace'!$1:$6</definedName>
    <definedName name="Objednatel">'Krycí list rozpočtu'!$C$8</definedName>
    <definedName name="_xlnm.Print_Area" localSheetId="0">'Krycí list rozpočtu'!$A$1:$G$45</definedName>
    <definedName name="_xlnm.Print_Area" localSheetId="2">'Položky'!$A$1:$K$29</definedName>
    <definedName name="_xlnm.Print_Area" localSheetId="1">'Rekapitulace'!$A$1:$I$16</definedName>
    <definedName name="PocetMJ">'Krycí list rozpočtu'!$G$7</definedName>
    <definedName name="Poznamka">'Krycí list rozpočtu'!$B$37</definedName>
    <definedName name="Projektant">'Krycí list rozpočtu'!$C$7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 rozpočtu'!$G$9</definedName>
    <definedName name="Zaklad22">'Krycí list rozpočtu'!$F$32</definedName>
    <definedName name="Zaklad5">'Krycí list rozpočtu'!$F$30</definedName>
    <definedName name="Zhotovitel">'Krycí list rozpočtu'!$E$11</definedName>
  </definedNames>
  <calcPr fullCalcOnLoad="1"/>
</workbook>
</file>

<file path=xl/sharedStrings.xml><?xml version="1.0" encoding="utf-8"?>
<sst xmlns="http://schemas.openxmlformats.org/spreadsheetml/2006/main" count="156" uniqueCount="113">
  <si>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</si>
  <si>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</si>
  <si>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</si>
  <si>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</si>
  <si>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</si>
  <si>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</si>
  <si>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</si>
  <si>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</si>
  <si>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</si>
  <si>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</si>
  <si>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</si>
  <si>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</si>
  <si>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</si>
  <si>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</si>
  <si>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</si>
  <si>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</si>
  <si>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</si>
  <si>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</si>
  <si>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</si>
  <si>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</si>
  <si>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</si>
  <si>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</si>
  <si>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</si>
  <si>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</si>
  <si>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</si>
  <si>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</si>
  <si>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</si>
  <si>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</si>
  <si>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</si>
  <si>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</si>
  <si>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</si>
  <si>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</si>
  <si>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</si>
  <si>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</si>
  <si>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</si>
  <si>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</si>
  <si>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</si>
  <si>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</si>
  <si>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</si>
  <si>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</si>
  <si>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</si>
  <si>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</si>
  <si>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</si>
  <si>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</si>
  <si>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</si>
  <si>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</si>
  <si>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</si>
  <si>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</si>
  <si>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</si>
  <si>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</si>
  <si>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</si>
  <si>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</si>
  <si>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</si>
  <si>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</si>
  <si>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</si>
  <si>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</si>
  <si>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</si>
  <si>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</si>
  <si>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</si>
  <si>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</si>
  <si>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</si>
  <si>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</si>
  <si>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</si>
  <si>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</si>
  <si>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</si>
  <si>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</si>
  <si>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</si>
  <si>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</si>
  <si>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</si>
  <si>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</si>
  <si>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</si>
  <si>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63</t>
  </si>
  <si>
    <t>Podlahy a podlahové konstrukce</t>
  </si>
  <si>
    <t>632 41-1115.R00</t>
  </si>
  <si>
    <t>Potěr ze SMS Cemix, ruční zpracování, tl. 15 mm</t>
  </si>
  <si>
    <t>m2</t>
  </si>
  <si>
    <t>632 90-2211.R00</t>
  </si>
  <si>
    <t>Příprava-flexibilní hydroizolační stěrka</t>
  </si>
  <si>
    <t>771 10-1121.R00</t>
  </si>
  <si>
    <t>Provedení penetrace podkladu</t>
  </si>
  <si>
    <t>771 57-5109.RT6</t>
  </si>
  <si>
    <t>Montáž podlah keram.,hladké, tmel, 30x30 cm Keraflex</t>
  </si>
  <si>
    <t>771 13-0111.R00</t>
  </si>
  <si>
    <t>Obklad soklíků rovných do tmele výšky do 100 mm</t>
  </si>
  <si>
    <t>m</t>
  </si>
  <si>
    <t>781 11-1121.R00</t>
  </si>
  <si>
    <t>Montáž lišt rohových, vanových a dilatačních</t>
  </si>
  <si>
    <t>771 57-8011.R00</t>
  </si>
  <si>
    <t>Spára podlaha - stěna, silikonem</t>
  </si>
  <si>
    <t>597-64203</t>
  </si>
  <si>
    <t>Dlažba Taurus Granit matná 300x300x9 mm</t>
  </si>
  <si>
    <t>96</t>
  </si>
  <si>
    <t>Bourání konstrukcí</t>
  </si>
  <si>
    <t>965 08-1713.R00</t>
  </si>
  <si>
    <t>Bourání dlaždic keramických tl. 1 cm, nad 1 m2</t>
  </si>
  <si>
    <t>978 05-9531.R00</t>
  </si>
  <si>
    <t>Odsekání vnitřních obkladů stěn nad 2 m2</t>
  </si>
  <si>
    <t>979 08-4212.R00</t>
  </si>
  <si>
    <t>Vodorovná doprava vybour. hmot po suchu do 50 m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</si>
  <si>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</si>
  <si>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</si>
  <si>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</si>
  <si>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</si>
  <si>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</si>
  <si>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09-3111.R00</t>
  </si>
  <si>
    <t>Uložení suti na skládku bez zhutnění</t>
  </si>
  <si>
    <t>99</t>
  </si>
  <si>
    <t>Staveništní přesun hmot</t>
  </si>
  <si>
    <t>999 28-1111.R00</t>
  </si>
  <si>
    <t>Přesun hmot pro opravy a údržbu do výšky 25 m</t>
  </si>
  <si>
    <t>979 01-1211.R0</t>
  </si>
  <si>
    <t>Svislá doprava suti a vybour. Hmot za 2.NP nošením</t>
  </si>
  <si>
    <t>ZŠ Aléská-šatny-chodby-dlažba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</si>
</sst>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.00\ &quot;Kč&quot;"/>
    <numFmt numFmtId="168" formatCode="0.0"/>
    <numFmt numFmtId="169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7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49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5" applyFont="1" applyBorder="1">
      <alignment/>
      <protection/>
    </xf>
    <xf numFmtId="0" fontId="0" fillId="0" borderId="51" xfId="45" applyBorder="1">
      <alignment/>
      <protection/>
    </xf>
    <xf numFmtId="0" fontId="0" fillId="0" borderId="51" xfId="4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8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0" fillId="0" borderId="49" xfId="45" applyFont="1" applyBorder="1" applyAlignment="1">
      <alignment horizontal="center"/>
      <protection/>
    </xf>
    <xf numFmtId="0" fontId="0" fillId="0" borderId="49" xfId="45" applyBorder="1" applyAlignment="1">
      <alignment horizontal="left"/>
      <protection/>
    </xf>
    <xf numFmtId="0" fontId="0" fillId="0" borderId="50" xfId="45" applyBorder="1">
      <alignment/>
      <protection/>
    </xf>
    <xf numFmtId="0" fontId="9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ill="1">
      <alignment/>
      <protection/>
    </xf>
    <xf numFmtId="0" fontId="0" fillId="0" borderId="0" xfId="45" applyFill="1" applyAlignment="1">
      <alignment horizontal="right"/>
      <protection/>
    </xf>
    <xf numFmtId="0" fontId="0" fillId="0" borderId="0" xfId="45" applyFill="1" applyAlignment="1">
      <alignment/>
      <protection/>
    </xf>
    <xf numFmtId="49" fontId="5" fillId="0" borderId="58" xfId="45" applyNumberFormat="1" applyFont="1" applyFill="1" applyBorder="1">
      <alignment/>
      <protection/>
    </xf>
    <xf numFmtId="0" fontId="5" fillId="0" borderId="40" xfId="45" applyFont="1" applyFill="1" applyBorder="1" applyAlignment="1">
      <alignment horizontal="center"/>
      <protection/>
    </xf>
    <xf numFmtId="0" fontId="5" fillId="0" borderId="40" xfId="45" applyNumberFormat="1" applyFont="1" applyFill="1" applyBorder="1" applyAlignment="1">
      <alignment horizontal="center"/>
      <protection/>
    </xf>
    <xf numFmtId="0" fontId="5" fillId="0" borderId="58" xfId="45" applyFont="1" applyFill="1" applyBorder="1" applyAlignment="1">
      <alignment horizontal="center"/>
      <protection/>
    </xf>
    <xf numFmtId="0" fontId="13" fillId="0" borderId="58" xfId="45" applyFont="1" applyFill="1" applyBorder="1">
      <alignment/>
      <protection/>
    </xf>
    <xf numFmtId="0" fontId="6" fillId="0" borderId="61" xfId="45" applyFont="1" applyFill="1" applyBorder="1" applyAlignment="1">
      <alignment horizontal="center"/>
      <protection/>
    </xf>
    <xf numFmtId="49" fontId="6" fillId="0" borderId="61" xfId="45" applyNumberFormat="1" applyFont="1" applyFill="1" applyBorder="1" applyAlignment="1">
      <alignment horizontal="left"/>
      <protection/>
    </xf>
    <xf numFmtId="0" fontId="6" fillId="0" borderId="61" xfId="45" applyFont="1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0" fontId="0" fillId="0" borderId="61" xfId="45" applyNumberFormat="1" applyFill="1" applyBorder="1" applyAlignment="1">
      <alignment horizontal="right"/>
      <protection/>
    </xf>
    <xf numFmtId="0" fontId="0" fillId="0" borderId="61" xfId="45" applyNumberFormat="1" applyFill="1" applyBorder="1">
      <alignment/>
      <protection/>
    </xf>
    <xf numFmtId="0" fontId="8" fillId="0" borderId="62" xfId="45" applyNumberFormat="1" applyFont="1" applyFill="1" applyBorder="1">
      <alignment/>
      <protection/>
    </xf>
    <xf numFmtId="0" fontId="14" fillId="0" borderId="0" xfId="45" applyFont="1">
      <alignment/>
      <protection/>
    </xf>
    <xf numFmtId="0" fontId="0" fillId="0" borderId="61" xfId="45" applyFont="1" applyFill="1" applyBorder="1" applyAlignment="1">
      <alignment horizontal="center"/>
      <protection/>
    </xf>
    <xf numFmtId="49" fontId="0" fillId="0" borderId="61" xfId="45" applyNumberFormat="1" applyFont="1" applyFill="1" applyBorder="1" applyAlignment="1">
      <alignment horizontal="left"/>
      <protection/>
    </xf>
    <xf numFmtId="0" fontId="0" fillId="0" borderId="61" xfId="45" applyFont="1" applyFill="1" applyBorder="1" applyAlignment="1">
      <alignment wrapText="1"/>
      <protection/>
    </xf>
    <xf numFmtId="49" fontId="0" fillId="0" borderId="61" xfId="45" applyNumberFormat="1" applyFont="1" applyFill="1" applyBorder="1" applyAlignment="1">
      <alignment horizontal="center" shrinkToFit="1"/>
      <protection/>
    </xf>
    <xf numFmtId="4" fontId="0" fillId="0" borderId="61" xfId="45" applyNumberFormat="1" applyFont="1" applyFill="1" applyBorder="1" applyAlignment="1">
      <alignment horizontal="right"/>
      <protection/>
    </xf>
    <xf numFmtId="4" fontId="0" fillId="0" borderId="61" xfId="45" applyNumberFormat="1" applyFont="1" applyFill="1" applyBorder="1">
      <alignment/>
      <protection/>
    </xf>
    <xf numFmtId="169" fontId="0" fillId="0" borderId="61" xfId="45" applyNumberFormat="1" applyFont="1" applyFill="1" applyBorder="1">
      <alignment/>
      <protection/>
    </xf>
    <xf numFmtId="0" fontId="9" fillId="0" borderId="61" xfId="45" applyFont="1" applyFill="1" applyBorder="1" applyAlignment="1">
      <alignment horizontal="center"/>
      <protection/>
    </xf>
    <xf numFmtId="49" fontId="9" fillId="0" borderId="61" xfId="45" applyNumberFormat="1" applyFont="1" applyFill="1" applyBorder="1" applyAlignment="1">
      <alignment horizontal="left"/>
      <protection/>
    </xf>
    <xf numFmtId="4" fontId="15" fillId="0" borderId="61" xfId="45" applyNumberFormat="1" applyFont="1" applyFill="1" applyBorder="1" applyAlignment="1">
      <alignment horizontal="right" wrapText="1"/>
      <protection/>
    </xf>
    <xf numFmtId="0" fontId="15" fillId="0" borderId="61" xfId="45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5" applyFill="1" applyBorder="1">
      <alignment/>
      <protection/>
    </xf>
    <xf numFmtId="0" fontId="14" fillId="0" borderId="0" xfId="45" applyFont="1">
      <alignment/>
      <protection/>
    </xf>
    <xf numFmtId="0" fontId="0" fillId="0" borderId="63" xfId="45" applyFill="1" applyBorder="1" applyAlignment="1">
      <alignment horizontal="center"/>
      <protection/>
    </xf>
    <xf numFmtId="49" fontId="4" fillId="0" borderId="63" xfId="45" applyNumberFormat="1" applyFont="1" applyFill="1" applyBorder="1" applyAlignment="1">
      <alignment horizontal="left"/>
      <protection/>
    </xf>
    <xf numFmtId="0" fontId="4" fillId="0" borderId="63" xfId="45" applyFont="1" applyFill="1" applyBorder="1">
      <alignment/>
      <protection/>
    </xf>
    <xf numFmtId="4" fontId="0" fillId="0" borderId="63" xfId="45" applyNumberFormat="1" applyFill="1" applyBorder="1" applyAlignment="1">
      <alignment horizontal="right"/>
      <protection/>
    </xf>
    <xf numFmtId="4" fontId="6" fillId="0" borderId="63" xfId="45" applyNumberFormat="1" applyFont="1" applyFill="1" applyBorder="1">
      <alignment/>
      <protection/>
    </xf>
    <xf numFmtId="0" fontId="6" fillId="0" borderId="63" xfId="45" applyFont="1" applyFill="1" applyBorder="1">
      <alignment/>
      <protection/>
    </xf>
    <xf numFmtId="169" fontId="6" fillId="0" borderId="63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6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7" fillId="0" borderId="0" xfId="45" applyFont="1" applyBorder="1">
      <alignment/>
      <protection/>
    </xf>
    <xf numFmtId="3" fontId="17" fillId="0" borderId="0" xfId="45" applyNumberFormat="1" applyFont="1" applyBorder="1" applyAlignment="1">
      <alignment horizontal="right"/>
      <protection/>
    </xf>
    <xf numFmtId="4" fontId="17" fillId="0" borderId="0" xfId="45" applyNumberFormat="1" applyFont="1" applyBorder="1">
      <alignment/>
      <protection/>
    </xf>
    <xf numFmtId="0" fontId="16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45" applyFont="1">
      <alignment/>
      <protection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center"/>
      <protection/>
    </xf>
    <xf numFmtId="0" fontId="0" fillId="0" borderId="51" xfId="45" applyFont="1" applyBorder="1" applyAlignment="1">
      <alignment horizontal="left" shrinkToFit="1"/>
      <protection/>
    </xf>
    <xf numFmtId="0" fontId="0" fillId="0" borderId="70" xfId="45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8" xfId="45" applyNumberFormat="1" applyFont="1" applyBorder="1" applyAlignment="1">
      <alignment horizontal="center"/>
      <protection/>
    </xf>
    <xf numFmtId="0" fontId="0" fillId="0" borderId="51" xfId="45" applyBorder="1" applyAlignment="1">
      <alignment horizontal="left" shrinkToFit="1"/>
      <protection/>
    </xf>
    <xf numFmtId="0" fontId="0" fillId="0" borderId="70" xfId="45" applyBorder="1" applyAlignment="1">
      <alignment horizontal="left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0">
      <selection activeCell="D28" sqref="D28"/>
    </sheetView>
  </sheetViews>
  <sheetFormatPr defaultColWidth="8.87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37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112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112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/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/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8"/>
      <c r="C37" s="188"/>
      <c r="D37" s="188"/>
      <c r="E37" s="188"/>
      <c r="F37" s="188"/>
      <c r="G37" s="188"/>
      <c r="H37" t="s">
        <v>4</v>
      </c>
    </row>
    <row r="38" spans="1:8" ht="12.75" customHeight="1">
      <c r="A38" s="68"/>
      <c r="B38" s="188"/>
      <c r="C38" s="188"/>
      <c r="D38" s="188"/>
      <c r="E38" s="188"/>
      <c r="F38" s="188"/>
      <c r="G38" s="188"/>
      <c r="H38" t="s">
        <v>4</v>
      </c>
    </row>
    <row r="39" spans="1:8" ht="12.75">
      <c r="A39" s="68"/>
      <c r="B39" s="188"/>
      <c r="C39" s="188"/>
      <c r="D39" s="188"/>
      <c r="E39" s="188"/>
      <c r="F39" s="188"/>
      <c r="G39" s="188"/>
      <c r="H39" t="s">
        <v>4</v>
      </c>
    </row>
    <row r="40" spans="1:8" ht="12.75">
      <c r="A40" s="68"/>
      <c r="B40" s="188"/>
      <c r="C40" s="188"/>
      <c r="D40" s="188"/>
      <c r="E40" s="188"/>
      <c r="F40" s="188"/>
      <c r="G40" s="188"/>
      <c r="H40" t="s">
        <v>4</v>
      </c>
    </row>
    <row r="41" spans="1:8" ht="12.75">
      <c r="A41" s="68"/>
      <c r="B41" s="188"/>
      <c r="C41" s="188"/>
      <c r="D41" s="188"/>
      <c r="E41" s="188"/>
      <c r="F41" s="188"/>
      <c r="G41" s="188"/>
      <c r="H41" t="s">
        <v>4</v>
      </c>
    </row>
    <row r="42" spans="1:8" ht="12.75">
      <c r="A42" s="68"/>
      <c r="B42" s="188"/>
      <c r="C42" s="188"/>
      <c r="D42" s="188"/>
      <c r="E42" s="188"/>
      <c r="F42" s="188"/>
      <c r="G42" s="188"/>
      <c r="H42" t="s">
        <v>4</v>
      </c>
    </row>
    <row r="43" spans="1:8" ht="12.75">
      <c r="A43" s="68"/>
      <c r="B43" s="188"/>
      <c r="C43" s="188"/>
      <c r="D43" s="188"/>
      <c r="E43" s="188"/>
      <c r="F43" s="188"/>
      <c r="G43" s="188"/>
      <c r="H43" t="s">
        <v>4</v>
      </c>
    </row>
    <row r="44" spans="1:8" ht="12.75">
      <c r="A44" s="68"/>
      <c r="B44" s="188"/>
      <c r="C44" s="188"/>
      <c r="D44" s="188"/>
      <c r="E44" s="188"/>
      <c r="F44" s="188"/>
      <c r="G44" s="188"/>
      <c r="H44" t="s">
        <v>4</v>
      </c>
    </row>
    <row r="45" spans="1:8" ht="12.75">
      <c r="A45" s="68"/>
      <c r="B45" s="188"/>
      <c r="C45" s="188"/>
      <c r="D45" s="188"/>
      <c r="E45" s="188"/>
      <c r="F45" s="188"/>
      <c r="G45" s="188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E7" sqref="E7"/>
    </sheetView>
  </sheetViews>
  <sheetFormatPr defaultColWidth="8.87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ZŠ Aléská-šatny-chodby-dlažba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ZŠ Aléská-šatny-chodby-dlažba</v>
      </c>
      <c r="D2" s="76"/>
      <c r="E2" s="77"/>
      <c r="F2" s="76"/>
      <c r="G2" s="193"/>
      <c r="H2" s="193"/>
      <c r="I2" s="194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63</v>
      </c>
      <c r="B7" s="85" t="str">
        <f>Položky!C7</f>
        <v>Podlahy a podlahové konstrukce</v>
      </c>
      <c r="C7" s="86"/>
      <c r="D7" s="87"/>
      <c r="E7" s="178"/>
      <c r="F7" s="179">
        <f>Položky!BD17</f>
        <v>0</v>
      </c>
      <c r="G7" s="179">
        <f>Položky!BE17</f>
        <v>0</v>
      </c>
      <c r="H7" s="179">
        <f>Položky!BF17</f>
        <v>0</v>
      </c>
      <c r="I7" s="180">
        <f>Položky!BG17</f>
        <v>0</v>
      </c>
    </row>
    <row r="8" spans="1:9" s="30" customFormat="1" ht="12.75">
      <c r="A8" s="177" t="str">
        <f>Položky!B18</f>
        <v>96</v>
      </c>
      <c r="B8" s="85" t="str">
        <f>Položky!C18</f>
        <v>Bourání konstrukcí</v>
      </c>
      <c r="C8" s="86"/>
      <c r="D8" s="87"/>
      <c r="E8" s="178"/>
      <c r="F8" s="179">
        <f>Položky!BD26</f>
        <v>0</v>
      </c>
      <c r="G8" s="179">
        <f>Položky!BE26</f>
        <v>0</v>
      </c>
      <c r="H8" s="179">
        <f>Položky!BF26</f>
        <v>0</v>
      </c>
      <c r="I8" s="180">
        <f>Položky!BG26</f>
        <v>0</v>
      </c>
    </row>
    <row r="9" spans="1:9" s="30" customFormat="1" ht="13.5" thickBot="1">
      <c r="A9" s="177" t="str">
        <f>Položky!B27</f>
        <v>99</v>
      </c>
      <c r="B9" s="85" t="str">
        <f>Položky!C27</f>
        <v>Staveništní přesun hmot</v>
      </c>
      <c r="C9" s="86"/>
      <c r="D9" s="87"/>
      <c r="E9" s="178"/>
      <c r="F9" s="179">
        <f>Položky!BD29</f>
        <v>0</v>
      </c>
      <c r="G9" s="179">
        <f>Položky!BE29</f>
        <v>0</v>
      </c>
      <c r="H9" s="179">
        <f>Položky!BF29</f>
        <v>0</v>
      </c>
      <c r="I9" s="180">
        <f>Položky!BG29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/>
      <c r="B15" s="106"/>
      <c r="C15" s="106"/>
      <c r="D15" s="107"/>
      <c r="E15" s="108"/>
      <c r="F15" s="109"/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8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95">
        <f>SUM(H15:H15)</f>
        <v>0</v>
      </c>
      <c r="I16" s="196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96"/>
  <sheetViews>
    <sheetView showZeros="0" zoomScale="80" zoomScaleNormal="80" zoomScalePageLayoutView="0" workbookViewId="0" topLeftCell="A1">
      <selection activeCell="R23" sqref="R23:S23"/>
    </sheetView>
  </sheetViews>
  <sheetFormatPr defaultColWidth="11.375" defaultRowHeight="12.75"/>
  <cols>
    <col min="1" max="1" width="4.375" style="122" customWidth="1"/>
    <col min="2" max="2" width="14.125" style="122" customWidth="1"/>
    <col min="3" max="3" width="47.375" style="122" customWidth="1"/>
    <col min="4" max="4" width="5.37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375" style="122" customWidth="1"/>
    <col min="10" max="10" width="13.125" style="122" customWidth="1"/>
    <col min="11" max="11" width="13.375" style="122" customWidth="1"/>
    <col min="12" max="16384" width="11.375" style="122" customWidth="1"/>
  </cols>
  <sheetData>
    <row r="1" spans="1:9" ht="15.7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9" t="s">
        <v>5</v>
      </c>
      <c r="B3" s="190"/>
      <c r="C3" s="69" t="str">
        <f>CONCATENATE(cislostavby," ",nazevstavby)</f>
        <v> ZŠ Aléská-šatny-chodby-dlažba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0" t="s">
        <v>1</v>
      </c>
      <c r="B4" s="192"/>
      <c r="C4" s="75" t="str">
        <f>CONCATENATE(cisloobjektu," ",nazevobjektu)</f>
        <v> ZŠ Aléská-šatny-chodby-dlažba</v>
      </c>
      <c r="D4" s="76"/>
      <c r="E4" s="77"/>
      <c r="F4" s="76"/>
      <c r="G4" s="201"/>
      <c r="H4" s="201"/>
      <c r="I4" s="20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71</v>
      </c>
      <c r="C7" s="141" t="s">
        <v>72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190</v>
      </c>
      <c r="F8" s="151"/>
      <c r="G8" s="152">
        <f>E8*F8</f>
        <v>0</v>
      </c>
      <c r="H8" s="153"/>
      <c r="I8" s="153"/>
      <c r="J8" s="153"/>
      <c r="K8" s="153"/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47">
        <v>2</v>
      </c>
      <c r="B9" s="148" t="s">
        <v>76</v>
      </c>
      <c r="C9" s="149" t="s">
        <v>77</v>
      </c>
      <c r="D9" s="150" t="s">
        <v>75</v>
      </c>
      <c r="E9" s="151">
        <v>190</v>
      </c>
      <c r="F9" s="151"/>
      <c r="G9" s="152">
        <f>E9*F9</f>
        <v>0</v>
      </c>
      <c r="H9" s="153"/>
      <c r="I9" s="153"/>
      <c r="J9" s="153"/>
      <c r="K9" s="153"/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>IF(BB9=1,G9,0)</f>
        <v>0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12.75">
      <c r="A10" s="147">
        <v>3</v>
      </c>
      <c r="B10" s="148" t="s">
        <v>78</v>
      </c>
      <c r="C10" s="149" t="s">
        <v>79</v>
      </c>
      <c r="D10" s="150" t="s">
        <v>75</v>
      </c>
      <c r="E10" s="151">
        <v>190</v>
      </c>
      <c r="F10" s="151"/>
      <c r="G10" s="152">
        <f>E10*F10</f>
        <v>0</v>
      </c>
      <c r="H10" s="153"/>
      <c r="I10" s="153"/>
      <c r="J10" s="153"/>
      <c r="K10" s="153"/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25.5">
      <c r="A11" s="147">
        <v>4</v>
      </c>
      <c r="B11" s="148" t="s">
        <v>80</v>
      </c>
      <c r="C11" s="149" t="s">
        <v>81</v>
      </c>
      <c r="D11" s="150" t="s">
        <v>75</v>
      </c>
      <c r="E11" s="151">
        <v>190</v>
      </c>
      <c r="F11" s="151"/>
      <c r="G11" s="152">
        <f>E11*F11</f>
        <v>0</v>
      </c>
      <c r="H11" s="153"/>
      <c r="I11" s="153"/>
      <c r="J11" s="153"/>
      <c r="K11" s="153"/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12.75">
      <c r="A12" s="147">
        <v>5</v>
      </c>
      <c r="B12" s="148" t="s">
        <v>82</v>
      </c>
      <c r="C12" s="149" t="s">
        <v>83</v>
      </c>
      <c r="D12" s="150" t="s">
        <v>84</v>
      </c>
      <c r="E12" s="151">
        <v>99</v>
      </c>
      <c r="F12" s="151"/>
      <c r="G12" s="152">
        <f>E12*F12</f>
        <v>0</v>
      </c>
      <c r="H12" s="153"/>
      <c r="I12" s="153"/>
      <c r="J12" s="153"/>
      <c r="K12" s="153"/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7"/>
      <c r="D13" s="198"/>
      <c r="E13" s="156"/>
      <c r="F13" s="157"/>
      <c r="G13" s="158"/>
      <c r="H13" s="159"/>
      <c r="I13" s="159"/>
      <c r="J13" s="159"/>
      <c r="K13" s="159"/>
      <c r="O13" s="160"/>
      <c r="Q13" s="146"/>
    </row>
    <row r="14" spans="1:59" ht="12.75">
      <c r="A14" s="147">
        <v>6</v>
      </c>
      <c r="B14" s="148" t="s">
        <v>85</v>
      </c>
      <c r="C14" s="149" t="s">
        <v>86</v>
      </c>
      <c r="D14" s="150" t="s">
        <v>84</v>
      </c>
      <c r="E14" s="151">
        <v>10</v>
      </c>
      <c r="F14" s="151"/>
      <c r="G14" s="152">
        <f>E14*F14</f>
        <v>0</v>
      </c>
      <c r="H14" s="153"/>
      <c r="I14" s="153"/>
      <c r="J14" s="153"/>
      <c r="K14" s="153"/>
      <c r="Q14" s="146">
        <v>2</v>
      </c>
      <c r="AA14" s="122">
        <v>12</v>
      </c>
      <c r="AB14" s="122">
        <v>0</v>
      </c>
      <c r="AC14" s="122">
        <v>6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59" ht="12.75">
      <c r="A15" s="147">
        <v>7</v>
      </c>
      <c r="B15" s="148" t="s">
        <v>87</v>
      </c>
      <c r="C15" s="149" t="s">
        <v>88</v>
      </c>
      <c r="D15" s="150" t="s">
        <v>84</v>
      </c>
      <c r="E15" s="151">
        <v>67.5</v>
      </c>
      <c r="F15" s="151"/>
      <c r="G15" s="152">
        <f>E15*F15</f>
        <v>0</v>
      </c>
      <c r="H15" s="153"/>
      <c r="I15" s="153"/>
      <c r="J15" s="153"/>
      <c r="K15" s="153"/>
      <c r="Q15" s="146">
        <v>2</v>
      </c>
      <c r="AA15" s="122">
        <v>12</v>
      </c>
      <c r="AB15" s="122">
        <v>0</v>
      </c>
      <c r="AC15" s="122">
        <v>7</v>
      </c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ht="12.75">
      <c r="A16" s="147">
        <v>8</v>
      </c>
      <c r="B16" s="148" t="s">
        <v>89</v>
      </c>
      <c r="C16" s="149" t="s">
        <v>90</v>
      </c>
      <c r="D16" s="150" t="s">
        <v>75</v>
      </c>
      <c r="E16" s="151">
        <v>195</v>
      </c>
      <c r="F16" s="151"/>
      <c r="G16" s="152">
        <f>E16*F16</f>
        <v>0</v>
      </c>
      <c r="H16" s="153"/>
      <c r="I16" s="153"/>
      <c r="J16" s="153"/>
      <c r="K16" s="153"/>
      <c r="Q16" s="146">
        <v>2</v>
      </c>
      <c r="AA16" s="122">
        <v>12</v>
      </c>
      <c r="AB16" s="122">
        <v>1</v>
      </c>
      <c r="AC16" s="122">
        <v>8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ht="12.75">
      <c r="A17" s="161"/>
      <c r="B17" s="162" t="s">
        <v>70</v>
      </c>
      <c r="C17" s="163" t="str">
        <f>CONCATENATE(B7," ",C7)</f>
        <v>63 Podlahy a podlahové konstrukce</v>
      </c>
      <c r="D17" s="161"/>
      <c r="E17" s="164"/>
      <c r="F17" s="164"/>
      <c r="G17" s="165">
        <f>SUM(G7:G16)</f>
        <v>0</v>
      </c>
      <c r="H17" s="166"/>
      <c r="I17" s="167"/>
      <c r="J17" s="166"/>
      <c r="K17" s="167"/>
      <c r="Q17" s="146">
        <v>4</v>
      </c>
      <c r="BC17" s="168">
        <f>SUM(BC7:BC16)</f>
        <v>0</v>
      </c>
      <c r="BD17" s="168">
        <f>SUM(BD7:BD16)</f>
        <v>0</v>
      </c>
      <c r="BE17" s="168">
        <f>SUM(BE7:BE16)</f>
        <v>0</v>
      </c>
      <c r="BF17" s="168">
        <f>SUM(BF7:BF16)</f>
        <v>0</v>
      </c>
      <c r="BG17" s="168">
        <f>SUM(BG7:BG16)</f>
        <v>0</v>
      </c>
    </row>
    <row r="18" spans="1:17" ht="12.75">
      <c r="A18" s="139" t="s">
        <v>69</v>
      </c>
      <c r="B18" s="140" t="s">
        <v>91</v>
      </c>
      <c r="C18" s="141" t="s">
        <v>92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12.75">
      <c r="A19" s="147">
        <v>9</v>
      </c>
      <c r="B19" s="148" t="s">
        <v>93</v>
      </c>
      <c r="C19" s="149" t="s">
        <v>94</v>
      </c>
      <c r="D19" s="150" t="s">
        <v>75</v>
      </c>
      <c r="E19" s="151">
        <v>190</v>
      </c>
      <c r="F19" s="151"/>
      <c r="G19" s="152">
        <f>E19*F19</f>
        <v>0</v>
      </c>
      <c r="H19" s="153"/>
      <c r="I19" s="153"/>
      <c r="J19" s="153"/>
      <c r="K19" s="153"/>
      <c r="Q19" s="146">
        <v>2</v>
      </c>
      <c r="AA19" s="122">
        <v>12</v>
      </c>
      <c r="AB19" s="122">
        <v>0</v>
      </c>
      <c r="AC19" s="122">
        <v>9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ht="12.75">
      <c r="A20" s="147">
        <v>10</v>
      </c>
      <c r="B20" s="148" t="s">
        <v>95</v>
      </c>
      <c r="C20" s="149" t="s">
        <v>96</v>
      </c>
      <c r="D20" s="150" t="s">
        <v>75</v>
      </c>
      <c r="E20" s="151">
        <v>4.75</v>
      </c>
      <c r="F20" s="151"/>
      <c r="G20" s="152">
        <f>E20*F20</f>
        <v>0</v>
      </c>
      <c r="H20" s="153"/>
      <c r="I20" s="153"/>
      <c r="J20" s="153"/>
      <c r="K20" s="153"/>
      <c r="Q20" s="146">
        <v>2</v>
      </c>
      <c r="AA20" s="122">
        <v>12</v>
      </c>
      <c r="AB20" s="122">
        <v>0</v>
      </c>
      <c r="AC20" s="122">
        <v>10</v>
      </c>
      <c r="BB20" s="122">
        <v>1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59" ht="12.75">
      <c r="A21" s="147">
        <v>11</v>
      </c>
      <c r="B21" s="148" t="s">
        <v>97</v>
      </c>
      <c r="C21" s="149" t="s">
        <v>98</v>
      </c>
      <c r="D21" s="150" t="s">
        <v>99</v>
      </c>
      <c r="E21" s="151">
        <v>7.9</v>
      </c>
      <c r="F21" s="151"/>
      <c r="G21" s="152">
        <f>E21*F21</f>
        <v>0</v>
      </c>
      <c r="H21" s="153"/>
      <c r="I21" s="153"/>
      <c r="J21" s="153"/>
      <c r="K21" s="153"/>
      <c r="Q21" s="146">
        <v>2</v>
      </c>
      <c r="AA21" s="122">
        <v>12</v>
      </c>
      <c r="AB21" s="122">
        <v>0</v>
      </c>
      <c r="AC21" s="122">
        <v>11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17" ht="12.75">
      <c r="A22" s="147">
        <v>12</v>
      </c>
      <c r="B22" s="148" t="s">
        <v>110</v>
      </c>
      <c r="C22" s="149" t="s">
        <v>111</v>
      </c>
      <c r="D22" s="150" t="s">
        <v>99</v>
      </c>
      <c r="E22" s="151">
        <v>7.9</v>
      </c>
      <c r="F22" s="151"/>
      <c r="G22" s="152">
        <f>F22*E22</f>
        <v>0</v>
      </c>
      <c r="H22" s="153"/>
      <c r="I22" s="153"/>
      <c r="J22" s="153"/>
      <c r="K22" s="153"/>
      <c r="Q22" s="146"/>
    </row>
    <row r="23" spans="1:59" ht="12.75">
      <c r="A23" s="147">
        <v>13</v>
      </c>
      <c r="B23" s="148" t="s">
        <v>100</v>
      </c>
      <c r="C23" s="149" t="s">
        <v>101</v>
      </c>
      <c r="D23" s="150" t="s">
        <v>99</v>
      </c>
      <c r="E23" s="151">
        <v>7.9</v>
      </c>
      <c r="F23" s="151"/>
      <c r="G23" s="152">
        <f>E23*F23</f>
        <v>0</v>
      </c>
      <c r="H23" s="153"/>
      <c r="I23" s="153"/>
      <c r="J23" s="153"/>
      <c r="K23" s="153"/>
      <c r="Q23" s="146">
        <v>2</v>
      </c>
      <c r="AA23" s="122">
        <v>12</v>
      </c>
      <c r="AB23" s="122">
        <v>0</v>
      </c>
      <c r="AC23" s="122">
        <v>12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47">
        <v>14</v>
      </c>
      <c r="B24" s="148" t="s">
        <v>102</v>
      </c>
      <c r="C24" s="149" t="s">
        <v>103</v>
      </c>
      <c r="D24" s="150" t="s">
        <v>99</v>
      </c>
      <c r="E24" s="151">
        <v>71.1</v>
      </c>
      <c r="F24" s="151"/>
      <c r="G24" s="152">
        <f>E24*F24</f>
        <v>0</v>
      </c>
      <c r="H24" s="153"/>
      <c r="I24" s="153"/>
      <c r="J24" s="153"/>
      <c r="K24" s="153"/>
      <c r="Q24" s="146">
        <v>2</v>
      </c>
      <c r="AA24" s="122">
        <v>12</v>
      </c>
      <c r="AB24" s="122">
        <v>0</v>
      </c>
      <c r="AC24" s="122">
        <v>13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15</v>
      </c>
      <c r="B25" s="148" t="s">
        <v>104</v>
      </c>
      <c r="C25" s="149" t="s">
        <v>105</v>
      </c>
      <c r="D25" s="150" t="s">
        <v>99</v>
      </c>
      <c r="E25" s="151">
        <v>7.9</v>
      </c>
      <c r="F25" s="151"/>
      <c r="G25" s="152"/>
      <c r="H25" s="153"/>
      <c r="I25" s="153"/>
      <c r="J25" s="153"/>
      <c r="K25" s="153"/>
      <c r="Q25" s="146">
        <v>2</v>
      </c>
      <c r="AA25" s="122">
        <v>12</v>
      </c>
      <c r="AB25" s="122">
        <v>0</v>
      </c>
      <c r="AC25" s="122">
        <v>14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61"/>
      <c r="B26" s="162" t="s">
        <v>70</v>
      </c>
      <c r="C26" s="163" t="str">
        <f>CONCATENATE(B18," ",C18)</f>
        <v>96 Bourání konstrukcí</v>
      </c>
      <c r="D26" s="161"/>
      <c r="E26" s="164"/>
      <c r="F26" s="164"/>
      <c r="G26" s="165"/>
      <c r="H26" s="166"/>
      <c r="I26" s="167"/>
      <c r="J26" s="166"/>
      <c r="K26" s="167"/>
      <c r="Q26" s="146">
        <v>4</v>
      </c>
      <c r="BC26" s="168">
        <f>SUM(BC18:BC25)</f>
        <v>0</v>
      </c>
      <c r="BD26" s="168">
        <f>SUM(BD18:BD25)</f>
        <v>0</v>
      </c>
      <c r="BE26" s="168">
        <f>SUM(BE18:BE25)</f>
        <v>0</v>
      </c>
      <c r="BF26" s="168">
        <f>SUM(BF18:BF25)</f>
        <v>0</v>
      </c>
      <c r="BG26" s="168">
        <f>SUM(BG18:BG25)</f>
        <v>0</v>
      </c>
    </row>
    <row r="27" spans="1:17" ht="12.75">
      <c r="A27" s="139" t="s">
        <v>69</v>
      </c>
      <c r="B27" s="140" t="s">
        <v>106</v>
      </c>
      <c r="C27" s="141" t="s">
        <v>107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16</v>
      </c>
      <c r="B28" s="148" t="s">
        <v>108</v>
      </c>
      <c r="C28" s="149" t="s">
        <v>109</v>
      </c>
      <c r="D28" s="150" t="s">
        <v>99</v>
      </c>
      <c r="E28" s="151">
        <v>6.7</v>
      </c>
      <c r="F28" s="151"/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61"/>
      <c r="B29" s="162" t="s">
        <v>70</v>
      </c>
      <c r="C29" s="163" t="str">
        <f>CONCATENATE(B27," ",C27)</f>
        <v>99 Staveništní přesun hmot</v>
      </c>
      <c r="D29" s="161"/>
      <c r="E29" s="164"/>
      <c r="F29" s="164"/>
      <c r="G29" s="165">
        <f>SUM(G27:G28)</f>
        <v>0</v>
      </c>
      <c r="H29" s="166"/>
      <c r="I29" s="167">
        <f>SUM(I27:I28)</f>
        <v>0</v>
      </c>
      <c r="J29" s="166"/>
      <c r="K29" s="167">
        <f>SUM(K27:K28)</f>
        <v>0</v>
      </c>
      <c r="Q29" s="146">
        <v>4</v>
      </c>
      <c r="BC29" s="168">
        <f>SUM(BC27:BC28)</f>
        <v>0</v>
      </c>
      <c r="BD29" s="168">
        <f>SUM(BD27:BD28)</f>
        <v>0</v>
      </c>
      <c r="BE29" s="168">
        <f>SUM(BE27:BE28)</f>
        <v>0</v>
      </c>
      <c r="BF29" s="168">
        <f>SUM(BF27:BF28)</f>
        <v>0</v>
      </c>
      <c r="BG29" s="168">
        <f>SUM(BG27:BG28)</f>
        <v>0</v>
      </c>
    </row>
    <row r="30" ht="12.75">
      <c r="E30" s="122"/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spans="5:6" ht="12.75">
      <c r="E42" s="122"/>
      <c r="F42" s="181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spans="1:7" ht="12.75">
      <c r="A53" s="169"/>
      <c r="B53" s="169"/>
      <c r="C53" s="169"/>
      <c r="D53" s="169"/>
      <c r="E53" s="169"/>
      <c r="F53" s="169"/>
      <c r="G53" s="169"/>
    </row>
    <row r="54" spans="1:7" ht="12.75">
      <c r="A54" s="169"/>
      <c r="B54" s="169"/>
      <c r="C54" s="169"/>
      <c r="D54" s="169"/>
      <c r="E54" s="169"/>
      <c r="F54" s="169"/>
      <c r="G54" s="169"/>
    </row>
    <row r="55" spans="1:7" ht="12.75">
      <c r="A55" s="169"/>
      <c r="B55" s="169"/>
      <c r="C55" s="169"/>
      <c r="D55" s="169"/>
      <c r="E55" s="169"/>
      <c r="F55" s="169"/>
      <c r="G55" s="169"/>
    </row>
    <row r="56" spans="1:7" ht="12.75">
      <c r="A56" s="169"/>
      <c r="B56" s="169"/>
      <c r="C56" s="169"/>
      <c r="D56" s="169"/>
      <c r="E56" s="169"/>
      <c r="F56" s="169"/>
      <c r="G56" s="169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spans="1:2" ht="12.75">
      <c r="A82" s="170"/>
      <c r="B82" s="170"/>
    </row>
    <row r="83" spans="1:7" ht="12.75">
      <c r="A83" s="169"/>
      <c r="B83" s="169"/>
      <c r="C83" s="172"/>
      <c r="D83" s="172"/>
      <c r="E83" s="173"/>
      <c r="F83" s="172"/>
      <c r="G83" s="174"/>
    </row>
    <row r="84" spans="1:7" ht="12.75">
      <c r="A84" s="175"/>
      <c r="B84" s="175"/>
      <c r="C84" s="169"/>
      <c r="D84" s="169"/>
      <c r="E84" s="176"/>
      <c r="F84" s="169"/>
      <c r="G84" s="169"/>
    </row>
    <row r="85" spans="1:7" ht="12.75">
      <c r="A85" s="169"/>
      <c r="B85" s="169"/>
      <c r="C85" s="169"/>
      <c r="D85" s="169"/>
      <c r="E85" s="176"/>
      <c r="F85" s="169"/>
      <c r="G85" s="169"/>
    </row>
    <row r="86" spans="1:7" ht="12.75">
      <c r="A86" s="169"/>
      <c r="B86" s="169"/>
      <c r="C86" s="169"/>
      <c r="D86" s="169"/>
      <c r="E86" s="176"/>
      <c r="F86" s="169"/>
      <c r="G86" s="169"/>
    </row>
    <row r="87" spans="1:7" ht="12.75">
      <c r="A87" s="169"/>
      <c r="B87" s="169"/>
      <c r="C87" s="169"/>
      <c r="D87" s="169"/>
      <c r="E87" s="176"/>
      <c r="F87" s="169"/>
      <c r="G87" s="169"/>
    </row>
    <row r="88" spans="1:7" ht="12.75">
      <c r="A88" s="169"/>
      <c r="B88" s="169"/>
      <c r="C88" s="169"/>
      <c r="D88" s="169"/>
      <c r="E88" s="176"/>
      <c r="F88" s="169"/>
      <c r="G88" s="169"/>
    </row>
    <row r="89" spans="1:7" ht="12.75">
      <c r="A89" s="169"/>
      <c r="B89" s="169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  <row r="91" spans="1:7" ht="12.75">
      <c r="A91" s="169"/>
      <c r="B91" s="169"/>
      <c r="C91" s="169"/>
      <c r="D91" s="169"/>
      <c r="E91" s="176"/>
      <c r="F91" s="169"/>
      <c r="G91" s="169"/>
    </row>
    <row r="92" spans="1:7" ht="12.75">
      <c r="A92" s="169"/>
      <c r="B92" s="169"/>
      <c r="C92" s="169"/>
      <c r="D92" s="169"/>
      <c r="E92" s="176"/>
      <c r="F92" s="169"/>
      <c r="G92" s="169"/>
    </row>
    <row r="93" spans="1:7" ht="12.75">
      <c r="A93" s="169"/>
      <c r="B93" s="169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</sheetData>
  <sheetProtection/>
  <mergeCells count="5">
    <mergeCell ref="C13:D13"/>
    <mergeCell ref="A1:I1"/>
    <mergeCell ref="A3:B3"/>
    <mergeCell ref="A4:B4"/>
    <mergeCell ref="G4:I4"/>
  </mergeCells>
  <printOptions gridLines="1"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</dc:creator>
  <cp:keywords/>
  <dc:description/>
  <cp:lastModifiedBy>Procházková, Eva</cp:lastModifiedBy>
  <cp:lastPrinted>2021-04-27T11:35:42Z</cp:lastPrinted>
  <dcterms:created xsi:type="dcterms:W3CDTF">2013-03-14T08:53:32Z</dcterms:created>
  <dcterms:modified xsi:type="dcterms:W3CDTF">2022-04-25T09:23:34Z</dcterms:modified>
  <cp:category/>
  <cp:version/>
  <cp:contentType/>
  <cp:contentStatus/>
</cp:coreProperties>
</file>