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dlacek\Desktop\"/>
    </mc:Choice>
  </mc:AlternateContent>
  <bookViews>
    <workbookView xWindow="0" yWindow="0" windowWidth="0" windowHeight="0"/>
  </bookViews>
  <sheets>
    <sheet name="Rekapitulace stavby" sheetId="1" r:id="rId1"/>
    <sheet name="SO 100 - Komunikace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100 - Komunikace'!$C$87:$K$292</definedName>
    <definedName name="_xlnm.Print_Area" localSheetId="1">'SO 100 - Komunikace'!$C$4:$J$39,'SO 100 - Komunikace'!$C$45:$J$69,'SO 100 - Komunikace'!$C$75:$J$292</definedName>
    <definedName name="_xlnm.Print_Titles" localSheetId="1">'SO 100 - Komunikace'!$87:$87</definedName>
    <definedName name="_xlnm._FilterDatabase" localSheetId="2" hidden="1">'VRN - Vedlejší rozpočtové...'!$C$83:$K$115</definedName>
    <definedName name="_xlnm.Print_Area" localSheetId="2">'VRN - Vedlejší rozpočtové...'!$C$4:$J$39,'VRN - Vedlejší rozpočtové...'!$C$45:$J$65,'VRN - Vedlejší rozpočtové...'!$C$71:$J$115</definedName>
    <definedName name="_xlnm.Print_Titles" localSheetId="2">'VRN - Vedlejší rozpočtové...'!$83:$83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2" r="J37"/>
  <c r="J36"/>
  <c i="1" r="AY55"/>
  <c i="2" r="J35"/>
  <c i="1" r="AX55"/>
  <c i="2"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T281"/>
  <c r="R282"/>
  <c r="R281"/>
  <c r="P282"/>
  <c r="P281"/>
  <c r="BI275"/>
  <c r="BH275"/>
  <c r="BG275"/>
  <c r="BF275"/>
  <c r="T275"/>
  <c r="R275"/>
  <c r="P275"/>
  <c r="BI270"/>
  <c r="BH270"/>
  <c r="BG270"/>
  <c r="BF270"/>
  <c r="T270"/>
  <c r="R270"/>
  <c r="P270"/>
  <c r="BI262"/>
  <c r="BH262"/>
  <c r="BG262"/>
  <c r="BF262"/>
  <c r="T262"/>
  <c r="R262"/>
  <c r="P262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1" r="L50"/>
  <c r="AM50"/>
  <c r="AM49"/>
  <c r="L49"/>
  <c r="AM47"/>
  <c r="L47"/>
  <c r="L45"/>
  <c r="L44"/>
  <c i="2" r="BK182"/>
  <c r="BK91"/>
  <c r="BK270"/>
  <c r="J138"/>
  <c r="BK111"/>
  <c r="J282"/>
  <c r="BK211"/>
  <c r="J172"/>
  <c i="1" r="AS54"/>
  <c i="2" r="BK244"/>
  <c r="BK246"/>
  <c r="J238"/>
  <c r="BK152"/>
  <c r="J133"/>
  <c r="J152"/>
  <c r="BK251"/>
  <c r="BK106"/>
  <c r="BK126"/>
  <c r="J197"/>
  <c r="BK143"/>
  <c r="J211"/>
  <c r="BK165"/>
  <c r="J96"/>
  <c r="BK133"/>
  <c r="BK157"/>
  <c r="J91"/>
  <c r="BK258"/>
  <c r="BK121"/>
  <c r="J270"/>
  <c i="3" r="BK100"/>
  <c r="J95"/>
  <c r="BK90"/>
  <c i="2" r="J205"/>
  <c r="BK217"/>
  <c r="J106"/>
  <c r="BK116"/>
  <c r="BK202"/>
  <c r="BK162"/>
  <c r="BK227"/>
  <c i="3" r="BK87"/>
  <c i="2" r="BK290"/>
  <c i="3" r="BK95"/>
  <c i="2" r="BK214"/>
  <c r="J244"/>
  <c r="J235"/>
  <c r="J241"/>
  <c r="BK197"/>
  <c i="3" r="J112"/>
  <c i="2" r="J101"/>
  <c r="J121"/>
  <c r="BK138"/>
  <c r="J165"/>
  <c r="J227"/>
  <c r="BK101"/>
  <c r="J191"/>
  <c r="J275"/>
  <c r="BK238"/>
  <c r="J185"/>
  <c r="J202"/>
  <c r="BK275"/>
  <c i="3" r="J87"/>
  <c i="2" r="BK185"/>
  <c r="BK282"/>
  <c r="BK287"/>
  <c r="BK262"/>
  <c r="J251"/>
  <c r="J162"/>
  <c r="J182"/>
  <c r="J290"/>
  <c r="J143"/>
  <c r="J223"/>
  <c r="BK191"/>
  <c r="J177"/>
  <c r="BK96"/>
  <c r="J246"/>
  <c i="3" r="BK112"/>
  <c i="2" r="J116"/>
  <c r="J262"/>
  <c i="3" r="BK103"/>
  <c i="2" r="J287"/>
  <c r="BK241"/>
  <c r="J111"/>
  <c i="3" r="J103"/>
  <c i="2" r="BK223"/>
  <c r="J214"/>
  <c r="J126"/>
  <c r="BK235"/>
  <c r="J217"/>
  <c r="J258"/>
  <c i="3" r="BK108"/>
  <c r="J90"/>
  <c r="J100"/>
  <c i="2" r="BK177"/>
  <c r="J157"/>
  <c r="BK172"/>
  <c r="BK205"/>
  <c i="3" r="J108"/>
  <c i="2" l="1" r="R176"/>
  <c r="BK226"/>
  <c r="J226"/>
  <c r="J64"/>
  <c r="BK286"/>
  <c r="J286"/>
  <c r="J68"/>
  <c r="T90"/>
  <c r="P226"/>
  <c r="T176"/>
  <c r="T226"/>
  <c r="R286"/>
  <c r="R285"/>
  <c r="P176"/>
  <c r="R90"/>
  <c r="R226"/>
  <c i="3" r="P86"/>
  <c r="BK99"/>
  <c r="J99"/>
  <c r="J63"/>
  <c r="BK107"/>
  <c r="J107"/>
  <c r="J64"/>
  <c i="2" r="P90"/>
  <c r="P89"/>
  <c r="P88"/>
  <c i="1" r="AU55"/>
  <c i="2" r="R250"/>
  <c i="3" r="T86"/>
  <c r="T99"/>
  <c i="2" r="BK176"/>
  <c r="J176"/>
  <c r="J63"/>
  <c r="T250"/>
  <c r="T286"/>
  <c r="T285"/>
  <c i="3" r="BK86"/>
  <c r="J86"/>
  <c r="J61"/>
  <c r="P107"/>
  <c i="2" r="P250"/>
  <c i="3" r="R86"/>
  <c r="R99"/>
  <c r="R107"/>
  <c i="2" r="BK90"/>
  <c r="BK89"/>
  <c r="J89"/>
  <c r="J60"/>
  <c r="BK250"/>
  <c r="J250"/>
  <c r="J65"/>
  <c r="P286"/>
  <c r="P285"/>
  <c i="3" r="P99"/>
  <c r="T107"/>
  <c i="2" r="BK281"/>
  <c r="J281"/>
  <c r="J66"/>
  <c r="BK171"/>
  <c r="J171"/>
  <c r="J62"/>
  <c i="3" r="BK94"/>
  <c r="J94"/>
  <c r="J62"/>
  <c r="BE95"/>
  <c r="F55"/>
  <c r="J78"/>
  <c r="BE90"/>
  <c r="BE103"/>
  <c i="2" r="BK285"/>
  <c r="J285"/>
  <c r="J67"/>
  <c i="3" r="E48"/>
  <c r="BE87"/>
  <c r="BE100"/>
  <c r="BE108"/>
  <c r="BE112"/>
  <c i="2" r="J82"/>
  <c r="BE91"/>
  <c r="BE152"/>
  <c r="BE185"/>
  <c r="E48"/>
  <c r="BE121"/>
  <c r="BE165"/>
  <c r="BE197"/>
  <c r="BE217"/>
  <c r="BE101"/>
  <c r="BE111"/>
  <c r="BE126"/>
  <c r="BE138"/>
  <c r="BE191"/>
  <c r="BE202"/>
  <c r="BE211"/>
  <c r="BE214"/>
  <c r="BE227"/>
  <c r="BE205"/>
  <c r="BE262"/>
  <c r="BE270"/>
  <c r="BE282"/>
  <c r="F55"/>
  <c r="BE96"/>
  <c r="BE177"/>
  <c r="BE223"/>
  <c r="BE290"/>
  <c r="BE275"/>
  <c r="BE172"/>
  <c r="BE258"/>
  <c r="BE143"/>
  <c r="BE116"/>
  <c r="BE246"/>
  <c r="BE251"/>
  <c r="BE287"/>
  <c r="BE106"/>
  <c r="BE133"/>
  <c r="BE157"/>
  <c r="BE162"/>
  <c r="BE182"/>
  <c r="BE235"/>
  <c r="BE238"/>
  <c r="BE241"/>
  <c r="BE244"/>
  <c r="F36"/>
  <c i="1" r="BC55"/>
  <c i="2" r="J34"/>
  <c i="1" r="AW55"/>
  <c i="2" r="F34"/>
  <c i="1" r="BA55"/>
  <c i="3" r="F37"/>
  <c i="1" r="BD56"/>
  <c i="2" r="F37"/>
  <c i="1" r="BD55"/>
  <c i="3" r="J34"/>
  <c i="1" r="AW56"/>
  <c i="2" r="F35"/>
  <c i="1" r="BB55"/>
  <c i="3" r="F34"/>
  <c i="1" r="BA56"/>
  <c i="3" r="F35"/>
  <c i="1" r="BB56"/>
  <c i="3" r="F36"/>
  <c i="1" r="BC56"/>
  <c i="3" l="1" r="T85"/>
  <c r="T84"/>
  <c r="P85"/>
  <c r="P84"/>
  <c i="1" r="AU56"/>
  <c i="2" r="T89"/>
  <c r="T88"/>
  <c i="3" r="R85"/>
  <c r="R84"/>
  <c i="2" r="R89"/>
  <c r="R88"/>
  <c r="J90"/>
  <c r="J61"/>
  <c i="3" r="BK85"/>
  <c r="J85"/>
  <c r="J60"/>
  <c i="2" r="BK88"/>
  <c r="J88"/>
  <c r="F33"/>
  <c i="1" r="AZ55"/>
  <c r="AU54"/>
  <c r="BB54"/>
  <c r="AX54"/>
  <c r="BA54"/>
  <c r="AW54"/>
  <c r="AK30"/>
  <c i="2" r="J33"/>
  <c i="1" r="AV55"/>
  <c r="AT55"/>
  <c r="BC54"/>
  <c r="AY54"/>
  <c i="2" r="J30"/>
  <c i="1" r="AG55"/>
  <c i="3" r="F33"/>
  <c i="1" r="AZ56"/>
  <c r="BD54"/>
  <c r="W33"/>
  <c i="3" r="J33"/>
  <c i="1" r="AV56"/>
  <c r="AT56"/>
  <c i="3" l="1" r="BK84"/>
  <c r="J84"/>
  <c r="J59"/>
  <c i="1" r="AN55"/>
  <c i="2" r="J59"/>
  <c r="J39"/>
  <c i="1" r="AZ54"/>
  <c r="W29"/>
  <c r="W30"/>
  <c r="W32"/>
  <c r="W31"/>
  <c i="3" l="1" r="J30"/>
  <c i="1" r="AG56"/>
  <c r="AV54"/>
  <c r="AK29"/>
  <c i="3" l="1" r="J39"/>
  <c i="1" r="AN56"/>
  <c r="AT54"/>
  <c r="AG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<sst xmlns="http://schemas.openxmlformats.org/spreadsheetml/2006/main">
  <si>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</si>
  <si>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</si>
  <si>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</si>
  <si>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</si>
  <si>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</si>
  <si>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{a527bfde-5b71-452c-80e1-375725f7d128}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</si>
  <si>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</si>
  <si>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</si>
  <si>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</si>
  <si>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</si>
  <si>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</si>
  <si>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</si>
  <si>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</si>
  <si>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</si>
  <si>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21PP1004-26(01)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</si>
  <si>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</si>
  <si>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</si>
  <si>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v ulici Teplická před č.p. 598, Bílina</t>
  </si>
  <si>
    <t>KSO:</t>
  </si>
  <si>
    <t/>
  </si>
  <si>
    <t>CC-CZ:</t>
  </si>
  <si>
    <t>Místo:</t>
  </si>
  <si>
    <t>Bílina</t>
  </si>
  <si>
    <t>Datum:</t>
  </si>
  <si>
    <t>31. 3. 2023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</si>
  <si>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</si>
  <si>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</si>
  <si>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</si>
  <si>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</si>
  <si>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</si>
  <si>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</si>
  <si>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</si>
  <si>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</si>
  <si>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</si>
  <si>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09323988</t>
  </si>
  <si>
    <t>Pavepro s.r.o.</t>
  </si>
  <si>
    <t>CZ09323988</t>
  </si>
  <si>
    <t>True</t>
  </si>
  <si>
    <t>Zpracovatel:</t>
  </si>
  <si>
    <t>Ing. Jan Sedláček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</si>
  <si>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</si>
  <si>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</si>
  <si>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</si>
  <si>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</si>
  <si>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</si>
  <si>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</si>
  <si>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</si>
  <si>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</si>
  <si>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</si>
  <si>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</si>
  <si>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</si>
  <si>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</si>
  <si>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</si>
  <si>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</si>
  <si>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</si>
  <si>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</si>
  <si>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</si>
  <si>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</si>
  <si>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</si>
  <si>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</si>
  <si>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</si>
  <si>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</si>
  <si>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</si>
  <si>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</si>
  <si>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</si>
  <si>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</si>
  <si>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</si>
  <si>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</si>
  <si>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</si>
  <si>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</si>
  <si>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</si>
  <si>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</si>
  <si>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</si>
  <si>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</si>
  <si>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</si>
  <si>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</si>
  <si>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</si>
  <si>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</si>
  <si>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</si>
  <si>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</si>
  <si>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</si>
  <si>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</si>
  <si>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</t>
  </si>
  <si>
    <t>STA</t>
  </si>
  <si>
    <t>1</t>
  </si>
  <si>
    <t>{080e5134-6635-48ea-a2dd-2e2526b82a68}</t>
  </si>
  <si>
    <t>2</t>
  </si>
  <si>
    <t>VRN</t>
  </si>
  <si>
    <t>Vedlejší rozpočtové náklady</t>
  </si>
  <si>
    <t>{7589c871-25af-4c1b-8539-382b442587ec}</t>
  </si>
  <si>
    <t>KRYCÍ LIST SOUPISU PRACÍ</t>
  </si>
  <si>
    <t>Objekt:</t>
  </si>
  <si>
    <t>SO 100 -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</si>
  <si>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</si>
  <si>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</si>
  <si>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</si>
  <si>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</si>
  <si>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</si>
  <si>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</si>
  <si>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</si>
  <si>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</si>
  <si>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</si>
  <si>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</si>
  <si>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</si>
  <si>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</si>
  <si>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</si>
  <si>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</si>
  <si>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</si>
  <si>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</si>
  <si>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</si>
  <si>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</si>
  <si>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</si>
  <si>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</si>
  <si>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</si>
  <si>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</si>
  <si>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</si>
  <si>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</si>
  <si>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</si>
  <si>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</si>
  <si>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</si>
  <si>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</si>
  <si>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</si>
  <si>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</si>
  <si>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</si>
  <si>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</si>
  <si>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</si>
  <si>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</si>
  <si>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</si>
  <si>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2102729857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</si>
  <si>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</si>
  <si>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</si>
  <si>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</si>
  <si>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https://podminky.urs.cz/item/CS_URS_2023_01/111211101</t>
  </si>
  <si>
    <t>VV</t>
  </si>
  <si>
    <t>"4 ks malých keřů" 4</t>
  </si>
  <si>
    <t>Součet</t>
  </si>
  <si>
    <t>113106144</t>
  </si>
  <si>
    <t>Rozebrání dlažeb ze zámkových dlaždic komunikací pro pěší strojně pl přes 50 m2</t>
  </si>
  <si>
    <t>-579267671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</si>
  <si>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</si>
  <si>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https://podminky.urs.cz/item/CS_URS_2023_01/113106144</t>
  </si>
  <si>
    <t>"betonová dlažba" 78,2</t>
  </si>
  <si>
    <t>3</t>
  </si>
  <si>
    <t>113107172</t>
  </si>
  <si>
    <t>Odstranění podkladu z betonu prostého tl přes 150 do 300 mm strojně pl přes 50 do 200 m2</t>
  </si>
  <si>
    <t>-1326888842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</si>
  <si>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</si>
  <si>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https://podminky.urs.cz/item/CS_URS_2023_01/113107172</t>
  </si>
  <si>
    <t>"podkladní beton, odhad tl. 250 mm" 219,6</t>
  </si>
  <si>
    <t>113107341</t>
  </si>
  <si>
    <t>Odstranění podkladu živičného tl 50 mm strojně pl do 50 m2</t>
  </si>
  <si>
    <t>1095015966</t>
  </si>
  <si>
    <t>Odstranění podkladů nebo krytů strojně plochy jednotlivě do 50 m2 s přemístěním hmot na skládku na vzdálenost do 3 m nebo s naložením na dopravní prostředek živičných, o tl. vrstvy do 50 mm</t>
  </si>
  <si>
    <t>https://podminky.urs.cz/item/CS_URS_2023_01/113107341</t>
  </si>
  <si>
    <t>"litý asfalt, tl. 40-50 mm" 217,8</t>
  </si>
  <si>
    <t>5</t>
  </si>
  <si>
    <t>113204111</t>
  </si>
  <si>
    <t>Vytrhání obrub záhonových</t>
  </si>
  <si>
    <t>m</t>
  </si>
  <si>
    <t>1883936493</t>
  </si>
  <si>
    <t>Vytrhání obrub s vybouráním lože, s přemístěním hmot na skládku na vzdálenost do 3 m nebo s naložením na dopravní prostředek záhonových</t>
  </si>
  <si>
    <t>https://podminky.urs.cz/item/CS_URS_2023_01/113204111</t>
  </si>
  <si>
    <t>"sadové obruby" 210,4</t>
  </si>
  <si>
    <t>6</t>
  </si>
  <si>
    <t>121151103</t>
  </si>
  <si>
    <t>Sejmutí ornice plochy do 100 m2 tl vrstvy do 200 mm strojně</t>
  </si>
  <si>
    <t>-2020187790</t>
  </si>
  <si>
    <t>Sejmutí ornice strojně při souvislé ploše do 100 m2, tl. vrstvy do 200 mm</t>
  </si>
  <si>
    <t>https://podminky.urs.cz/item/CS_URS_2023_01/121151103</t>
  </si>
  <si>
    <t>"průměrná tl. 150 mm" 157,3</t>
  </si>
  <si>
    <t>7</t>
  </si>
  <si>
    <t>122211101</t>
  </si>
  <si>
    <t>Odkopávky a prokopávky v hornině třídy těžitelnosti I, skupiny 3 ručně</t>
  </si>
  <si>
    <t>m3</t>
  </si>
  <si>
    <t>-1761338011</t>
  </si>
  <si>
    <t>Odkopávky a prokopávky ručně zapažené i nezapažené v hornině třídy těžitelnosti I skupiny 3</t>
  </si>
  <si>
    <t>https://podminky.urs.cz/item/CS_URS_2023_01/122211101</t>
  </si>
  <si>
    <t>"patky pro lavičky" 2* 2*0,4*0,4*0,4 *2</t>
  </si>
  <si>
    <t>8</t>
  </si>
  <si>
    <t>122251101</t>
  </si>
  <si>
    <t>Odkopávky a prokopávky nezapažené v hornině třídy těžitelnosti I skupiny 3 objem do 20 m3 strojně</t>
  </si>
  <si>
    <t>287762641</t>
  </si>
  <si>
    <t>Odkopávky a prokopávky nezapažené strojně v hornině třídy těžitelnosti I skupiny 3 do 20 m3</t>
  </si>
  <si>
    <t>https://podminky.urs.cz/item/CS_URS_2023_01/122251101</t>
  </si>
  <si>
    <t>"odkop pod podkladním betonem" 219,6*0,02</t>
  </si>
  <si>
    <t xml:space="preserve">"příp. SANACE, tl. 100 mm; 50 % plochy" 157 * 0,1 </t>
  </si>
  <si>
    <t>"vsakovací průlehy" 11,8*1*0,3 + 7,5*1*0,3</t>
  </si>
  <si>
    <t>9</t>
  </si>
  <si>
    <t>122251102</t>
  </si>
  <si>
    <t>Odkopávky a prokopávky nezapažené v hornině třídy těžitelnosti I skupiny 3 objem do 50 m3 strojně</t>
  </si>
  <si>
    <t>-1239562755</t>
  </si>
  <si>
    <t>Odkopávky a prokopávky nezapažené strojně v hornině třídy těžitelnosti I skupiny 3 přes 20 do 50 m3</t>
  </si>
  <si>
    <t>https://podminky.urs.cz/item/CS_URS_2023_01/122251102</t>
  </si>
  <si>
    <t>"odkop pod dlažbou" 126,6 * 0,26</t>
  </si>
  <si>
    <t>10</t>
  </si>
  <si>
    <t>162301501</t>
  </si>
  <si>
    <t>Vodorovné přemístění křovin do 5 km D kmene do 100 mm</t>
  </si>
  <si>
    <t>-1912702544</t>
  </si>
  <si>
    <t>Vodorovné přemístění smýcených křovin do průměru kmene 100 mm na vzdálenost do 5 000 m</t>
  </si>
  <si>
    <t>https://podminky.urs.cz/item/CS_URS_2023_01/162301501</t>
  </si>
  <si>
    <t>11</t>
  </si>
  <si>
    <t>162751117</t>
  </si>
  <si>
    <t>Vodorovné přemístění přes 9 000 do 10000 m výkopku/sypaniny z horniny třídy těžitelnosti I skupiny 1 až 3</t>
  </si>
  <si>
    <t>180786041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</si>
  <si>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</si>
  <si>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</si>
  <si>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"vsakovací průlehy" (11,8*1*0,3 + 7,5*1*0,3)*0,5 "50 % vrátit"</t>
  </si>
  <si>
    <t>12</t>
  </si>
  <si>
    <t>181351003</t>
  </si>
  <si>
    <t>Rozprostření ornice tl vrstvy do 200 mm pl do 100 m2 v rovině nebo ve svahu do 1:5 strojně</t>
  </si>
  <si>
    <t>-2081164656</t>
  </si>
  <si>
    <t>Rozprostření a urovnání ornice v rovině nebo ve svahu sklonu do 1:5 strojně při souvislé ploše do 100 m2, tl. vrstvy do 200 mm</t>
  </si>
  <si>
    <t>https://podminky.urs.cz/item/CS_URS_2023_01/181351003</t>
  </si>
  <si>
    <t>13</t>
  </si>
  <si>
    <t>181411131</t>
  </si>
  <si>
    <t>Založení parkového trávníku výsevem pl do 1000 m2 v rovině a ve svahu do 1:5</t>
  </si>
  <si>
    <t>-1535510314</t>
  </si>
  <si>
    <t>Založení trávníku na půdě předem připravené plochy do 1000 m2 výsevem včetně utažení parkového v rovině nebo na svahu do 1:5</t>
  </si>
  <si>
    <t>https://podminky.urs.cz/item/CS_URS_2023_01/181411131</t>
  </si>
  <si>
    <t>"ornice" 157,3</t>
  </si>
  <si>
    <t>14</t>
  </si>
  <si>
    <t>M</t>
  </si>
  <si>
    <t>00572410</t>
  </si>
  <si>
    <t>osivo směs travní parková</t>
  </si>
  <si>
    <t>kg</t>
  </si>
  <si>
    <t>-1815928994</t>
  </si>
  <si>
    <t>157,3*0,02 'Přepočtené koeficientem množství</t>
  </si>
  <si>
    <t>181951112</t>
  </si>
  <si>
    <t>Úprava pláně v hornině třídy těžitelnosti I skupiny 1 až 3 se zhutněním strojně</t>
  </si>
  <si>
    <t>-763019217</t>
  </si>
  <si>
    <t>Úprava pláně vyrovnáním výškových rozdílů strojně v hornině třídy těžitelnosti I, skupiny 1 až 3 se zhutněním</t>
  </si>
  <si>
    <t>https://podminky.urs.cz/item/CS_URS_2023_01/181951112</t>
  </si>
  <si>
    <t>"chodníky" 314</t>
  </si>
  <si>
    <t>"příp. SANACE" 157</t>
  </si>
  <si>
    <t>Zakládání</t>
  </si>
  <si>
    <t>16</t>
  </si>
  <si>
    <t>275313711</t>
  </si>
  <si>
    <t>Základové patky z betonu tř. C 20/25</t>
  </si>
  <si>
    <t>373925822</t>
  </si>
  <si>
    <t>Základy z betonu prostého patky a bloky z betonu kamenem neprokládaného tř. C 20/25</t>
  </si>
  <si>
    <t>https://podminky.urs.cz/item/CS_URS_2023_01/275313711</t>
  </si>
  <si>
    <t>"patky pro lavičky" 2* 2*0,4*0,4*0,4</t>
  </si>
  <si>
    <t>Komunikace pozemní</t>
  </si>
  <si>
    <t>17</t>
  </si>
  <si>
    <t>561121103</t>
  </si>
  <si>
    <t>Podklad z mechanicky zpevněné zeminy MZ tl 100 mm</t>
  </si>
  <si>
    <t>-1054569809</t>
  </si>
  <si>
    <t>Zřízení podkladu nebo ochranné vrstvy vozovky z mechanicky zpevněné zeminy MZ bez přidání pojiva nebo vylepšovacího materiálu, s rozprostřením, vlhčením, promísením a zhutněním, tloušťka po zhutnění 100 mm</t>
  </si>
  <si>
    <t>https://podminky.urs.cz/item/CS_URS_2023_01/561121103</t>
  </si>
  <si>
    <t>"příp. SANACE, tl. 100 mm; 50 % plochy" 157</t>
  </si>
  <si>
    <t>18</t>
  </si>
  <si>
    <t>R-MAT0001</t>
  </si>
  <si>
    <t>materiál vhodný pro použití v aktivní zóně dle ČSN 73 6133</t>
  </si>
  <si>
    <t>t</t>
  </si>
  <si>
    <t>1762187865</t>
  </si>
  <si>
    <t>157*0,18 'Přepočtené koeficientem množství</t>
  </si>
  <si>
    <t>19</t>
  </si>
  <si>
    <t>564851011</t>
  </si>
  <si>
    <t>Podklad ze štěrkodrtě ŠD plochy do 100 m2 tl 150 mm</t>
  </si>
  <si>
    <t>-527913710</t>
  </si>
  <si>
    <t>Podklad ze štěrkodrti ŠD s rozprostřením a zhutněním plochy jednotlivě do 100 m2, po zhutnění tl. 150 mm</t>
  </si>
  <si>
    <t>https://podminky.urs.cz/item/CS_URS_2023_01/564851011</t>
  </si>
  <si>
    <t>P</t>
  </si>
  <si>
    <t>Poznámka k položce:_x000d_
ŠDb, 0/32; tl. 150 mm; ČSN 73 6126-1; ČSN EN 13285</t>
  </si>
  <si>
    <t>"nepojížděný chodník" 28</t>
  </si>
  <si>
    <t>20</t>
  </si>
  <si>
    <t>564861111</t>
  </si>
  <si>
    <t>Podklad ze štěrkodrtě ŠD plochy přes 100 m2 tl 200 mm</t>
  </si>
  <si>
    <t>-153795339</t>
  </si>
  <si>
    <t>Podklad ze štěrkodrti ŠD s rozprostřením a zhutněním plochy přes 100 m2, po zhutnění tl. 200 mm</t>
  </si>
  <si>
    <t>https://podminky.urs.cz/item/CS_URS_2023_01/564861111</t>
  </si>
  <si>
    <t>Poznámka k položce:_x000d_
ŠDb, 0/32; tl. 200 mm; ČSN 73 6126-1; ČSN EN 13285</t>
  </si>
  <si>
    <t>"pojížděný chodník" 287,3</t>
  </si>
  <si>
    <t>596211110</t>
  </si>
  <si>
    <t>Kladení zámkové dlažby komunikací pro pěší ručně tl 60 mm skupiny A pl do 50 m2</t>
  </si>
  <si>
    <t>-641421798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</si>
  <si>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</si>
  <si>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</si>
  <si>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22</t>
  </si>
  <si>
    <t>59245018</t>
  </si>
  <si>
    <t>dlažba tvar obdélník betonová 200x100x60mm přírodní</t>
  </si>
  <si>
    <t>-599845518</t>
  </si>
  <si>
    <t>28*1,03 'Přepočtené koeficientem množství</t>
  </si>
  <si>
    <t>23</t>
  </si>
  <si>
    <t>596211212</t>
  </si>
  <si>
    <t>Kladení zámkové dlažby komunikací pro pěší ručně tl 80 mm skupiny A pl přes 100 do 300 m2</t>
  </si>
  <si>
    <t>-690924750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</si>
  <si>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</si>
  <si>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https://podminky.urs.cz/item/CS_URS_2023_01/596211212</t>
  </si>
  <si>
    <t>"pojížděný chodník" 231,8</t>
  </si>
  <si>
    <t>"pojížděný chodník, reliéfní" 1,4</t>
  </si>
  <si>
    <t>24</t>
  </si>
  <si>
    <t>59245020</t>
  </si>
  <si>
    <t>dlažba tvar obdélník betonová 200x100x80mm přírodní</t>
  </si>
  <si>
    <t>1154810832</t>
  </si>
  <si>
    <t>231,8*1,02 'Přepočtené koeficientem množství</t>
  </si>
  <si>
    <t>25</t>
  </si>
  <si>
    <t>59245225</t>
  </si>
  <si>
    <t>dlažba tvar obdélník betonová pro nevidomé 200x100x80mm přírodní</t>
  </si>
  <si>
    <t>-2135463110</t>
  </si>
  <si>
    <t>1,4*1,02 'Přepočtené koeficientem množství</t>
  </si>
  <si>
    <t>26</t>
  </si>
  <si>
    <t>596411111</t>
  </si>
  <si>
    <t>Kladení dlažby z vegetačních tvárnic komunikací pro pěší tl 80 mm pl do 50 m2</t>
  </si>
  <si>
    <t>543161217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</si>
  <si>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</si>
  <si>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https://podminky.urs.cz/item/CS_URS_2023_01/596411111</t>
  </si>
  <si>
    <t>Poznámka k položce:_x000d_
výplň spár drceným kamenivem frakce 4/8 (vč. dodání materiálu)</t>
  </si>
  <si>
    <t>"pojížděný chodník - okraje" 54,1</t>
  </si>
  <si>
    <t>27</t>
  </si>
  <si>
    <t>R-DL0001</t>
  </si>
  <si>
    <t>dlažba vegetační, modulární rozměr 200*200, tl. 80 mm, pravidelné 30mm spáry, barva antracit</t>
  </si>
  <si>
    <t>-584586823</t>
  </si>
  <si>
    <t>54,1*1,03 'Přepočtené koeficientem množství</t>
  </si>
  <si>
    <t>Ostatní konstrukce a práce, bourání</t>
  </si>
  <si>
    <t>28</t>
  </si>
  <si>
    <t>916131213</t>
  </si>
  <si>
    <t>Osazení silničního obrubníku betonového stojatého s boční opěrou do lože z betonu prostého</t>
  </si>
  <si>
    <t>-1536616599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</si>
  <si>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</si>
  <si>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</si>
  <si>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"BO 80*250*1000" 201,7</t>
  </si>
  <si>
    <t>"BO R1,0 80*250" 1,56</t>
  </si>
  <si>
    <t>"BO R2,0 80*250" 9,6</t>
  </si>
  <si>
    <t>"BO R3,0 80*250" 4,2</t>
  </si>
  <si>
    <t>29</t>
  </si>
  <si>
    <t>59217016</t>
  </si>
  <si>
    <t>obrubník betonový chodníkový 1000x80x250mm</t>
  </si>
  <si>
    <t>-423927085</t>
  </si>
  <si>
    <t>217,06*1,02 'Přepočtené koeficientem množství</t>
  </si>
  <si>
    <t>30</t>
  </si>
  <si>
    <t>919735126</t>
  </si>
  <si>
    <t>Řezání stávajícího betonového krytu hl přes 250 do 300 mm</t>
  </si>
  <si>
    <t>465672786</t>
  </si>
  <si>
    <t>Řezání stávajícího betonového krytu nebo podkladu hloubky přes 250 do 300 mm</t>
  </si>
  <si>
    <t>https://podminky.urs.cz/item/CS_URS_2023_01/919735126</t>
  </si>
  <si>
    <t>31</t>
  </si>
  <si>
    <t>936124113</t>
  </si>
  <si>
    <t>Montáž lavičky stabilní kotvené šrouby na pevný podklad</t>
  </si>
  <si>
    <t>kus</t>
  </si>
  <si>
    <t>637353844</t>
  </si>
  <si>
    <t>Montáž lavičky parkové stabilní přichycené kotevními šrouby</t>
  </si>
  <si>
    <t>https://podminky.urs.cz/item/CS_URS_2023_01/936124113</t>
  </si>
  <si>
    <t>32</t>
  </si>
  <si>
    <t>R-DOD0001</t>
  </si>
  <si>
    <t>lavička parková, (orientační) rozměry 1600*900*450 mm, kovová konstrukce, práškové lakování, kotvitelná, výška sedu 450 mm, sedák-dřevo</t>
  </si>
  <si>
    <t>1332542429</t>
  </si>
  <si>
    <t>33</t>
  </si>
  <si>
    <t>985311111</t>
  </si>
  <si>
    <t>Reprofilace stěn cementovou sanační maltou tl do 10 mm</t>
  </si>
  <si>
    <t>-805780296</t>
  </si>
  <si>
    <t>Reprofilace betonu sanačními maltami na cementové bázi ručně stěn, tloušťky do 10 mm</t>
  </si>
  <si>
    <t>https://podminky.urs.cz/item/CS_URS_2023_01/985311111</t>
  </si>
  <si>
    <t>Poznámka k položce:_x000d_
POVRCHOVÁ ÚPRAVA POCHOZÍHO BETONOVÉHO STUPNĚ U Č.P. 598</t>
  </si>
  <si>
    <t>997</t>
  </si>
  <si>
    <t>Přesun sutě</t>
  </si>
  <si>
    <t>34</t>
  </si>
  <si>
    <t>997013861</t>
  </si>
  <si>
    <t>Poplatek za uložení stavebního odpadu na recyklační skládce (skládkovné) z prostého betonu kód odpadu 17 01 01</t>
  </si>
  <si>
    <t>-1937231520</t>
  </si>
  <si>
    <t>Poplatek za uložení stavebního odpadu na recyklační skládce (skládkovné) z prostého betonu zatříděného do Katalogu odpadů pod kódem 17 01 01</t>
  </si>
  <si>
    <t>https://podminky.urs.cz/item/CS_URS_2023_01/997013861</t>
  </si>
  <si>
    <t>"dlažba" 20,332</t>
  </si>
  <si>
    <t>"podkl. beton" 137,25</t>
  </si>
  <si>
    <t>"obruby" 8,416</t>
  </si>
  <si>
    <t>35</t>
  </si>
  <si>
    <t>997013873</t>
  </si>
  <si>
    <t>Poplatek za uložení stavebního odpadu na recyklační skládce (skládkovné) zeminy a kamení zatříděného do Katalogu odpadů pod kódem 17 05 04</t>
  </si>
  <si>
    <t>-1895157034</t>
  </si>
  <si>
    <t>https://podminky.urs.cz/item/CS_URS_2023_01/997013873</t>
  </si>
  <si>
    <t>56,415 * 1,8</t>
  </si>
  <si>
    <t>36</t>
  </si>
  <si>
    <t>997221551</t>
  </si>
  <si>
    <t>Vodorovná doprava suti ze sypkých materiálů do 1 km</t>
  </si>
  <si>
    <t>481124755</t>
  </si>
  <si>
    <t>Vodorovná doprava suti bez naložení, ale se složením a s hrubým urovnáním ze sypkých materiálů, na vzdálenost do 1 km</t>
  </si>
  <si>
    <t>https://podminky.urs.cz/item/CS_URS_2023_01/997221551</t>
  </si>
  <si>
    <t>"litý asfalt, tl. 40-50 mm" 217,8*0,045*2,5</t>
  </si>
  <si>
    <t>37</t>
  </si>
  <si>
    <t>997221559</t>
  </si>
  <si>
    <t>Příplatek ZKD 1 km u vodorovné dopravy suti ze sypkých materiálů</t>
  </si>
  <si>
    <t>1597379183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</si>
  <si>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</si>
  <si>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</si>
  <si>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190,501 * 19</t>
  </si>
  <si>
    <t>38</t>
  </si>
  <si>
    <t>997221875</t>
  </si>
  <si>
    <t>Poplatek za uložení stavebního odpadu na recyklační skládce (skládkovné) asfaltového bez obsahu dehtu zatříděného do Katalogu odpadů pod kódem 17 03 02</t>
  </si>
  <si>
    <t>-1471364822</t>
  </si>
  <si>
    <t>https://podminky.urs.cz/item/CS_URS_2023_01/997221875</t>
  </si>
  <si>
    <t>Poznámka k položce:_x000d_
POZOR! Zatříděno do kategorie ZAS-T3 dle Vyhlášky 130/2019 Sb.</t>
  </si>
  <si>
    <t>998</t>
  </si>
  <si>
    <t>Přesun hmot</t>
  </si>
  <si>
    <t>39</t>
  </si>
  <si>
    <t>998223011</t>
  </si>
  <si>
    <t>Přesun hmot pro pozemní komunikace s krytem dlážděným</t>
  </si>
  <si>
    <t>-1580728129</t>
  </si>
  <si>
    <t>Přesun hmot pro pozemní komunikace s krytem dlážděným dopravní vzdálenost do 200 m jakékoliv délky objektu</t>
  </si>
  <si>
    <t>https://podminky.urs.cz/item/CS_URS_2023_01/998223011</t>
  </si>
  <si>
    <t>Práce a dodávky M</t>
  </si>
  <si>
    <t>22-M</t>
  </si>
  <si>
    <t>Montáže technologických zařízení pro dopravní stavby</t>
  </si>
  <si>
    <t>40</t>
  </si>
  <si>
    <t>220182002</t>
  </si>
  <si>
    <t>Zatažení ochranné trubky z HDPE 110 mm do chráničky</t>
  </si>
  <si>
    <t>64</t>
  </si>
  <si>
    <t>1262575469</t>
  </si>
  <si>
    <t>Zatažení trubek do chráničky 110 mm ochranné z HDPE</t>
  </si>
  <si>
    <t>https://podminky.urs.cz/item/CS_URS_2023_01/220182002</t>
  </si>
  <si>
    <t>41</t>
  </si>
  <si>
    <t>34571098</t>
  </si>
  <si>
    <t>trubka elektroinstalační dělená (chránička) D 100/110mm, HDPE</t>
  </si>
  <si>
    <t>128</t>
  </si>
  <si>
    <t>-1002750765</t>
  </si>
  <si>
    <t>80*1,05 'Přepočtené koeficientem množství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</si>
  <si>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</si>
  <si>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</si>
  <si>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</si>
  <si>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</si>
  <si>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</si>
  <si>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</si>
  <si>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</si>
  <si>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</si>
  <si>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</si>
  <si>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</si>
  <si>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</si>
  <si>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64051152</t>
  </si>
  <si>
    <t>https://podminky.urs.cz/item/CS_URS_2023_01/012203000</t>
  </si>
  <si>
    <t>012303000</t>
  </si>
  <si>
    <t>Geodetické práce po výstavbě</t>
  </si>
  <si>
    <t>-690102794</t>
  </si>
  <si>
    <t>https://podminky.urs.cz/item/CS_URS_2023_01/012303000</t>
  </si>
  <si>
    <t>Poznámka k položce:_x000d_
Vypracování GDSPS</t>
  </si>
  <si>
    <t>VRN2</t>
  </si>
  <si>
    <t>Příprava staveniště</t>
  </si>
  <si>
    <t>021103000</t>
  </si>
  <si>
    <t>Zabezpečení přírodních hodnot na místě</t>
  </si>
  <si>
    <t>-1531619887</t>
  </si>
  <si>
    <t>https://podminky.urs.cz/item/CS_URS_2023_01/021103000</t>
  </si>
  <si>
    <t>Poznámka k položce:_x000d_
OCHRANA PŘILEHLÉ VEGETACE - STROMY, KEŘE</t>
  </si>
  <si>
    <t>VRN3</t>
  </si>
  <si>
    <t>Zařízení staveniště</t>
  </si>
  <si>
    <t>030001000</t>
  </si>
  <si>
    <t>-2026996628</t>
  </si>
  <si>
    <t>https://podminky.urs.cz/item/CS_URS_2023_01/030001000</t>
  </si>
  <si>
    <t>034303000</t>
  </si>
  <si>
    <t>Dopravní značení na staveništi</t>
  </si>
  <si>
    <t>434755670</t>
  </si>
  <si>
    <t>https://podminky.urs.cz/item/CS_URS_2023_01/034303000</t>
  </si>
  <si>
    <t>Poznámka k položce:_x000d_
PŘECHODNÉ DOPRAVNÍ ZNAČENÍ A NÁKLADY NA ZAJIŠTĚNÍ POVOLENÍ ZVLÁŠTNÍHO UŽÍVÁNÍ KOMUNIKACE</t>
  </si>
  <si>
    <t>VRN4</t>
  </si>
  <si>
    <t>Inženýrská činnost</t>
  </si>
  <si>
    <t>040001000</t>
  </si>
  <si>
    <t>-620996277</t>
  </si>
  <si>
    <t>https://podminky.urs.cz/item/CS_URS_2023_01/040001000</t>
  </si>
  <si>
    <t>Poznámka k položce:_x000d_
VYTYČENÍ INŽENÝRSKÝCH SÍTÍ V PROSTORU STAVENIŠTĚ</t>
  </si>
  <si>
    <t>043002000</t>
  </si>
  <si>
    <t>Zkoušky a ostatní měření</t>
  </si>
  <si>
    <t>2117344204</t>
  </si>
  <si>
    <t>https://podminky.urs.cz/item/CS_URS_2023_01/043002000</t>
  </si>
  <si>
    <t>Poznámka k položce:_x000d_
NÁKLADY NA REALIZOVÁNÍ KONTROLNÍHO A ZKUŠEBNÍHO PLÁNU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</si>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</sst>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3106144" TargetMode="External" /><Relationship Id="rId3" Type="http://schemas.openxmlformats.org/officeDocument/2006/relationships/hyperlink" Target="https://podminky.urs.cz/item/CS_URS_2023_01/113107172" TargetMode="External" /><Relationship Id="rId4" Type="http://schemas.openxmlformats.org/officeDocument/2006/relationships/hyperlink" Target="https://podminky.urs.cz/item/CS_URS_2023_01/113107341" TargetMode="External" /><Relationship Id="rId5" Type="http://schemas.openxmlformats.org/officeDocument/2006/relationships/hyperlink" Target="https://podminky.urs.cz/item/CS_URS_2023_01/113204111" TargetMode="External" /><Relationship Id="rId6" Type="http://schemas.openxmlformats.org/officeDocument/2006/relationships/hyperlink" Target="https://podminky.urs.cz/item/CS_URS_2023_01/121151103" TargetMode="External" /><Relationship Id="rId7" Type="http://schemas.openxmlformats.org/officeDocument/2006/relationships/hyperlink" Target="https://podminky.urs.cz/item/CS_URS_2023_01/122211101" TargetMode="External" /><Relationship Id="rId8" Type="http://schemas.openxmlformats.org/officeDocument/2006/relationships/hyperlink" Target="https://podminky.urs.cz/item/CS_URS_2023_01/122251101" TargetMode="External" /><Relationship Id="rId9" Type="http://schemas.openxmlformats.org/officeDocument/2006/relationships/hyperlink" Target="https://podminky.urs.cz/item/CS_URS_2023_01/122251102" TargetMode="External" /><Relationship Id="rId10" Type="http://schemas.openxmlformats.org/officeDocument/2006/relationships/hyperlink" Target="https://podminky.urs.cz/item/CS_URS_2023_01/162301501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81351003" TargetMode="External" /><Relationship Id="rId13" Type="http://schemas.openxmlformats.org/officeDocument/2006/relationships/hyperlink" Target="https://podminky.urs.cz/item/CS_URS_2023_01/181411131" TargetMode="External" /><Relationship Id="rId14" Type="http://schemas.openxmlformats.org/officeDocument/2006/relationships/hyperlink" Target="https://podminky.urs.cz/item/CS_URS_2023_01/181951112" TargetMode="External" /><Relationship Id="rId15" Type="http://schemas.openxmlformats.org/officeDocument/2006/relationships/hyperlink" Target="https://podminky.urs.cz/item/CS_URS_2023_01/275313711" TargetMode="External" /><Relationship Id="rId16" Type="http://schemas.openxmlformats.org/officeDocument/2006/relationships/hyperlink" Target="https://podminky.urs.cz/item/CS_URS_2023_01/561121103" TargetMode="External" /><Relationship Id="rId17" Type="http://schemas.openxmlformats.org/officeDocument/2006/relationships/hyperlink" Target="https://podminky.urs.cz/item/CS_URS_2023_01/564851011" TargetMode="External" /><Relationship Id="rId18" Type="http://schemas.openxmlformats.org/officeDocument/2006/relationships/hyperlink" Target="https://podminky.urs.cz/item/CS_URS_2023_01/564861111" TargetMode="External" /><Relationship Id="rId19" Type="http://schemas.openxmlformats.org/officeDocument/2006/relationships/hyperlink" Target="https://podminky.urs.cz/item/CS_URS_2023_01/596211110" TargetMode="External" /><Relationship Id="rId20" Type="http://schemas.openxmlformats.org/officeDocument/2006/relationships/hyperlink" Target="https://podminky.urs.cz/item/CS_URS_2023_01/596211212" TargetMode="External" /><Relationship Id="rId21" Type="http://schemas.openxmlformats.org/officeDocument/2006/relationships/hyperlink" Target="https://podminky.urs.cz/item/CS_URS_2023_01/596411111" TargetMode="External" /><Relationship Id="rId22" Type="http://schemas.openxmlformats.org/officeDocument/2006/relationships/hyperlink" Target="https://podminky.urs.cz/item/CS_URS_2023_01/916131213" TargetMode="External" /><Relationship Id="rId23" Type="http://schemas.openxmlformats.org/officeDocument/2006/relationships/hyperlink" Target="https://podminky.urs.cz/item/CS_URS_2023_01/919735126" TargetMode="External" /><Relationship Id="rId24" Type="http://schemas.openxmlformats.org/officeDocument/2006/relationships/hyperlink" Target="https://podminky.urs.cz/item/CS_URS_2023_01/936124113" TargetMode="External" /><Relationship Id="rId25" Type="http://schemas.openxmlformats.org/officeDocument/2006/relationships/hyperlink" Target="https://podminky.urs.cz/item/CS_URS_2023_01/985311111" TargetMode="External" /><Relationship Id="rId26" Type="http://schemas.openxmlformats.org/officeDocument/2006/relationships/hyperlink" Target="https://podminky.urs.cz/item/CS_URS_2023_01/997013861" TargetMode="External" /><Relationship Id="rId27" Type="http://schemas.openxmlformats.org/officeDocument/2006/relationships/hyperlink" Target="https://podminky.urs.cz/item/CS_URS_2023_01/997013873" TargetMode="External" /><Relationship Id="rId28" Type="http://schemas.openxmlformats.org/officeDocument/2006/relationships/hyperlink" Target="https://podminky.urs.cz/item/CS_URS_2023_01/997221551" TargetMode="External" /><Relationship Id="rId29" Type="http://schemas.openxmlformats.org/officeDocument/2006/relationships/hyperlink" Target="https://podminky.urs.cz/item/CS_URS_2023_01/997221559" TargetMode="External" /><Relationship Id="rId30" Type="http://schemas.openxmlformats.org/officeDocument/2006/relationships/hyperlink" Target="https://podminky.urs.cz/item/CS_URS_2023_01/997221875" TargetMode="External" /><Relationship Id="rId31" Type="http://schemas.openxmlformats.org/officeDocument/2006/relationships/hyperlink" Target="https://podminky.urs.cz/item/CS_URS_2023_01/998223011" TargetMode="External" /><Relationship Id="rId32" Type="http://schemas.openxmlformats.org/officeDocument/2006/relationships/hyperlink" Target="https://podminky.urs.cz/item/CS_URS_2023_01/220182002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203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21103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hyperlink" Target="https://podminky.urs.cz/item/CS_URS_2023_01/034303000" TargetMode="External" /><Relationship Id="rId6" Type="http://schemas.openxmlformats.org/officeDocument/2006/relationships/hyperlink" Target="https://podminky.urs.cz/item/CS_URS_2023_01/040001000" TargetMode="External" /><Relationship Id="rId7" Type="http://schemas.openxmlformats.org/officeDocument/2006/relationships/hyperlink" Target="https://podminky.urs.cz/item/CS_URS_2023_01/043002000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37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21PP1004-26(01)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chodníku v ulici Teplická před č.p. 598, Bílina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Bílina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31. 3. 2023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Bílina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Pavepro s.r.o.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Ing. Jan Sedláček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100 -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'SO 100 - Komunikace'!P88</f>
        <v>0</v>
      </c>
      <c r="AV55" s="120">
        <f>'SO 100 - Komunikace'!J33</f>
        <v>0</v>
      </c>
      <c r="AW55" s="120">
        <f>'SO 100 - Komunikace'!J34</f>
        <v>0</v>
      </c>
      <c r="AX55" s="120">
        <f>'SO 100 - Komunikace'!J35</f>
        <v>0</v>
      </c>
      <c r="AY55" s="120">
        <f>'SO 100 - Komunikace'!J36</f>
        <v>0</v>
      </c>
      <c r="AZ55" s="120">
        <f>'SO 100 - Komunikace'!F33</f>
        <v>0</v>
      </c>
      <c r="BA55" s="120">
        <f>'SO 100 - Komunikace'!F34</f>
        <v>0</v>
      </c>
      <c r="BB55" s="120">
        <f>'SO 100 - Komunikace'!F35</f>
        <v>0</v>
      </c>
      <c r="BC55" s="120">
        <f>'SO 100 - Komunikace'!F36</f>
        <v>0</v>
      </c>
      <c r="BD55" s="122">
        <f>'SO 100 - Komunikace'!F37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19</v>
      </c>
      <c r="CM55" s="123" t="s">
        <v>86</v>
      </c>
    </row>
    <row r="56" s="7" customFormat="1" ht="16.5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'VRN - Vedlejší rozpočtové...'!J30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24">
        <v>0</v>
      </c>
      <c r="AT56" s="125">
        <f>ROUND(SUM(AV56:AW56),2)</f>
        <v>0</v>
      </c>
      <c r="AU56" s="126">
        <f>'VRN - Vedlejší rozpočtové...'!P84</f>
        <v>0</v>
      </c>
      <c r="AV56" s="125">
        <f>'VRN - Vedlejší rozpočtové...'!J33</f>
        <v>0</v>
      </c>
      <c r="AW56" s="125">
        <f>'VRN - Vedlejší rozpočtové...'!J34</f>
        <v>0</v>
      </c>
      <c r="AX56" s="125">
        <f>'VRN - Vedlejší rozpočtové...'!J35</f>
        <v>0</v>
      </c>
      <c r="AY56" s="125">
        <f>'VRN - Vedlejší rozpočtové...'!J36</f>
        <v>0</v>
      </c>
      <c r="AZ56" s="125">
        <f>'VRN - Vedlejší rozpočtové...'!F33</f>
        <v>0</v>
      </c>
      <c r="BA56" s="125">
        <f>'VRN - Vedlejší rozpočtové...'!F34</f>
        <v>0</v>
      </c>
      <c r="BB56" s="125">
        <f>'VRN - Vedlejší rozpočtové...'!F35</f>
        <v>0</v>
      </c>
      <c r="BC56" s="125">
        <f>'VRN - Vedlejší rozpočtové...'!F36</f>
        <v>0</v>
      </c>
      <c r="BD56" s="127">
        <f>'VRN - Vedlejší rozpočtové...'!F37</f>
        <v>0</v>
      </c>
      <c r="BE56" s="7"/>
      <c r="BT56" s="123" t="s">
        <v>84</v>
      </c>
      <c r="BV56" s="123" t="s">
        <v>78</v>
      </c>
      <c r="BW56" s="123" t="s">
        <v>89</v>
      </c>
      <c r="BX56" s="123" t="s">
        <v>5</v>
      </c>
      <c r="CL56" s="123" t="s">
        <v>19</v>
      </c>
      <c r="CM56" s="123" t="s">
        <v>86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p4+8iMRBHt2yi+XBD1NhcOTkOq4g3E7kiB5Makgp4DLmutLwitCgxEDIwpOFPIvO0A5KIbVR/wQaHTHoZs3uEA==" hashValue="kJXm4zVyUTTZ/D6ymvRKFGV2airse6fRw9wDzvvuOzMZwSDKfQdS/Op6tw//q0o6pArMpOH54vEaSOawN3jaCA==" algorithmName="SHA-512" password="CDD7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0 - Komunikace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v ulici Teplická před č.p. 598,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31. 3. 2023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ROUND((SUM(BE88:BE292)),  2)</f>
        <v>0</v>
      </c>
      <c r="G33" s="38"/>
      <c r="H33" s="38"/>
      <c r="I33" s="148">
        <v>0.20999999999999999</v>
      </c>
      <c r="J33" s="147">
        <f>ROUND(((SUM(BE88:BE292))*I33),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ROUND((SUM(BF88:BF292)),  2)</f>
        <v>0</v>
      </c>
      <c r="G34" s="38"/>
      <c r="H34" s="38"/>
      <c r="I34" s="148">
        <v>0.14999999999999999</v>
      </c>
      <c r="J34" s="147">
        <f>ROUND(((SUM(BF88:BF292))*I34),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ROUND((SUM(BG88:BG292)),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ROUND((SUM(BH88:BH292)),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ROUND((SUM(BI88:BI292)),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v ulici Teplická před č.p. 598,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100 -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</v>
      </c>
      <c r="G52" s="40"/>
      <c r="H52" s="40"/>
      <c r="I52" s="32" t="s">
        <v>23</v>
      </c>
      <c r="J52" s="72" t="str">
        <f>IF(J12="","",J12)</f>
        <v>31. 3. 2023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Bílina</v>
      </c>
      <c r="G54" s="40"/>
      <c r="H54" s="40"/>
      <c r="I54" s="32" t="s">
        <v>33</v>
      </c>
      <c r="J54" s="36" t="str">
        <f>E21</f>
        <v>Pavepro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Ing. Jan Sedláček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98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99</v>
      </c>
      <c r="E62" s="174"/>
      <c r="F62" s="174"/>
      <c r="G62" s="174"/>
      <c r="H62" s="174"/>
      <c r="I62" s="174"/>
      <c r="J62" s="175">
        <f>J171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100</v>
      </c>
      <c r="E63" s="174"/>
      <c r="F63" s="174"/>
      <c r="G63" s="174"/>
      <c r="H63" s="174"/>
      <c r="I63" s="174"/>
      <c r="J63" s="175">
        <f>J176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J226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102</v>
      </c>
      <c r="E65" s="174"/>
      <c r="F65" s="174"/>
      <c r="G65" s="174"/>
      <c r="H65" s="174"/>
      <c r="I65" s="174"/>
      <c r="J65" s="175">
        <f>J250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103</v>
      </c>
      <c r="E66" s="174"/>
      <c r="F66" s="174"/>
      <c r="G66" s="174"/>
      <c r="H66" s="174"/>
      <c r="I66" s="174"/>
      <c r="J66" s="175">
        <f>J281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104</v>
      </c>
      <c r="E67" s="168"/>
      <c r="F67" s="168"/>
      <c r="G67" s="168"/>
      <c r="H67" s="168"/>
      <c r="I67" s="168"/>
      <c r="J67" s="169">
        <f>J285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105</v>
      </c>
      <c r="E68" s="174"/>
      <c r="F68" s="174"/>
      <c r="G68" s="174"/>
      <c r="H68" s="174"/>
      <c r="I68" s="174"/>
      <c r="J68" s="175">
        <f>J286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Oprava chodníku v ulici Teplická před č.p. 598, Bílina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91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 100 - Komunikace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Bílina</v>
      </c>
      <c r="G82" s="40"/>
      <c r="H82" s="40"/>
      <c r="I82" s="32" t="s">
        <v>23</v>
      </c>
      <c r="J82" s="72" t="str">
        <f>IF(J12="","",J12)</f>
        <v>31. 3. 2023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Bílina</v>
      </c>
      <c r="G84" s="40"/>
      <c r="H84" s="40"/>
      <c r="I84" s="32" t="s">
        <v>33</v>
      </c>
      <c r="J84" s="36" t="str">
        <f>E21</f>
        <v>Pavepro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38</v>
      </c>
      <c r="J85" s="36" t="str">
        <f>E24</f>
        <v>Ing. Jan Sedláček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107</v>
      </c>
      <c r="D87" s="180" t="s">
        <v>61</v>
      </c>
      <c r="E87" s="180" t="s">
        <v>57</v>
      </c>
      <c r="F87" s="180" t="s">
        <v>58</v>
      </c>
      <c r="G87" s="180" t="s">
        <v>108</v>
      </c>
      <c r="H87" s="180" t="s">
        <v>109</v>
      </c>
      <c r="I87" s="180" t="s">
        <v>110</v>
      </c>
      <c r="J87" s="181" t="s">
        <v>95</v>
      </c>
      <c r="K87" s="182" t="s">
        <v>111</v>
      </c>
      <c r="L87" s="183"/>
      <c r="M87" s="92" t="s">
        <v>19</v>
      </c>
      <c r="N87" s="93" t="s">
        <v>46</v>
      </c>
      <c r="O87" s="93" t="s">
        <v>112</v>
      </c>
      <c r="P87" s="93" t="s">
        <v>113</v>
      </c>
      <c r="Q87" s="93" t="s">
        <v>114</v>
      </c>
      <c r="R87" s="93" t="s">
        <v>115</v>
      </c>
      <c r="S87" s="93" t="s">
        <v>116</v>
      </c>
      <c r="T87" s="94" t="s">
        <v>117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118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P89+P285</f>
        <v>0</v>
      </c>
      <c r="Q88" s="96"/>
      <c r="R88" s="186">
        <f>R89+R285</f>
        <v>296.34149372000002</v>
      </c>
      <c r="S88" s="96"/>
      <c r="T88" s="187">
        <f>T89+T285</f>
        <v>187.3424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75</v>
      </c>
      <c r="AU88" s="17" t="s">
        <v>96</v>
      </c>
      <c r="BK88" s="188">
        <f>BK89+BK285</f>
        <v>0</v>
      </c>
    </row>
    <row r="89" s="12" customFormat="1" ht="25.92" customHeight="1">
      <c r="A89" s="12"/>
      <c r="B89" s="189"/>
      <c r="C89" s="190"/>
      <c r="D89" s="191" t="s">
        <v>75</v>
      </c>
      <c r="E89" s="192" t="s">
        <v>119</v>
      </c>
      <c r="F89" s="192" t="s">
        <v>120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P90+P171+P176+P226+P250+P281</f>
        <v>0</v>
      </c>
      <c r="Q89" s="197"/>
      <c r="R89" s="198">
        <f>R90+R171+R176+R226+R250+R281</f>
        <v>296.27597372000002</v>
      </c>
      <c r="S89" s="197"/>
      <c r="T89" s="199">
        <f>T90+T171+T176+T226+T250+T281</f>
        <v>187.3424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76</v>
      </c>
      <c r="AY89" s="200" t="s">
        <v>121</v>
      </c>
      <c r="BK89" s="202">
        <f>BK90+BK171+BK176+BK226+BK250+BK281</f>
        <v>0</v>
      </c>
    </row>
    <row r="90" s="12" customFormat="1" ht="22.8" customHeight="1">
      <c r="A90" s="12"/>
      <c r="B90" s="189"/>
      <c r="C90" s="190"/>
      <c r="D90" s="191" t="s">
        <v>75</v>
      </c>
      <c r="E90" s="203" t="s">
        <v>84</v>
      </c>
      <c r="F90" s="203" t="s">
        <v>122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SUM(P91:P170)</f>
        <v>0</v>
      </c>
      <c r="Q90" s="197"/>
      <c r="R90" s="198">
        <f>SUM(R91:R170)</f>
        <v>0.0031459999999999999</v>
      </c>
      <c r="S90" s="197"/>
      <c r="T90" s="199">
        <f>SUM(T91:T170)</f>
        <v>187.3424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84</v>
      </c>
      <c r="AY90" s="200" t="s">
        <v>121</v>
      </c>
      <c r="BK90" s="202">
        <f>SUM(BK91:BK170)</f>
        <v>0</v>
      </c>
    </row>
    <row r="91" s="2" customFormat="1" ht="21.75" customHeight="1">
      <c r="A91" s="38"/>
      <c r="B91" s="39"/>
      <c r="C91" s="205" t="s">
        <v>84</v>
      </c>
      <c r="D91" s="205" t="s">
        <v>123</v>
      </c>
      <c r="E91" s="206" t="s">
        <v>124</v>
      </c>
      <c r="F91" s="207" t="s">
        <v>125</v>
      </c>
      <c r="G91" s="208" t="s">
        <v>126</v>
      </c>
      <c r="H91" s="209">
        <v>4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47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127</v>
      </c>
      <c r="AT91" s="217" t="s">
        <v>123</v>
      </c>
      <c r="AU91" s="217" t="s">
        <v>86</v>
      </c>
      <c r="AY91" s="17" t="s">
        <v>121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84</v>
      </c>
      <c r="BK91" s="218">
        <f>ROUND(I91*H91,2)</f>
        <v>0</v>
      </c>
      <c r="BL91" s="17" t="s">
        <v>127</v>
      </c>
      <c r="BM91" s="217" t="s">
        <v>128</v>
      </c>
    </row>
    <row r="92" s="2" customFormat="1">
      <c r="A92" s="38"/>
      <c r="B92" s="39"/>
      <c r="C92" s="40"/>
      <c r="D92" s="219" t="s">
        <v>129</v>
      </c>
      <c r="E92" s="40"/>
      <c r="F92" s="220" t="s">
        <v>130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129</v>
      </c>
      <c r="AU92" s="17" t="s">
        <v>86</v>
      </c>
    </row>
    <row r="93" s="2" customFormat="1">
      <c r="A93" s="38"/>
      <c r="B93" s="39"/>
      <c r="C93" s="40"/>
      <c r="D93" s="224" t="s">
        <v>131</v>
      </c>
      <c r="E93" s="40"/>
      <c r="F93" s="225" t="s">
        <v>132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131</v>
      </c>
      <c r="AU93" s="17" t="s">
        <v>86</v>
      </c>
    </row>
    <row r="94" s="13" customFormat="1">
      <c r="A94" s="13"/>
      <c r="B94" s="226"/>
      <c r="C94" s="227"/>
      <c r="D94" s="219" t="s">
        <v>133</v>
      </c>
      <c r="E94" s="228" t="s">
        <v>19</v>
      </c>
      <c r="F94" s="229" t="s">
        <v>134</v>
      </c>
      <c r="G94" s="227"/>
      <c r="H94" s="230">
        <v>4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133</v>
      </c>
      <c r="AU94" s="236" t="s">
        <v>86</v>
      </c>
      <c r="AV94" s="13" t="s">
        <v>86</v>
      </c>
      <c r="AW94" s="13" t="s">
        <v>37</v>
      </c>
      <c r="AX94" s="13" t="s">
        <v>76</v>
      </c>
      <c r="AY94" s="236" t="s">
        <v>121</v>
      </c>
    </row>
    <row r="95" s="14" customFormat="1">
      <c r="A95" s="14"/>
      <c r="B95" s="237"/>
      <c r="C95" s="238"/>
      <c r="D95" s="219" t="s">
        <v>133</v>
      </c>
      <c r="E95" s="239" t="s">
        <v>19</v>
      </c>
      <c r="F95" s="240" t="s">
        <v>135</v>
      </c>
      <c r="G95" s="238"/>
      <c r="H95" s="241">
        <v>4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133</v>
      </c>
      <c r="AU95" s="247" t="s">
        <v>86</v>
      </c>
      <c r="AV95" s="14" t="s">
        <v>127</v>
      </c>
      <c r="AW95" s="14" t="s">
        <v>37</v>
      </c>
      <c r="AX95" s="14" t="s">
        <v>84</v>
      </c>
      <c r="AY95" s="247" t="s">
        <v>121</v>
      </c>
    </row>
    <row r="96" s="2" customFormat="1" ht="16.5" customHeight="1">
      <c r="A96" s="38"/>
      <c r="B96" s="39"/>
      <c r="C96" s="205" t="s">
        <v>86</v>
      </c>
      <c r="D96" s="205" t="s">
        <v>123</v>
      </c>
      <c r="E96" s="206" t="s">
        <v>136</v>
      </c>
      <c r="F96" s="207" t="s">
        <v>137</v>
      </c>
      <c r="G96" s="208" t="s">
        <v>126</v>
      </c>
      <c r="H96" s="209">
        <v>78.200000000000003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47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0.26000000000000001</v>
      </c>
      <c r="T96" s="216">
        <f>S96*H96</f>
        <v>20.332000000000001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127</v>
      </c>
      <c r="AT96" s="217" t="s">
        <v>123</v>
      </c>
      <c r="AU96" s="217" t="s">
        <v>86</v>
      </c>
      <c r="AY96" s="17" t="s">
        <v>121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84</v>
      </c>
      <c r="BK96" s="218">
        <f>ROUND(I96*H96,2)</f>
        <v>0</v>
      </c>
      <c r="BL96" s="17" t="s">
        <v>127</v>
      </c>
      <c r="BM96" s="217" t="s">
        <v>138</v>
      </c>
    </row>
    <row r="97" s="2" customFormat="1">
      <c r="A97" s="38"/>
      <c r="B97" s="39"/>
      <c r="C97" s="40"/>
      <c r="D97" s="219" t="s">
        <v>129</v>
      </c>
      <c r="E97" s="40"/>
      <c r="F97" s="220" t="s">
        <v>139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129</v>
      </c>
      <c r="AU97" s="17" t="s">
        <v>86</v>
      </c>
    </row>
    <row r="98" s="2" customFormat="1">
      <c r="A98" s="38"/>
      <c r="B98" s="39"/>
      <c r="C98" s="40"/>
      <c r="D98" s="224" t="s">
        <v>131</v>
      </c>
      <c r="E98" s="40"/>
      <c r="F98" s="225" t="s">
        <v>140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131</v>
      </c>
      <c r="AU98" s="17" t="s">
        <v>86</v>
      </c>
    </row>
    <row r="99" s="13" customFormat="1">
      <c r="A99" s="13"/>
      <c r="B99" s="226"/>
      <c r="C99" s="227"/>
      <c r="D99" s="219" t="s">
        <v>133</v>
      </c>
      <c r="E99" s="228" t="s">
        <v>19</v>
      </c>
      <c r="F99" s="229" t="s">
        <v>141</v>
      </c>
      <c r="G99" s="227"/>
      <c r="H99" s="230">
        <v>78.200000000000003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133</v>
      </c>
      <c r="AU99" s="236" t="s">
        <v>86</v>
      </c>
      <c r="AV99" s="13" t="s">
        <v>86</v>
      </c>
      <c r="AW99" s="13" t="s">
        <v>37</v>
      </c>
      <c r="AX99" s="13" t="s">
        <v>76</v>
      </c>
      <c r="AY99" s="236" t="s">
        <v>121</v>
      </c>
    </row>
    <row r="100" s="14" customFormat="1">
      <c r="A100" s="14"/>
      <c r="B100" s="237"/>
      <c r="C100" s="238"/>
      <c r="D100" s="219" t="s">
        <v>133</v>
      </c>
      <c r="E100" s="239" t="s">
        <v>19</v>
      </c>
      <c r="F100" s="240" t="s">
        <v>135</v>
      </c>
      <c r="G100" s="238"/>
      <c r="H100" s="241">
        <v>78.200000000000003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133</v>
      </c>
      <c r="AU100" s="247" t="s">
        <v>86</v>
      </c>
      <c r="AV100" s="14" t="s">
        <v>127</v>
      </c>
      <c r="AW100" s="14" t="s">
        <v>37</v>
      </c>
      <c r="AX100" s="14" t="s">
        <v>84</v>
      </c>
      <c r="AY100" s="247" t="s">
        <v>121</v>
      </c>
    </row>
    <row r="101" s="2" customFormat="1" ht="21.75" customHeight="1">
      <c r="A101" s="38"/>
      <c r="B101" s="39"/>
      <c r="C101" s="205" t="s">
        <v>142</v>
      </c>
      <c r="D101" s="205" t="s">
        <v>123</v>
      </c>
      <c r="E101" s="206" t="s">
        <v>143</v>
      </c>
      <c r="F101" s="207" t="s">
        <v>144</v>
      </c>
      <c r="G101" s="208" t="s">
        <v>126</v>
      </c>
      <c r="H101" s="209">
        <v>219.59999999999999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47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0.625</v>
      </c>
      <c r="T101" s="216">
        <f>S101*H101</f>
        <v>137.25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127</v>
      </c>
      <c r="AT101" s="217" t="s">
        <v>123</v>
      </c>
      <c r="AU101" s="217" t="s">
        <v>86</v>
      </c>
      <c r="AY101" s="17" t="s">
        <v>121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84</v>
      </c>
      <c r="BK101" s="218">
        <f>ROUND(I101*H101,2)</f>
        <v>0</v>
      </c>
      <c r="BL101" s="17" t="s">
        <v>127</v>
      </c>
      <c r="BM101" s="217" t="s">
        <v>145</v>
      </c>
    </row>
    <row r="102" s="2" customFormat="1">
      <c r="A102" s="38"/>
      <c r="B102" s="39"/>
      <c r="C102" s="40"/>
      <c r="D102" s="219" t="s">
        <v>129</v>
      </c>
      <c r="E102" s="40"/>
      <c r="F102" s="220" t="s">
        <v>146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129</v>
      </c>
      <c r="AU102" s="17" t="s">
        <v>86</v>
      </c>
    </row>
    <row r="103" s="2" customFormat="1">
      <c r="A103" s="38"/>
      <c r="B103" s="39"/>
      <c r="C103" s="40"/>
      <c r="D103" s="224" t="s">
        <v>131</v>
      </c>
      <c r="E103" s="40"/>
      <c r="F103" s="225" t="s">
        <v>147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131</v>
      </c>
      <c r="AU103" s="17" t="s">
        <v>86</v>
      </c>
    </row>
    <row r="104" s="13" customFormat="1">
      <c r="A104" s="13"/>
      <c r="B104" s="226"/>
      <c r="C104" s="227"/>
      <c r="D104" s="219" t="s">
        <v>133</v>
      </c>
      <c r="E104" s="228" t="s">
        <v>19</v>
      </c>
      <c r="F104" s="229" t="s">
        <v>148</v>
      </c>
      <c r="G104" s="227"/>
      <c r="H104" s="230">
        <v>219.59999999999999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133</v>
      </c>
      <c r="AU104" s="236" t="s">
        <v>86</v>
      </c>
      <c r="AV104" s="13" t="s">
        <v>86</v>
      </c>
      <c r="AW104" s="13" t="s">
        <v>37</v>
      </c>
      <c r="AX104" s="13" t="s">
        <v>76</v>
      </c>
      <c r="AY104" s="236" t="s">
        <v>121</v>
      </c>
    </row>
    <row r="105" s="14" customFormat="1">
      <c r="A105" s="14"/>
      <c r="B105" s="237"/>
      <c r="C105" s="238"/>
      <c r="D105" s="219" t="s">
        <v>133</v>
      </c>
      <c r="E105" s="239" t="s">
        <v>19</v>
      </c>
      <c r="F105" s="240" t="s">
        <v>135</v>
      </c>
      <c r="G105" s="238"/>
      <c r="H105" s="241">
        <v>219.59999999999999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133</v>
      </c>
      <c r="AU105" s="247" t="s">
        <v>86</v>
      </c>
      <c r="AV105" s="14" t="s">
        <v>127</v>
      </c>
      <c r="AW105" s="14" t="s">
        <v>37</v>
      </c>
      <c r="AX105" s="14" t="s">
        <v>84</v>
      </c>
      <c r="AY105" s="247" t="s">
        <v>121</v>
      </c>
    </row>
    <row r="106" s="2" customFormat="1" ht="16.5" customHeight="1">
      <c r="A106" s="38"/>
      <c r="B106" s="39"/>
      <c r="C106" s="205" t="s">
        <v>127</v>
      </c>
      <c r="D106" s="205" t="s">
        <v>123</v>
      </c>
      <c r="E106" s="206" t="s">
        <v>149</v>
      </c>
      <c r="F106" s="207" t="s">
        <v>150</v>
      </c>
      <c r="G106" s="208" t="s">
        <v>126</v>
      </c>
      <c r="H106" s="209">
        <v>217.80000000000001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47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0.098000000000000004</v>
      </c>
      <c r="T106" s="216">
        <f>S106*H106</f>
        <v>21.3444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127</v>
      </c>
      <c r="AT106" s="217" t="s">
        <v>123</v>
      </c>
      <c r="AU106" s="217" t="s">
        <v>86</v>
      </c>
      <c r="AY106" s="17" t="s">
        <v>121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84</v>
      </c>
      <c r="BK106" s="218">
        <f>ROUND(I106*H106,2)</f>
        <v>0</v>
      </c>
      <c r="BL106" s="17" t="s">
        <v>127</v>
      </c>
      <c r="BM106" s="217" t="s">
        <v>151</v>
      </c>
    </row>
    <row r="107" s="2" customFormat="1">
      <c r="A107" s="38"/>
      <c r="B107" s="39"/>
      <c r="C107" s="40"/>
      <c r="D107" s="219" t="s">
        <v>129</v>
      </c>
      <c r="E107" s="40"/>
      <c r="F107" s="220" t="s">
        <v>152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129</v>
      </c>
      <c r="AU107" s="17" t="s">
        <v>86</v>
      </c>
    </row>
    <row r="108" s="2" customFormat="1">
      <c r="A108" s="38"/>
      <c r="B108" s="39"/>
      <c r="C108" s="40"/>
      <c r="D108" s="224" t="s">
        <v>131</v>
      </c>
      <c r="E108" s="40"/>
      <c r="F108" s="225" t="s">
        <v>153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131</v>
      </c>
      <c r="AU108" s="17" t="s">
        <v>86</v>
      </c>
    </row>
    <row r="109" s="13" customFormat="1">
      <c r="A109" s="13"/>
      <c r="B109" s="226"/>
      <c r="C109" s="227"/>
      <c r="D109" s="219" t="s">
        <v>133</v>
      </c>
      <c r="E109" s="228" t="s">
        <v>19</v>
      </c>
      <c r="F109" s="229" t="s">
        <v>154</v>
      </c>
      <c r="G109" s="227"/>
      <c r="H109" s="230">
        <v>217.80000000000001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133</v>
      </c>
      <c r="AU109" s="236" t="s">
        <v>86</v>
      </c>
      <c r="AV109" s="13" t="s">
        <v>86</v>
      </c>
      <c r="AW109" s="13" t="s">
        <v>37</v>
      </c>
      <c r="AX109" s="13" t="s">
        <v>76</v>
      </c>
      <c r="AY109" s="236" t="s">
        <v>121</v>
      </c>
    </row>
    <row r="110" s="14" customFormat="1">
      <c r="A110" s="14"/>
      <c r="B110" s="237"/>
      <c r="C110" s="238"/>
      <c r="D110" s="219" t="s">
        <v>133</v>
      </c>
      <c r="E110" s="239" t="s">
        <v>19</v>
      </c>
      <c r="F110" s="240" t="s">
        <v>135</v>
      </c>
      <c r="G110" s="238"/>
      <c r="H110" s="241">
        <v>217.80000000000001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133</v>
      </c>
      <c r="AU110" s="247" t="s">
        <v>86</v>
      </c>
      <c r="AV110" s="14" t="s">
        <v>127</v>
      </c>
      <c r="AW110" s="14" t="s">
        <v>37</v>
      </c>
      <c r="AX110" s="14" t="s">
        <v>84</v>
      </c>
      <c r="AY110" s="247" t="s">
        <v>121</v>
      </c>
    </row>
    <row r="111" s="2" customFormat="1" ht="16.5" customHeight="1">
      <c r="A111" s="38"/>
      <c r="B111" s="39"/>
      <c r="C111" s="205" t="s">
        <v>155</v>
      </c>
      <c r="D111" s="205" t="s">
        <v>123</v>
      </c>
      <c r="E111" s="206" t="s">
        <v>156</v>
      </c>
      <c r="F111" s="207" t="s">
        <v>157</v>
      </c>
      <c r="G111" s="208" t="s">
        <v>158</v>
      </c>
      <c r="H111" s="209">
        <v>210.40000000000001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47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0.040000000000000001</v>
      </c>
      <c r="T111" s="216">
        <f>S111*H111</f>
        <v>8.4160000000000004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127</v>
      </c>
      <c r="AT111" s="217" t="s">
        <v>123</v>
      </c>
      <c r="AU111" s="217" t="s">
        <v>86</v>
      </c>
      <c r="AY111" s="17" t="s">
        <v>121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84</v>
      </c>
      <c r="BK111" s="218">
        <f>ROUND(I111*H111,2)</f>
        <v>0</v>
      </c>
      <c r="BL111" s="17" t="s">
        <v>127</v>
      </c>
      <c r="BM111" s="217" t="s">
        <v>159</v>
      </c>
    </row>
    <row r="112" s="2" customFormat="1">
      <c r="A112" s="38"/>
      <c r="B112" s="39"/>
      <c r="C112" s="40"/>
      <c r="D112" s="219" t="s">
        <v>129</v>
      </c>
      <c r="E112" s="40"/>
      <c r="F112" s="220" t="s">
        <v>160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129</v>
      </c>
      <c r="AU112" s="17" t="s">
        <v>86</v>
      </c>
    </row>
    <row r="113" s="2" customFormat="1">
      <c r="A113" s="38"/>
      <c r="B113" s="39"/>
      <c r="C113" s="40"/>
      <c r="D113" s="224" t="s">
        <v>131</v>
      </c>
      <c r="E113" s="40"/>
      <c r="F113" s="225" t="s">
        <v>161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86</v>
      </c>
    </row>
    <row r="114" s="13" customFormat="1">
      <c r="A114" s="13"/>
      <c r="B114" s="226"/>
      <c r="C114" s="227"/>
      <c r="D114" s="219" t="s">
        <v>133</v>
      </c>
      <c r="E114" s="228" t="s">
        <v>19</v>
      </c>
      <c r="F114" s="229" t="s">
        <v>162</v>
      </c>
      <c r="G114" s="227"/>
      <c r="H114" s="230">
        <v>210.40000000000001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133</v>
      </c>
      <c r="AU114" s="236" t="s">
        <v>86</v>
      </c>
      <c r="AV114" s="13" t="s">
        <v>86</v>
      </c>
      <c r="AW114" s="13" t="s">
        <v>37</v>
      </c>
      <c r="AX114" s="13" t="s">
        <v>76</v>
      </c>
      <c r="AY114" s="236" t="s">
        <v>121</v>
      </c>
    </row>
    <row r="115" s="14" customFormat="1">
      <c r="A115" s="14"/>
      <c r="B115" s="237"/>
      <c r="C115" s="238"/>
      <c r="D115" s="219" t="s">
        <v>133</v>
      </c>
      <c r="E115" s="239" t="s">
        <v>19</v>
      </c>
      <c r="F115" s="240" t="s">
        <v>135</v>
      </c>
      <c r="G115" s="238"/>
      <c r="H115" s="241">
        <v>210.40000000000001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133</v>
      </c>
      <c r="AU115" s="247" t="s">
        <v>86</v>
      </c>
      <c r="AV115" s="14" t="s">
        <v>127</v>
      </c>
      <c r="AW115" s="14" t="s">
        <v>37</v>
      </c>
      <c r="AX115" s="14" t="s">
        <v>84</v>
      </c>
      <c r="AY115" s="247" t="s">
        <v>121</v>
      </c>
    </row>
    <row r="116" s="2" customFormat="1" ht="16.5" customHeight="1">
      <c r="A116" s="38"/>
      <c r="B116" s="39"/>
      <c r="C116" s="205" t="s">
        <v>163</v>
      </c>
      <c r="D116" s="205" t="s">
        <v>123</v>
      </c>
      <c r="E116" s="206" t="s">
        <v>164</v>
      </c>
      <c r="F116" s="207" t="s">
        <v>165</v>
      </c>
      <c r="G116" s="208" t="s">
        <v>126</v>
      </c>
      <c r="H116" s="209">
        <v>157.30000000000001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47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127</v>
      </c>
      <c r="AT116" s="217" t="s">
        <v>123</v>
      </c>
      <c r="AU116" s="217" t="s">
        <v>86</v>
      </c>
      <c r="AY116" s="17" t="s">
        <v>121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84</v>
      </c>
      <c r="BK116" s="218">
        <f>ROUND(I116*H116,2)</f>
        <v>0</v>
      </c>
      <c r="BL116" s="17" t="s">
        <v>127</v>
      </c>
      <c r="BM116" s="217" t="s">
        <v>166</v>
      </c>
    </row>
    <row r="117" s="2" customFormat="1">
      <c r="A117" s="38"/>
      <c r="B117" s="39"/>
      <c r="C117" s="40"/>
      <c r="D117" s="219" t="s">
        <v>129</v>
      </c>
      <c r="E117" s="40"/>
      <c r="F117" s="220" t="s">
        <v>167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129</v>
      </c>
      <c r="AU117" s="17" t="s">
        <v>86</v>
      </c>
    </row>
    <row r="118" s="2" customFormat="1">
      <c r="A118" s="38"/>
      <c r="B118" s="39"/>
      <c r="C118" s="40"/>
      <c r="D118" s="224" t="s">
        <v>131</v>
      </c>
      <c r="E118" s="40"/>
      <c r="F118" s="225" t="s">
        <v>168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131</v>
      </c>
      <c r="AU118" s="17" t="s">
        <v>86</v>
      </c>
    </row>
    <row r="119" s="13" customFormat="1">
      <c r="A119" s="13"/>
      <c r="B119" s="226"/>
      <c r="C119" s="227"/>
      <c r="D119" s="219" t="s">
        <v>133</v>
      </c>
      <c r="E119" s="228" t="s">
        <v>19</v>
      </c>
      <c r="F119" s="229" t="s">
        <v>169</v>
      </c>
      <c r="G119" s="227"/>
      <c r="H119" s="230">
        <v>157.30000000000001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133</v>
      </c>
      <c r="AU119" s="236" t="s">
        <v>86</v>
      </c>
      <c r="AV119" s="13" t="s">
        <v>86</v>
      </c>
      <c r="AW119" s="13" t="s">
        <v>37</v>
      </c>
      <c r="AX119" s="13" t="s">
        <v>76</v>
      </c>
      <c r="AY119" s="236" t="s">
        <v>121</v>
      </c>
    </row>
    <row r="120" s="14" customFormat="1">
      <c r="A120" s="14"/>
      <c r="B120" s="237"/>
      <c r="C120" s="238"/>
      <c r="D120" s="219" t="s">
        <v>133</v>
      </c>
      <c r="E120" s="239" t="s">
        <v>19</v>
      </c>
      <c r="F120" s="240" t="s">
        <v>135</v>
      </c>
      <c r="G120" s="238"/>
      <c r="H120" s="241">
        <v>157.30000000000001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133</v>
      </c>
      <c r="AU120" s="247" t="s">
        <v>86</v>
      </c>
      <c r="AV120" s="14" t="s">
        <v>127</v>
      </c>
      <c r="AW120" s="14" t="s">
        <v>37</v>
      </c>
      <c r="AX120" s="14" t="s">
        <v>84</v>
      </c>
      <c r="AY120" s="247" t="s">
        <v>121</v>
      </c>
    </row>
    <row r="121" s="2" customFormat="1" ht="16.5" customHeight="1">
      <c r="A121" s="38"/>
      <c r="B121" s="39"/>
      <c r="C121" s="205" t="s">
        <v>170</v>
      </c>
      <c r="D121" s="205" t="s">
        <v>123</v>
      </c>
      <c r="E121" s="206" t="s">
        <v>171</v>
      </c>
      <c r="F121" s="207" t="s">
        <v>172</v>
      </c>
      <c r="G121" s="208" t="s">
        <v>173</v>
      </c>
      <c r="H121" s="209">
        <v>0.51200000000000001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47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127</v>
      </c>
      <c r="AT121" s="217" t="s">
        <v>123</v>
      </c>
      <c r="AU121" s="217" t="s">
        <v>86</v>
      </c>
      <c r="AY121" s="17" t="s">
        <v>121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84</v>
      </c>
      <c r="BK121" s="218">
        <f>ROUND(I121*H121,2)</f>
        <v>0</v>
      </c>
      <c r="BL121" s="17" t="s">
        <v>127</v>
      </c>
      <c r="BM121" s="217" t="s">
        <v>174</v>
      </c>
    </row>
    <row r="122" s="2" customFormat="1">
      <c r="A122" s="38"/>
      <c r="B122" s="39"/>
      <c r="C122" s="40"/>
      <c r="D122" s="219" t="s">
        <v>129</v>
      </c>
      <c r="E122" s="40"/>
      <c r="F122" s="220" t="s">
        <v>175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129</v>
      </c>
      <c r="AU122" s="17" t="s">
        <v>86</v>
      </c>
    </row>
    <row r="123" s="2" customFormat="1">
      <c r="A123" s="38"/>
      <c r="B123" s="39"/>
      <c r="C123" s="40"/>
      <c r="D123" s="224" t="s">
        <v>131</v>
      </c>
      <c r="E123" s="40"/>
      <c r="F123" s="225" t="s">
        <v>176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86</v>
      </c>
    </row>
    <row r="124" s="13" customFormat="1">
      <c r="A124" s="13"/>
      <c r="B124" s="226"/>
      <c r="C124" s="227"/>
      <c r="D124" s="219" t="s">
        <v>133</v>
      </c>
      <c r="E124" s="228" t="s">
        <v>19</v>
      </c>
      <c r="F124" s="229" t="s">
        <v>177</v>
      </c>
      <c r="G124" s="227"/>
      <c r="H124" s="230">
        <v>0.51200000000000001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133</v>
      </c>
      <c r="AU124" s="236" t="s">
        <v>86</v>
      </c>
      <c r="AV124" s="13" t="s">
        <v>86</v>
      </c>
      <c r="AW124" s="13" t="s">
        <v>37</v>
      </c>
      <c r="AX124" s="13" t="s">
        <v>76</v>
      </c>
      <c r="AY124" s="236" t="s">
        <v>121</v>
      </c>
    </row>
    <row r="125" s="14" customFormat="1">
      <c r="A125" s="14"/>
      <c r="B125" s="237"/>
      <c r="C125" s="238"/>
      <c r="D125" s="219" t="s">
        <v>133</v>
      </c>
      <c r="E125" s="239" t="s">
        <v>19</v>
      </c>
      <c r="F125" s="240" t="s">
        <v>135</v>
      </c>
      <c r="G125" s="238"/>
      <c r="H125" s="241">
        <v>0.51200000000000001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133</v>
      </c>
      <c r="AU125" s="247" t="s">
        <v>86</v>
      </c>
      <c r="AV125" s="14" t="s">
        <v>127</v>
      </c>
      <c r="AW125" s="14" t="s">
        <v>37</v>
      </c>
      <c r="AX125" s="14" t="s">
        <v>84</v>
      </c>
      <c r="AY125" s="247" t="s">
        <v>121</v>
      </c>
    </row>
    <row r="126" s="2" customFormat="1" ht="21.75" customHeight="1">
      <c r="A126" s="38"/>
      <c r="B126" s="39"/>
      <c r="C126" s="205" t="s">
        <v>178</v>
      </c>
      <c r="D126" s="205" t="s">
        <v>123</v>
      </c>
      <c r="E126" s="206" t="s">
        <v>179</v>
      </c>
      <c r="F126" s="207" t="s">
        <v>180</v>
      </c>
      <c r="G126" s="208" t="s">
        <v>173</v>
      </c>
      <c r="H126" s="209">
        <v>25.882000000000001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47</v>
      </c>
      <c r="O126" s="84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127</v>
      </c>
      <c r="AT126" s="217" t="s">
        <v>123</v>
      </c>
      <c r="AU126" s="217" t="s">
        <v>86</v>
      </c>
      <c r="AY126" s="17" t="s">
        <v>121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84</v>
      </c>
      <c r="BK126" s="218">
        <f>ROUND(I126*H126,2)</f>
        <v>0</v>
      </c>
      <c r="BL126" s="17" t="s">
        <v>127</v>
      </c>
      <c r="BM126" s="217" t="s">
        <v>181</v>
      </c>
    </row>
    <row r="127" s="2" customFormat="1">
      <c r="A127" s="38"/>
      <c r="B127" s="39"/>
      <c r="C127" s="40"/>
      <c r="D127" s="219" t="s">
        <v>129</v>
      </c>
      <c r="E127" s="40"/>
      <c r="F127" s="220" t="s">
        <v>182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129</v>
      </c>
      <c r="AU127" s="17" t="s">
        <v>86</v>
      </c>
    </row>
    <row r="128" s="2" customFormat="1">
      <c r="A128" s="38"/>
      <c r="B128" s="39"/>
      <c r="C128" s="40"/>
      <c r="D128" s="224" t="s">
        <v>131</v>
      </c>
      <c r="E128" s="40"/>
      <c r="F128" s="225" t="s">
        <v>183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86</v>
      </c>
    </row>
    <row r="129" s="13" customFormat="1">
      <c r="A129" s="13"/>
      <c r="B129" s="226"/>
      <c r="C129" s="227"/>
      <c r="D129" s="219" t="s">
        <v>133</v>
      </c>
      <c r="E129" s="228" t="s">
        <v>19</v>
      </c>
      <c r="F129" s="229" t="s">
        <v>184</v>
      </c>
      <c r="G129" s="227"/>
      <c r="H129" s="230">
        <v>4.3920000000000003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133</v>
      </c>
      <c r="AU129" s="236" t="s">
        <v>86</v>
      </c>
      <c r="AV129" s="13" t="s">
        <v>86</v>
      </c>
      <c r="AW129" s="13" t="s">
        <v>37</v>
      </c>
      <c r="AX129" s="13" t="s">
        <v>76</v>
      </c>
      <c r="AY129" s="236" t="s">
        <v>121</v>
      </c>
    </row>
    <row r="130" s="13" customFormat="1">
      <c r="A130" s="13"/>
      <c r="B130" s="226"/>
      <c r="C130" s="227"/>
      <c r="D130" s="219" t="s">
        <v>133</v>
      </c>
      <c r="E130" s="228" t="s">
        <v>19</v>
      </c>
      <c r="F130" s="229" t="s">
        <v>185</v>
      </c>
      <c r="G130" s="227"/>
      <c r="H130" s="230">
        <v>15.699999999999999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133</v>
      </c>
      <c r="AU130" s="236" t="s">
        <v>86</v>
      </c>
      <c r="AV130" s="13" t="s">
        <v>86</v>
      </c>
      <c r="AW130" s="13" t="s">
        <v>37</v>
      </c>
      <c r="AX130" s="13" t="s">
        <v>76</v>
      </c>
      <c r="AY130" s="236" t="s">
        <v>121</v>
      </c>
    </row>
    <row r="131" s="13" customFormat="1">
      <c r="A131" s="13"/>
      <c r="B131" s="226"/>
      <c r="C131" s="227"/>
      <c r="D131" s="219" t="s">
        <v>133</v>
      </c>
      <c r="E131" s="228" t="s">
        <v>19</v>
      </c>
      <c r="F131" s="229" t="s">
        <v>186</v>
      </c>
      <c r="G131" s="227"/>
      <c r="H131" s="230">
        <v>5.79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133</v>
      </c>
      <c r="AU131" s="236" t="s">
        <v>86</v>
      </c>
      <c r="AV131" s="13" t="s">
        <v>86</v>
      </c>
      <c r="AW131" s="13" t="s">
        <v>37</v>
      </c>
      <c r="AX131" s="13" t="s">
        <v>76</v>
      </c>
      <c r="AY131" s="236" t="s">
        <v>121</v>
      </c>
    </row>
    <row r="132" s="14" customFormat="1">
      <c r="A132" s="14"/>
      <c r="B132" s="237"/>
      <c r="C132" s="238"/>
      <c r="D132" s="219" t="s">
        <v>133</v>
      </c>
      <c r="E132" s="239" t="s">
        <v>19</v>
      </c>
      <c r="F132" s="240" t="s">
        <v>135</v>
      </c>
      <c r="G132" s="238"/>
      <c r="H132" s="241">
        <v>25.881999999999998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133</v>
      </c>
      <c r="AU132" s="247" t="s">
        <v>86</v>
      </c>
      <c r="AV132" s="14" t="s">
        <v>127</v>
      </c>
      <c r="AW132" s="14" t="s">
        <v>37</v>
      </c>
      <c r="AX132" s="14" t="s">
        <v>84</v>
      </c>
      <c r="AY132" s="247" t="s">
        <v>121</v>
      </c>
    </row>
    <row r="133" s="2" customFormat="1" ht="21.75" customHeight="1">
      <c r="A133" s="38"/>
      <c r="B133" s="39"/>
      <c r="C133" s="205" t="s">
        <v>187</v>
      </c>
      <c r="D133" s="205" t="s">
        <v>123</v>
      </c>
      <c r="E133" s="206" t="s">
        <v>188</v>
      </c>
      <c r="F133" s="207" t="s">
        <v>189</v>
      </c>
      <c r="G133" s="208" t="s">
        <v>173</v>
      </c>
      <c r="H133" s="209">
        <v>32.915999999999997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47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127</v>
      </c>
      <c r="AT133" s="217" t="s">
        <v>123</v>
      </c>
      <c r="AU133" s="217" t="s">
        <v>86</v>
      </c>
      <c r="AY133" s="17" t="s">
        <v>121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127</v>
      </c>
      <c r="BM133" s="217" t="s">
        <v>190</v>
      </c>
    </row>
    <row r="134" s="2" customFormat="1">
      <c r="A134" s="38"/>
      <c r="B134" s="39"/>
      <c r="C134" s="40"/>
      <c r="D134" s="219" t="s">
        <v>129</v>
      </c>
      <c r="E134" s="40"/>
      <c r="F134" s="220" t="s">
        <v>191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129</v>
      </c>
      <c r="AU134" s="17" t="s">
        <v>86</v>
      </c>
    </row>
    <row r="135" s="2" customFormat="1">
      <c r="A135" s="38"/>
      <c r="B135" s="39"/>
      <c r="C135" s="40"/>
      <c r="D135" s="224" t="s">
        <v>131</v>
      </c>
      <c r="E135" s="40"/>
      <c r="F135" s="225" t="s">
        <v>192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86</v>
      </c>
    </row>
    <row r="136" s="13" customFormat="1">
      <c r="A136" s="13"/>
      <c r="B136" s="226"/>
      <c r="C136" s="227"/>
      <c r="D136" s="219" t="s">
        <v>133</v>
      </c>
      <c r="E136" s="228" t="s">
        <v>19</v>
      </c>
      <c r="F136" s="229" t="s">
        <v>193</v>
      </c>
      <c r="G136" s="227"/>
      <c r="H136" s="230">
        <v>32.915999999999997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133</v>
      </c>
      <c r="AU136" s="236" t="s">
        <v>86</v>
      </c>
      <c r="AV136" s="13" t="s">
        <v>86</v>
      </c>
      <c r="AW136" s="13" t="s">
        <v>37</v>
      </c>
      <c r="AX136" s="13" t="s">
        <v>76</v>
      </c>
      <c r="AY136" s="236" t="s">
        <v>121</v>
      </c>
    </row>
    <row r="137" s="14" customFormat="1">
      <c r="A137" s="14"/>
      <c r="B137" s="237"/>
      <c r="C137" s="238"/>
      <c r="D137" s="219" t="s">
        <v>133</v>
      </c>
      <c r="E137" s="239" t="s">
        <v>19</v>
      </c>
      <c r="F137" s="240" t="s">
        <v>135</v>
      </c>
      <c r="G137" s="238"/>
      <c r="H137" s="241">
        <v>32.915999999999997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133</v>
      </c>
      <c r="AU137" s="247" t="s">
        <v>86</v>
      </c>
      <c r="AV137" s="14" t="s">
        <v>127</v>
      </c>
      <c r="AW137" s="14" t="s">
        <v>37</v>
      </c>
      <c r="AX137" s="14" t="s">
        <v>84</v>
      </c>
      <c r="AY137" s="247" t="s">
        <v>121</v>
      </c>
    </row>
    <row r="138" s="2" customFormat="1" ht="16.5" customHeight="1">
      <c r="A138" s="38"/>
      <c r="B138" s="39"/>
      <c r="C138" s="205" t="s">
        <v>194</v>
      </c>
      <c r="D138" s="205" t="s">
        <v>123</v>
      </c>
      <c r="E138" s="206" t="s">
        <v>195</v>
      </c>
      <c r="F138" s="207" t="s">
        <v>196</v>
      </c>
      <c r="G138" s="208" t="s">
        <v>126</v>
      </c>
      <c r="H138" s="209">
        <v>4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47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127</v>
      </c>
      <c r="AT138" s="217" t="s">
        <v>123</v>
      </c>
      <c r="AU138" s="217" t="s">
        <v>86</v>
      </c>
      <c r="AY138" s="17" t="s">
        <v>121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127</v>
      </c>
      <c r="BM138" s="217" t="s">
        <v>197</v>
      </c>
    </row>
    <row r="139" s="2" customFormat="1">
      <c r="A139" s="38"/>
      <c r="B139" s="39"/>
      <c r="C139" s="40"/>
      <c r="D139" s="219" t="s">
        <v>129</v>
      </c>
      <c r="E139" s="40"/>
      <c r="F139" s="220" t="s">
        <v>198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129</v>
      </c>
      <c r="AU139" s="17" t="s">
        <v>86</v>
      </c>
    </row>
    <row r="140" s="2" customFormat="1">
      <c r="A140" s="38"/>
      <c r="B140" s="39"/>
      <c r="C140" s="40"/>
      <c r="D140" s="224" t="s">
        <v>131</v>
      </c>
      <c r="E140" s="40"/>
      <c r="F140" s="225" t="s">
        <v>199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86</v>
      </c>
    </row>
    <row r="141" s="13" customFormat="1">
      <c r="A141" s="13"/>
      <c r="B141" s="226"/>
      <c r="C141" s="227"/>
      <c r="D141" s="219" t="s">
        <v>133</v>
      </c>
      <c r="E141" s="228" t="s">
        <v>19</v>
      </c>
      <c r="F141" s="229" t="s">
        <v>134</v>
      </c>
      <c r="G141" s="227"/>
      <c r="H141" s="230">
        <v>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133</v>
      </c>
      <c r="AU141" s="236" t="s">
        <v>86</v>
      </c>
      <c r="AV141" s="13" t="s">
        <v>86</v>
      </c>
      <c r="AW141" s="13" t="s">
        <v>37</v>
      </c>
      <c r="AX141" s="13" t="s">
        <v>76</v>
      </c>
      <c r="AY141" s="236" t="s">
        <v>121</v>
      </c>
    </row>
    <row r="142" s="14" customFormat="1">
      <c r="A142" s="14"/>
      <c r="B142" s="237"/>
      <c r="C142" s="238"/>
      <c r="D142" s="219" t="s">
        <v>133</v>
      </c>
      <c r="E142" s="239" t="s">
        <v>19</v>
      </c>
      <c r="F142" s="240" t="s">
        <v>135</v>
      </c>
      <c r="G142" s="238"/>
      <c r="H142" s="241">
        <v>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133</v>
      </c>
      <c r="AU142" s="247" t="s">
        <v>86</v>
      </c>
      <c r="AV142" s="14" t="s">
        <v>127</v>
      </c>
      <c r="AW142" s="14" t="s">
        <v>37</v>
      </c>
      <c r="AX142" s="14" t="s">
        <v>84</v>
      </c>
      <c r="AY142" s="247" t="s">
        <v>121</v>
      </c>
    </row>
    <row r="143" s="2" customFormat="1" ht="21.75" customHeight="1">
      <c r="A143" s="38"/>
      <c r="B143" s="39"/>
      <c r="C143" s="205" t="s">
        <v>200</v>
      </c>
      <c r="D143" s="205" t="s">
        <v>123</v>
      </c>
      <c r="E143" s="206" t="s">
        <v>201</v>
      </c>
      <c r="F143" s="207" t="s">
        <v>202</v>
      </c>
      <c r="G143" s="208" t="s">
        <v>173</v>
      </c>
      <c r="H143" s="209">
        <v>56.414999999999999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47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127</v>
      </c>
      <c r="AT143" s="217" t="s">
        <v>123</v>
      </c>
      <c r="AU143" s="217" t="s">
        <v>86</v>
      </c>
      <c r="AY143" s="17" t="s">
        <v>121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127</v>
      </c>
      <c r="BM143" s="217" t="s">
        <v>203</v>
      </c>
    </row>
    <row r="144" s="2" customFormat="1">
      <c r="A144" s="38"/>
      <c r="B144" s="39"/>
      <c r="C144" s="40"/>
      <c r="D144" s="219" t="s">
        <v>129</v>
      </c>
      <c r="E144" s="40"/>
      <c r="F144" s="220" t="s">
        <v>204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129</v>
      </c>
      <c r="AU144" s="17" t="s">
        <v>86</v>
      </c>
    </row>
    <row r="145" s="2" customFormat="1">
      <c r="A145" s="38"/>
      <c r="B145" s="39"/>
      <c r="C145" s="40"/>
      <c r="D145" s="224" t="s">
        <v>131</v>
      </c>
      <c r="E145" s="40"/>
      <c r="F145" s="225" t="s">
        <v>205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86</v>
      </c>
    </row>
    <row r="146" s="13" customFormat="1">
      <c r="A146" s="13"/>
      <c r="B146" s="226"/>
      <c r="C146" s="227"/>
      <c r="D146" s="219" t="s">
        <v>133</v>
      </c>
      <c r="E146" s="228" t="s">
        <v>19</v>
      </c>
      <c r="F146" s="229" t="s">
        <v>177</v>
      </c>
      <c r="G146" s="227"/>
      <c r="H146" s="230">
        <v>0.51200000000000001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133</v>
      </c>
      <c r="AU146" s="236" t="s">
        <v>86</v>
      </c>
      <c r="AV146" s="13" t="s">
        <v>86</v>
      </c>
      <c r="AW146" s="13" t="s">
        <v>37</v>
      </c>
      <c r="AX146" s="13" t="s">
        <v>76</v>
      </c>
      <c r="AY146" s="236" t="s">
        <v>121</v>
      </c>
    </row>
    <row r="147" s="13" customFormat="1">
      <c r="A147" s="13"/>
      <c r="B147" s="226"/>
      <c r="C147" s="227"/>
      <c r="D147" s="219" t="s">
        <v>133</v>
      </c>
      <c r="E147" s="228" t="s">
        <v>19</v>
      </c>
      <c r="F147" s="229" t="s">
        <v>184</v>
      </c>
      <c r="G147" s="227"/>
      <c r="H147" s="230">
        <v>4.3920000000000003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133</v>
      </c>
      <c r="AU147" s="236" t="s">
        <v>86</v>
      </c>
      <c r="AV147" s="13" t="s">
        <v>86</v>
      </c>
      <c r="AW147" s="13" t="s">
        <v>37</v>
      </c>
      <c r="AX147" s="13" t="s">
        <v>76</v>
      </c>
      <c r="AY147" s="236" t="s">
        <v>121</v>
      </c>
    </row>
    <row r="148" s="13" customFormat="1">
      <c r="A148" s="13"/>
      <c r="B148" s="226"/>
      <c r="C148" s="227"/>
      <c r="D148" s="219" t="s">
        <v>133</v>
      </c>
      <c r="E148" s="228" t="s">
        <v>19</v>
      </c>
      <c r="F148" s="229" t="s">
        <v>185</v>
      </c>
      <c r="G148" s="227"/>
      <c r="H148" s="230">
        <v>15.699999999999999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133</v>
      </c>
      <c r="AU148" s="236" t="s">
        <v>86</v>
      </c>
      <c r="AV148" s="13" t="s">
        <v>86</v>
      </c>
      <c r="AW148" s="13" t="s">
        <v>37</v>
      </c>
      <c r="AX148" s="13" t="s">
        <v>76</v>
      </c>
      <c r="AY148" s="236" t="s">
        <v>121</v>
      </c>
    </row>
    <row r="149" s="13" customFormat="1">
      <c r="A149" s="13"/>
      <c r="B149" s="226"/>
      <c r="C149" s="227"/>
      <c r="D149" s="219" t="s">
        <v>133</v>
      </c>
      <c r="E149" s="228" t="s">
        <v>19</v>
      </c>
      <c r="F149" s="229" t="s">
        <v>193</v>
      </c>
      <c r="G149" s="227"/>
      <c r="H149" s="230">
        <v>32.915999999999997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133</v>
      </c>
      <c r="AU149" s="236" t="s">
        <v>86</v>
      </c>
      <c r="AV149" s="13" t="s">
        <v>86</v>
      </c>
      <c r="AW149" s="13" t="s">
        <v>37</v>
      </c>
      <c r="AX149" s="13" t="s">
        <v>76</v>
      </c>
      <c r="AY149" s="236" t="s">
        <v>121</v>
      </c>
    </row>
    <row r="150" s="13" customFormat="1">
      <c r="A150" s="13"/>
      <c r="B150" s="226"/>
      <c r="C150" s="227"/>
      <c r="D150" s="219" t="s">
        <v>133</v>
      </c>
      <c r="E150" s="228" t="s">
        <v>19</v>
      </c>
      <c r="F150" s="229" t="s">
        <v>206</v>
      </c>
      <c r="G150" s="227"/>
      <c r="H150" s="230">
        <v>2.895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133</v>
      </c>
      <c r="AU150" s="236" t="s">
        <v>86</v>
      </c>
      <c r="AV150" s="13" t="s">
        <v>86</v>
      </c>
      <c r="AW150" s="13" t="s">
        <v>37</v>
      </c>
      <c r="AX150" s="13" t="s">
        <v>76</v>
      </c>
      <c r="AY150" s="236" t="s">
        <v>121</v>
      </c>
    </row>
    <row r="151" s="14" customFormat="1">
      <c r="A151" s="14"/>
      <c r="B151" s="237"/>
      <c r="C151" s="238"/>
      <c r="D151" s="219" t="s">
        <v>133</v>
      </c>
      <c r="E151" s="239" t="s">
        <v>19</v>
      </c>
      <c r="F151" s="240" t="s">
        <v>135</v>
      </c>
      <c r="G151" s="238"/>
      <c r="H151" s="241">
        <v>56.414999999999999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133</v>
      </c>
      <c r="AU151" s="247" t="s">
        <v>86</v>
      </c>
      <c r="AV151" s="14" t="s">
        <v>127</v>
      </c>
      <c r="AW151" s="14" t="s">
        <v>37</v>
      </c>
      <c r="AX151" s="14" t="s">
        <v>84</v>
      </c>
      <c r="AY151" s="247" t="s">
        <v>121</v>
      </c>
    </row>
    <row r="152" s="2" customFormat="1" ht="16.5" customHeight="1">
      <c r="A152" s="38"/>
      <c r="B152" s="39"/>
      <c r="C152" s="205" t="s">
        <v>207</v>
      </c>
      <c r="D152" s="205" t="s">
        <v>123</v>
      </c>
      <c r="E152" s="206" t="s">
        <v>208</v>
      </c>
      <c r="F152" s="207" t="s">
        <v>209</v>
      </c>
      <c r="G152" s="208" t="s">
        <v>126</v>
      </c>
      <c r="H152" s="209">
        <v>157.30000000000001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47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127</v>
      </c>
      <c r="AT152" s="217" t="s">
        <v>123</v>
      </c>
      <c r="AU152" s="217" t="s">
        <v>86</v>
      </c>
      <c r="AY152" s="17" t="s">
        <v>121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127</v>
      </c>
      <c r="BM152" s="217" t="s">
        <v>210</v>
      </c>
    </row>
    <row r="153" s="2" customFormat="1">
      <c r="A153" s="38"/>
      <c r="B153" s="39"/>
      <c r="C153" s="40"/>
      <c r="D153" s="219" t="s">
        <v>129</v>
      </c>
      <c r="E153" s="40"/>
      <c r="F153" s="220" t="s">
        <v>211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129</v>
      </c>
      <c r="AU153" s="17" t="s">
        <v>86</v>
      </c>
    </row>
    <row r="154" s="2" customFormat="1">
      <c r="A154" s="38"/>
      <c r="B154" s="39"/>
      <c r="C154" s="40"/>
      <c r="D154" s="224" t="s">
        <v>131</v>
      </c>
      <c r="E154" s="40"/>
      <c r="F154" s="225" t="s">
        <v>212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86</v>
      </c>
    </row>
    <row r="155" s="13" customFormat="1">
      <c r="A155" s="13"/>
      <c r="B155" s="226"/>
      <c r="C155" s="227"/>
      <c r="D155" s="219" t="s">
        <v>133</v>
      </c>
      <c r="E155" s="228" t="s">
        <v>19</v>
      </c>
      <c r="F155" s="229" t="s">
        <v>169</v>
      </c>
      <c r="G155" s="227"/>
      <c r="H155" s="230">
        <v>157.30000000000001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133</v>
      </c>
      <c r="AU155" s="236" t="s">
        <v>86</v>
      </c>
      <c r="AV155" s="13" t="s">
        <v>86</v>
      </c>
      <c r="AW155" s="13" t="s">
        <v>37</v>
      </c>
      <c r="AX155" s="13" t="s">
        <v>76</v>
      </c>
      <c r="AY155" s="236" t="s">
        <v>121</v>
      </c>
    </row>
    <row r="156" s="14" customFormat="1">
      <c r="A156" s="14"/>
      <c r="B156" s="237"/>
      <c r="C156" s="238"/>
      <c r="D156" s="219" t="s">
        <v>133</v>
      </c>
      <c r="E156" s="239" t="s">
        <v>19</v>
      </c>
      <c r="F156" s="240" t="s">
        <v>135</v>
      </c>
      <c r="G156" s="238"/>
      <c r="H156" s="241">
        <v>157.30000000000001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133</v>
      </c>
      <c r="AU156" s="247" t="s">
        <v>86</v>
      </c>
      <c r="AV156" s="14" t="s">
        <v>127</v>
      </c>
      <c r="AW156" s="14" t="s">
        <v>37</v>
      </c>
      <c r="AX156" s="14" t="s">
        <v>84</v>
      </c>
      <c r="AY156" s="247" t="s">
        <v>121</v>
      </c>
    </row>
    <row r="157" s="2" customFormat="1" ht="16.5" customHeight="1">
      <c r="A157" s="38"/>
      <c r="B157" s="39"/>
      <c r="C157" s="205" t="s">
        <v>213</v>
      </c>
      <c r="D157" s="205" t="s">
        <v>123</v>
      </c>
      <c r="E157" s="206" t="s">
        <v>214</v>
      </c>
      <c r="F157" s="207" t="s">
        <v>215</v>
      </c>
      <c r="G157" s="208" t="s">
        <v>126</v>
      </c>
      <c r="H157" s="209">
        <v>157.30000000000001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47</v>
      </c>
      <c r="O157" s="84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127</v>
      </c>
      <c r="AT157" s="217" t="s">
        <v>123</v>
      </c>
      <c r="AU157" s="217" t="s">
        <v>86</v>
      </c>
      <c r="AY157" s="17" t="s">
        <v>121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127</v>
      </c>
      <c r="BM157" s="217" t="s">
        <v>216</v>
      </c>
    </row>
    <row r="158" s="2" customFormat="1">
      <c r="A158" s="38"/>
      <c r="B158" s="39"/>
      <c r="C158" s="40"/>
      <c r="D158" s="219" t="s">
        <v>129</v>
      </c>
      <c r="E158" s="40"/>
      <c r="F158" s="220" t="s">
        <v>217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129</v>
      </c>
      <c r="AU158" s="17" t="s">
        <v>86</v>
      </c>
    </row>
    <row r="159" s="2" customFormat="1">
      <c r="A159" s="38"/>
      <c r="B159" s="39"/>
      <c r="C159" s="40"/>
      <c r="D159" s="224" t="s">
        <v>131</v>
      </c>
      <c r="E159" s="40"/>
      <c r="F159" s="225" t="s">
        <v>218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131</v>
      </c>
      <c r="AU159" s="17" t="s">
        <v>86</v>
      </c>
    </row>
    <row r="160" s="13" customFormat="1">
      <c r="A160" s="13"/>
      <c r="B160" s="226"/>
      <c r="C160" s="227"/>
      <c r="D160" s="219" t="s">
        <v>133</v>
      </c>
      <c r="E160" s="228" t="s">
        <v>19</v>
      </c>
      <c r="F160" s="229" t="s">
        <v>219</v>
      </c>
      <c r="G160" s="227"/>
      <c r="H160" s="230">
        <v>157.30000000000001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133</v>
      </c>
      <c r="AU160" s="236" t="s">
        <v>86</v>
      </c>
      <c r="AV160" s="13" t="s">
        <v>86</v>
      </c>
      <c r="AW160" s="13" t="s">
        <v>37</v>
      </c>
      <c r="AX160" s="13" t="s">
        <v>76</v>
      </c>
      <c r="AY160" s="236" t="s">
        <v>121</v>
      </c>
    </row>
    <row r="161" s="14" customFormat="1">
      <c r="A161" s="14"/>
      <c r="B161" s="237"/>
      <c r="C161" s="238"/>
      <c r="D161" s="219" t="s">
        <v>133</v>
      </c>
      <c r="E161" s="239" t="s">
        <v>19</v>
      </c>
      <c r="F161" s="240" t="s">
        <v>135</v>
      </c>
      <c r="G161" s="238"/>
      <c r="H161" s="241">
        <v>157.30000000000001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133</v>
      </c>
      <c r="AU161" s="247" t="s">
        <v>86</v>
      </c>
      <c r="AV161" s="14" t="s">
        <v>127</v>
      </c>
      <c r="AW161" s="14" t="s">
        <v>37</v>
      </c>
      <c r="AX161" s="14" t="s">
        <v>84</v>
      </c>
      <c r="AY161" s="247" t="s">
        <v>121</v>
      </c>
    </row>
    <row r="162" s="2" customFormat="1" ht="16.5" customHeight="1">
      <c r="A162" s="38"/>
      <c r="B162" s="39"/>
      <c r="C162" s="248" t="s">
        <v>220</v>
      </c>
      <c r="D162" s="248" t="s">
        <v>221</v>
      </c>
      <c r="E162" s="249" t="s">
        <v>222</v>
      </c>
      <c r="F162" s="250" t="s">
        <v>223</v>
      </c>
      <c r="G162" s="251" t="s">
        <v>224</v>
      </c>
      <c r="H162" s="252">
        <v>3.1459999999999999</v>
      </c>
      <c r="I162" s="253"/>
      <c r="J162" s="254">
        <f>ROUND(I162*H162,2)</f>
        <v>0</v>
      </c>
      <c r="K162" s="255"/>
      <c r="L162" s="256"/>
      <c r="M162" s="257" t="s">
        <v>19</v>
      </c>
      <c r="N162" s="258" t="s">
        <v>47</v>
      </c>
      <c r="O162" s="84"/>
      <c r="P162" s="215">
        <f>O162*H162</f>
        <v>0</v>
      </c>
      <c r="Q162" s="215">
        <v>0.001</v>
      </c>
      <c r="R162" s="215">
        <f>Q162*H162</f>
        <v>0.0031459999999999999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178</v>
      </c>
      <c r="AT162" s="217" t="s">
        <v>221</v>
      </c>
      <c r="AU162" s="217" t="s">
        <v>86</v>
      </c>
      <c r="AY162" s="17" t="s">
        <v>121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127</v>
      </c>
      <c r="BM162" s="217" t="s">
        <v>225</v>
      </c>
    </row>
    <row r="163" s="2" customFormat="1">
      <c r="A163" s="38"/>
      <c r="B163" s="39"/>
      <c r="C163" s="40"/>
      <c r="D163" s="219" t="s">
        <v>129</v>
      </c>
      <c r="E163" s="40"/>
      <c r="F163" s="220" t="s">
        <v>223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129</v>
      </c>
      <c r="AU163" s="17" t="s">
        <v>86</v>
      </c>
    </row>
    <row r="164" s="13" customFormat="1">
      <c r="A164" s="13"/>
      <c r="B164" s="226"/>
      <c r="C164" s="227"/>
      <c r="D164" s="219" t="s">
        <v>133</v>
      </c>
      <c r="E164" s="227"/>
      <c r="F164" s="229" t="s">
        <v>226</v>
      </c>
      <c r="G164" s="227"/>
      <c r="H164" s="230">
        <v>3.1459999999999999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133</v>
      </c>
      <c r="AU164" s="236" t="s">
        <v>86</v>
      </c>
      <c r="AV164" s="13" t="s">
        <v>86</v>
      </c>
      <c r="AW164" s="13" t="s">
        <v>4</v>
      </c>
      <c r="AX164" s="13" t="s">
        <v>84</v>
      </c>
      <c r="AY164" s="236" t="s">
        <v>121</v>
      </c>
    </row>
    <row r="165" s="2" customFormat="1" ht="16.5" customHeight="1">
      <c r="A165" s="38"/>
      <c r="B165" s="39"/>
      <c r="C165" s="205" t="s">
        <v>8</v>
      </c>
      <c r="D165" s="205" t="s">
        <v>123</v>
      </c>
      <c r="E165" s="206" t="s">
        <v>227</v>
      </c>
      <c r="F165" s="207" t="s">
        <v>228</v>
      </c>
      <c r="G165" s="208" t="s">
        <v>126</v>
      </c>
      <c r="H165" s="209">
        <v>471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47</v>
      </c>
      <c r="O165" s="84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127</v>
      </c>
      <c r="AT165" s="217" t="s">
        <v>123</v>
      </c>
      <c r="AU165" s="217" t="s">
        <v>86</v>
      </c>
      <c r="AY165" s="17" t="s">
        <v>121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127</v>
      </c>
      <c r="BM165" s="217" t="s">
        <v>229</v>
      </c>
    </row>
    <row r="166" s="2" customFormat="1">
      <c r="A166" s="38"/>
      <c r="B166" s="39"/>
      <c r="C166" s="40"/>
      <c r="D166" s="219" t="s">
        <v>129</v>
      </c>
      <c r="E166" s="40"/>
      <c r="F166" s="220" t="s">
        <v>230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129</v>
      </c>
      <c r="AU166" s="17" t="s">
        <v>86</v>
      </c>
    </row>
    <row r="167" s="2" customFormat="1">
      <c r="A167" s="38"/>
      <c r="B167" s="39"/>
      <c r="C167" s="40"/>
      <c r="D167" s="224" t="s">
        <v>131</v>
      </c>
      <c r="E167" s="40"/>
      <c r="F167" s="225" t="s">
        <v>231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131</v>
      </c>
      <c r="AU167" s="17" t="s">
        <v>86</v>
      </c>
    </row>
    <row r="168" s="13" customFormat="1">
      <c r="A168" s="13"/>
      <c r="B168" s="226"/>
      <c r="C168" s="227"/>
      <c r="D168" s="219" t="s">
        <v>133</v>
      </c>
      <c r="E168" s="228" t="s">
        <v>19</v>
      </c>
      <c r="F168" s="229" t="s">
        <v>232</v>
      </c>
      <c r="G168" s="227"/>
      <c r="H168" s="230">
        <v>314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133</v>
      </c>
      <c r="AU168" s="236" t="s">
        <v>86</v>
      </c>
      <c r="AV168" s="13" t="s">
        <v>86</v>
      </c>
      <c r="AW168" s="13" t="s">
        <v>37</v>
      </c>
      <c r="AX168" s="13" t="s">
        <v>76</v>
      </c>
      <c r="AY168" s="236" t="s">
        <v>121</v>
      </c>
    </row>
    <row r="169" s="13" customFormat="1">
      <c r="A169" s="13"/>
      <c r="B169" s="226"/>
      <c r="C169" s="227"/>
      <c r="D169" s="219" t="s">
        <v>133</v>
      </c>
      <c r="E169" s="228" t="s">
        <v>19</v>
      </c>
      <c r="F169" s="229" t="s">
        <v>233</v>
      </c>
      <c r="G169" s="227"/>
      <c r="H169" s="230">
        <v>157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133</v>
      </c>
      <c r="AU169" s="236" t="s">
        <v>86</v>
      </c>
      <c r="AV169" s="13" t="s">
        <v>86</v>
      </c>
      <c r="AW169" s="13" t="s">
        <v>37</v>
      </c>
      <c r="AX169" s="13" t="s">
        <v>76</v>
      </c>
      <c r="AY169" s="236" t="s">
        <v>121</v>
      </c>
    </row>
    <row r="170" s="14" customFormat="1">
      <c r="A170" s="14"/>
      <c r="B170" s="237"/>
      <c r="C170" s="238"/>
      <c r="D170" s="219" t="s">
        <v>133</v>
      </c>
      <c r="E170" s="239" t="s">
        <v>19</v>
      </c>
      <c r="F170" s="240" t="s">
        <v>135</v>
      </c>
      <c r="G170" s="238"/>
      <c r="H170" s="241">
        <v>471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133</v>
      </c>
      <c r="AU170" s="247" t="s">
        <v>86</v>
      </c>
      <c r="AV170" s="14" t="s">
        <v>127</v>
      </c>
      <c r="AW170" s="14" t="s">
        <v>37</v>
      </c>
      <c r="AX170" s="14" t="s">
        <v>84</v>
      </c>
      <c r="AY170" s="247" t="s">
        <v>121</v>
      </c>
    </row>
    <row r="171" s="12" customFormat="1" ht="22.8" customHeight="1">
      <c r="A171" s="12"/>
      <c r="B171" s="189"/>
      <c r="C171" s="190"/>
      <c r="D171" s="191" t="s">
        <v>75</v>
      </c>
      <c r="E171" s="203" t="s">
        <v>86</v>
      </c>
      <c r="F171" s="203" t="s">
        <v>234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SUM(P172:P175)</f>
        <v>0</v>
      </c>
      <c r="Q171" s="197"/>
      <c r="R171" s="198">
        <f>SUM(R172:R175)</f>
        <v>0.64047871999999995</v>
      </c>
      <c r="S171" s="197"/>
      <c r="T171" s="19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84</v>
      </c>
      <c r="AT171" s="201" t="s">
        <v>75</v>
      </c>
      <c r="AU171" s="201" t="s">
        <v>84</v>
      </c>
      <c r="AY171" s="200" t="s">
        <v>121</v>
      </c>
      <c r="BK171" s="202">
        <f>SUM(BK172:BK175)</f>
        <v>0</v>
      </c>
    </row>
    <row r="172" s="2" customFormat="1" ht="16.5" customHeight="1">
      <c r="A172" s="38"/>
      <c r="B172" s="39"/>
      <c r="C172" s="205" t="s">
        <v>235</v>
      </c>
      <c r="D172" s="205" t="s">
        <v>123</v>
      </c>
      <c r="E172" s="206" t="s">
        <v>236</v>
      </c>
      <c r="F172" s="207" t="s">
        <v>237</v>
      </c>
      <c r="G172" s="208" t="s">
        <v>173</v>
      </c>
      <c r="H172" s="209">
        <v>0.25600000000000001</v>
      </c>
      <c r="I172" s="210"/>
      <c r="J172" s="211">
        <f>ROUND(I172*H172,2)</f>
        <v>0</v>
      </c>
      <c r="K172" s="212"/>
      <c r="L172" s="44"/>
      <c r="M172" s="213" t="s">
        <v>19</v>
      </c>
      <c r="N172" s="214" t="s">
        <v>47</v>
      </c>
      <c r="O172" s="84"/>
      <c r="P172" s="215">
        <f>O172*H172</f>
        <v>0</v>
      </c>
      <c r="Q172" s="215">
        <v>2.5018699999999998</v>
      </c>
      <c r="R172" s="215">
        <f>Q172*H172</f>
        <v>0.64047871999999995</v>
      </c>
      <c r="S172" s="215">
        <v>0</v>
      </c>
      <c r="T172" s="21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7" t="s">
        <v>127</v>
      </c>
      <c r="AT172" s="217" t="s">
        <v>123</v>
      </c>
      <c r="AU172" s="217" t="s">
        <v>86</v>
      </c>
      <c r="AY172" s="17" t="s">
        <v>121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127</v>
      </c>
      <c r="BM172" s="217" t="s">
        <v>238</v>
      </c>
    </row>
    <row r="173" s="2" customFormat="1">
      <c r="A173" s="38"/>
      <c r="B173" s="39"/>
      <c r="C173" s="40"/>
      <c r="D173" s="219" t="s">
        <v>129</v>
      </c>
      <c r="E173" s="40"/>
      <c r="F173" s="220" t="s">
        <v>239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129</v>
      </c>
      <c r="AU173" s="17" t="s">
        <v>86</v>
      </c>
    </row>
    <row r="174" s="2" customFormat="1">
      <c r="A174" s="38"/>
      <c r="B174" s="39"/>
      <c r="C174" s="40"/>
      <c r="D174" s="224" t="s">
        <v>131</v>
      </c>
      <c r="E174" s="40"/>
      <c r="F174" s="225" t="s">
        <v>240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131</v>
      </c>
      <c r="AU174" s="17" t="s">
        <v>86</v>
      </c>
    </row>
    <row r="175" s="13" customFormat="1">
      <c r="A175" s="13"/>
      <c r="B175" s="226"/>
      <c r="C175" s="227"/>
      <c r="D175" s="219" t="s">
        <v>133</v>
      </c>
      <c r="E175" s="228" t="s">
        <v>19</v>
      </c>
      <c r="F175" s="229" t="s">
        <v>241</v>
      </c>
      <c r="G175" s="227"/>
      <c r="H175" s="230">
        <v>0.25600000000000001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133</v>
      </c>
      <c r="AU175" s="236" t="s">
        <v>86</v>
      </c>
      <c r="AV175" s="13" t="s">
        <v>86</v>
      </c>
      <c r="AW175" s="13" t="s">
        <v>37</v>
      </c>
      <c r="AX175" s="13" t="s">
        <v>84</v>
      </c>
      <c r="AY175" s="236" t="s">
        <v>121</v>
      </c>
    </row>
    <row r="176" s="12" customFormat="1" ht="22.8" customHeight="1">
      <c r="A176" s="12"/>
      <c r="B176" s="189"/>
      <c r="C176" s="190"/>
      <c r="D176" s="191" t="s">
        <v>75</v>
      </c>
      <c r="E176" s="203" t="s">
        <v>155</v>
      </c>
      <c r="F176" s="203" t="s">
        <v>242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SUM(P177:P225)</f>
        <v>0</v>
      </c>
      <c r="Q176" s="197"/>
      <c r="R176" s="198">
        <f>SUM(R177:R225)</f>
        <v>251.75887800000001</v>
      </c>
      <c r="S176" s="197"/>
      <c r="T176" s="199">
        <f>SUM(T177:T225)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84</v>
      </c>
      <c r="AT176" s="201" t="s">
        <v>75</v>
      </c>
      <c r="AU176" s="201" t="s">
        <v>84</v>
      </c>
      <c r="AY176" s="200" t="s">
        <v>121</v>
      </c>
      <c r="BK176" s="202">
        <f>SUM(BK177:BK225)</f>
        <v>0</v>
      </c>
    </row>
    <row r="177" s="2" customFormat="1" ht="16.5" customHeight="1">
      <c r="A177" s="38"/>
      <c r="B177" s="39"/>
      <c r="C177" s="205" t="s">
        <v>243</v>
      </c>
      <c r="D177" s="205" t="s">
        <v>123</v>
      </c>
      <c r="E177" s="206" t="s">
        <v>244</v>
      </c>
      <c r="F177" s="207" t="s">
        <v>245</v>
      </c>
      <c r="G177" s="208" t="s">
        <v>126</v>
      </c>
      <c r="H177" s="209">
        <v>157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47</v>
      </c>
      <c r="O177" s="84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127</v>
      </c>
      <c r="AT177" s="217" t="s">
        <v>123</v>
      </c>
      <c r="AU177" s="217" t="s">
        <v>86</v>
      </c>
      <c r="AY177" s="17" t="s">
        <v>121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127</v>
      </c>
      <c r="BM177" s="217" t="s">
        <v>246</v>
      </c>
    </row>
    <row r="178" s="2" customFormat="1">
      <c r="A178" s="38"/>
      <c r="B178" s="39"/>
      <c r="C178" s="40"/>
      <c r="D178" s="219" t="s">
        <v>129</v>
      </c>
      <c r="E178" s="40"/>
      <c r="F178" s="220" t="s">
        <v>247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129</v>
      </c>
      <c r="AU178" s="17" t="s">
        <v>86</v>
      </c>
    </row>
    <row r="179" s="2" customFormat="1">
      <c r="A179" s="38"/>
      <c r="B179" s="39"/>
      <c r="C179" s="40"/>
      <c r="D179" s="224" t="s">
        <v>131</v>
      </c>
      <c r="E179" s="40"/>
      <c r="F179" s="225" t="s">
        <v>248</v>
      </c>
      <c r="G179" s="40"/>
      <c r="H179" s="40"/>
      <c r="I179" s="221"/>
      <c r="J179" s="40"/>
      <c r="K179" s="40"/>
      <c r="L179" s="44"/>
      <c r="M179" s="222"/>
      <c r="N179" s="22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86</v>
      </c>
    </row>
    <row r="180" s="13" customFormat="1">
      <c r="A180" s="13"/>
      <c r="B180" s="226"/>
      <c r="C180" s="227"/>
      <c r="D180" s="219" t="s">
        <v>133</v>
      </c>
      <c r="E180" s="228" t="s">
        <v>19</v>
      </c>
      <c r="F180" s="229" t="s">
        <v>249</v>
      </c>
      <c r="G180" s="227"/>
      <c r="H180" s="230">
        <v>157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133</v>
      </c>
      <c r="AU180" s="236" t="s">
        <v>86</v>
      </c>
      <c r="AV180" s="13" t="s">
        <v>86</v>
      </c>
      <c r="AW180" s="13" t="s">
        <v>37</v>
      </c>
      <c r="AX180" s="13" t="s">
        <v>76</v>
      </c>
      <c r="AY180" s="236" t="s">
        <v>121</v>
      </c>
    </row>
    <row r="181" s="14" customFormat="1">
      <c r="A181" s="14"/>
      <c r="B181" s="237"/>
      <c r="C181" s="238"/>
      <c r="D181" s="219" t="s">
        <v>133</v>
      </c>
      <c r="E181" s="239" t="s">
        <v>19</v>
      </c>
      <c r="F181" s="240" t="s">
        <v>135</v>
      </c>
      <c r="G181" s="238"/>
      <c r="H181" s="241">
        <v>157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133</v>
      </c>
      <c r="AU181" s="247" t="s">
        <v>86</v>
      </c>
      <c r="AV181" s="14" t="s">
        <v>127</v>
      </c>
      <c r="AW181" s="14" t="s">
        <v>37</v>
      </c>
      <c r="AX181" s="14" t="s">
        <v>84</v>
      </c>
      <c r="AY181" s="247" t="s">
        <v>121</v>
      </c>
    </row>
    <row r="182" s="2" customFormat="1" ht="16.5" customHeight="1">
      <c r="A182" s="38"/>
      <c r="B182" s="39"/>
      <c r="C182" s="248" t="s">
        <v>250</v>
      </c>
      <c r="D182" s="248" t="s">
        <v>221</v>
      </c>
      <c r="E182" s="249" t="s">
        <v>251</v>
      </c>
      <c r="F182" s="250" t="s">
        <v>252</v>
      </c>
      <c r="G182" s="251" t="s">
        <v>253</v>
      </c>
      <c r="H182" s="252">
        <v>28.260000000000002</v>
      </c>
      <c r="I182" s="253"/>
      <c r="J182" s="254">
        <f>ROUND(I182*H182,2)</f>
        <v>0</v>
      </c>
      <c r="K182" s="255"/>
      <c r="L182" s="256"/>
      <c r="M182" s="257" t="s">
        <v>19</v>
      </c>
      <c r="N182" s="258" t="s">
        <v>47</v>
      </c>
      <c r="O182" s="84"/>
      <c r="P182" s="215">
        <f>O182*H182</f>
        <v>0</v>
      </c>
      <c r="Q182" s="215">
        <v>1</v>
      </c>
      <c r="R182" s="215">
        <f>Q182*H182</f>
        <v>28.260000000000002</v>
      </c>
      <c r="S182" s="215">
        <v>0</v>
      </c>
      <c r="T182" s="21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7" t="s">
        <v>178</v>
      </c>
      <c r="AT182" s="217" t="s">
        <v>221</v>
      </c>
      <c r="AU182" s="217" t="s">
        <v>86</v>
      </c>
      <c r="AY182" s="17" t="s">
        <v>121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127</v>
      </c>
      <c r="BM182" s="217" t="s">
        <v>254</v>
      </c>
    </row>
    <row r="183" s="2" customFormat="1">
      <c r="A183" s="38"/>
      <c r="B183" s="39"/>
      <c r="C183" s="40"/>
      <c r="D183" s="219" t="s">
        <v>129</v>
      </c>
      <c r="E183" s="40"/>
      <c r="F183" s="220" t="s">
        <v>252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86</v>
      </c>
    </row>
    <row r="184" s="13" customFormat="1">
      <c r="A184" s="13"/>
      <c r="B184" s="226"/>
      <c r="C184" s="227"/>
      <c r="D184" s="219" t="s">
        <v>133</v>
      </c>
      <c r="E184" s="227"/>
      <c r="F184" s="229" t="s">
        <v>255</v>
      </c>
      <c r="G184" s="227"/>
      <c r="H184" s="230">
        <v>28.260000000000002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133</v>
      </c>
      <c r="AU184" s="236" t="s">
        <v>86</v>
      </c>
      <c r="AV184" s="13" t="s">
        <v>86</v>
      </c>
      <c r="AW184" s="13" t="s">
        <v>4</v>
      </c>
      <c r="AX184" s="13" t="s">
        <v>84</v>
      </c>
      <c r="AY184" s="236" t="s">
        <v>121</v>
      </c>
    </row>
    <row r="185" s="2" customFormat="1" ht="16.5" customHeight="1">
      <c r="A185" s="38"/>
      <c r="B185" s="39"/>
      <c r="C185" s="205" t="s">
        <v>256</v>
      </c>
      <c r="D185" s="205" t="s">
        <v>123</v>
      </c>
      <c r="E185" s="206" t="s">
        <v>257</v>
      </c>
      <c r="F185" s="207" t="s">
        <v>258</v>
      </c>
      <c r="G185" s="208" t="s">
        <v>126</v>
      </c>
      <c r="H185" s="209">
        <v>28</v>
      </c>
      <c r="I185" s="210"/>
      <c r="J185" s="211">
        <f>ROUND(I185*H185,2)</f>
        <v>0</v>
      </c>
      <c r="K185" s="212"/>
      <c r="L185" s="44"/>
      <c r="M185" s="213" t="s">
        <v>19</v>
      </c>
      <c r="N185" s="214" t="s">
        <v>47</v>
      </c>
      <c r="O185" s="84"/>
      <c r="P185" s="215">
        <f>O185*H185</f>
        <v>0</v>
      </c>
      <c r="Q185" s="215">
        <v>0.34499999999999997</v>
      </c>
      <c r="R185" s="215">
        <f>Q185*H185</f>
        <v>9.6600000000000001</v>
      </c>
      <c r="S185" s="215">
        <v>0</v>
      </c>
      <c r="T185" s="21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7" t="s">
        <v>127</v>
      </c>
      <c r="AT185" s="217" t="s">
        <v>123</v>
      </c>
      <c r="AU185" s="217" t="s">
        <v>86</v>
      </c>
      <c r="AY185" s="17" t="s">
        <v>121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127</v>
      </c>
      <c r="BM185" s="217" t="s">
        <v>259</v>
      </c>
    </row>
    <row r="186" s="2" customFormat="1">
      <c r="A186" s="38"/>
      <c r="B186" s="39"/>
      <c r="C186" s="40"/>
      <c r="D186" s="219" t="s">
        <v>129</v>
      </c>
      <c r="E186" s="40"/>
      <c r="F186" s="220" t="s">
        <v>260</v>
      </c>
      <c r="G186" s="40"/>
      <c r="H186" s="40"/>
      <c r="I186" s="221"/>
      <c r="J186" s="40"/>
      <c r="K186" s="40"/>
      <c r="L186" s="44"/>
      <c r="M186" s="222"/>
      <c r="N186" s="22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129</v>
      </c>
      <c r="AU186" s="17" t="s">
        <v>86</v>
      </c>
    </row>
    <row r="187" s="2" customFormat="1">
      <c r="A187" s="38"/>
      <c r="B187" s="39"/>
      <c r="C187" s="40"/>
      <c r="D187" s="224" t="s">
        <v>131</v>
      </c>
      <c r="E187" s="40"/>
      <c r="F187" s="225" t="s">
        <v>261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131</v>
      </c>
      <c r="AU187" s="17" t="s">
        <v>86</v>
      </c>
    </row>
    <row r="188" s="2" customFormat="1">
      <c r="A188" s="38"/>
      <c r="B188" s="39"/>
      <c r="C188" s="40"/>
      <c r="D188" s="219" t="s">
        <v>262</v>
      </c>
      <c r="E188" s="40"/>
      <c r="F188" s="259" t="s">
        <v>263</v>
      </c>
      <c r="G188" s="40"/>
      <c r="H188" s="40"/>
      <c r="I188" s="221"/>
      <c r="J188" s="40"/>
      <c r="K188" s="40"/>
      <c r="L188" s="44"/>
      <c r="M188" s="222"/>
      <c r="N188" s="22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262</v>
      </c>
      <c r="AU188" s="17" t="s">
        <v>86</v>
      </c>
    </row>
    <row r="189" s="13" customFormat="1">
      <c r="A189" s="13"/>
      <c r="B189" s="226"/>
      <c r="C189" s="227"/>
      <c r="D189" s="219" t="s">
        <v>133</v>
      </c>
      <c r="E189" s="228" t="s">
        <v>19</v>
      </c>
      <c r="F189" s="229" t="s">
        <v>264</v>
      </c>
      <c r="G189" s="227"/>
      <c r="H189" s="230">
        <v>28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133</v>
      </c>
      <c r="AU189" s="236" t="s">
        <v>86</v>
      </c>
      <c r="AV189" s="13" t="s">
        <v>86</v>
      </c>
      <c r="AW189" s="13" t="s">
        <v>37</v>
      </c>
      <c r="AX189" s="13" t="s">
        <v>76</v>
      </c>
      <c r="AY189" s="236" t="s">
        <v>121</v>
      </c>
    </row>
    <row r="190" s="14" customFormat="1">
      <c r="A190" s="14"/>
      <c r="B190" s="237"/>
      <c r="C190" s="238"/>
      <c r="D190" s="219" t="s">
        <v>133</v>
      </c>
      <c r="E190" s="239" t="s">
        <v>19</v>
      </c>
      <c r="F190" s="240" t="s">
        <v>135</v>
      </c>
      <c r="G190" s="238"/>
      <c r="H190" s="241">
        <v>28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133</v>
      </c>
      <c r="AU190" s="247" t="s">
        <v>86</v>
      </c>
      <c r="AV190" s="14" t="s">
        <v>127</v>
      </c>
      <c r="AW190" s="14" t="s">
        <v>37</v>
      </c>
      <c r="AX190" s="14" t="s">
        <v>84</v>
      </c>
      <c r="AY190" s="247" t="s">
        <v>121</v>
      </c>
    </row>
    <row r="191" s="2" customFormat="1" ht="16.5" customHeight="1">
      <c r="A191" s="38"/>
      <c r="B191" s="39"/>
      <c r="C191" s="205" t="s">
        <v>265</v>
      </c>
      <c r="D191" s="205" t="s">
        <v>123</v>
      </c>
      <c r="E191" s="206" t="s">
        <v>266</v>
      </c>
      <c r="F191" s="207" t="s">
        <v>267</v>
      </c>
      <c r="G191" s="208" t="s">
        <v>126</v>
      </c>
      <c r="H191" s="209">
        <v>287.30000000000001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47</v>
      </c>
      <c r="O191" s="84"/>
      <c r="P191" s="215">
        <f>O191*H191</f>
        <v>0</v>
      </c>
      <c r="Q191" s="215">
        <v>0.46000000000000002</v>
      </c>
      <c r="R191" s="215">
        <f>Q191*H191</f>
        <v>132.15800000000002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127</v>
      </c>
      <c r="AT191" s="217" t="s">
        <v>123</v>
      </c>
      <c r="AU191" s="217" t="s">
        <v>86</v>
      </c>
      <c r="AY191" s="17" t="s">
        <v>121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127</v>
      </c>
      <c r="BM191" s="217" t="s">
        <v>268</v>
      </c>
    </row>
    <row r="192" s="2" customFormat="1">
      <c r="A192" s="38"/>
      <c r="B192" s="39"/>
      <c r="C192" s="40"/>
      <c r="D192" s="219" t="s">
        <v>129</v>
      </c>
      <c r="E192" s="40"/>
      <c r="F192" s="220" t="s">
        <v>269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129</v>
      </c>
      <c r="AU192" s="17" t="s">
        <v>86</v>
      </c>
    </row>
    <row r="193" s="2" customFormat="1">
      <c r="A193" s="38"/>
      <c r="B193" s="39"/>
      <c r="C193" s="40"/>
      <c r="D193" s="224" t="s">
        <v>131</v>
      </c>
      <c r="E193" s="40"/>
      <c r="F193" s="225" t="s">
        <v>270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86</v>
      </c>
    </row>
    <row r="194" s="2" customFormat="1">
      <c r="A194" s="38"/>
      <c r="B194" s="39"/>
      <c r="C194" s="40"/>
      <c r="D194" s="219" t="s">
        <v>262</v>
      </c>
      <c r="E194" s="40"/>
      <c r="F194" s="259" t="s">
        <v>271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262</v>
      </c>
      <c r="AU194" s="17" t="s">
        <v>86</v>
      </c>
    </row>
    <row r="195" s="13" customFormat="1">
      <c r="A195" s="13"/>
      <c r="B195" s="226"/>
      <c r="C195" s="227"/>
      <c r="D195" s="219" t="s">
        <v>133</v>
      </c>
      <c r="E195" s="228" t="s">
        <v>19</v>
      </c>
      <c r="F195" s="229" t="s">
        <v>272</v>
      </c>
      <c r="G195" s="227"/>
      <c r="H195" s="230">
        <v>287.30000000000001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133</v>
      </c>
      <c r="AU195" s="236" t="s">
        <v>86</v>
      </c>
      <c r="AV195" s="13" t="s">
        <v>86</v>
      </c>
      <c r="AW195" s="13" t="s">
        <v>37</v>
      </c>
      <c r="AX195" s="13" t="s">
        <v>76</v>
      </c>
      <c r="AY195" s="236" t="s">
        <v>121</v>
      </c>
    </row>
    <row r="196" s="14" customFormat="1">
      <c r="A196" s="14"/>
      <c r="B196" s="237"/>
      <c r="C196" s="238"/>
      <c r="D196" s="219" t="s">
        <v>133</v>
      </c>
      <c r="E196" s="239" t="s">
        <v>19</v>
      </c>
      <c r="F196" s="240" t="s">
        <v>135</v>
      </c>
      <c r="G196" s="238"/>
      <c r="H196" s="241">
        <v>287.30000000000001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133</v>
      </c>
      <c r="AU196" s="247" t="s">
        <v>86</v>
      </c>
      <c r="AV196" s="14" t="s">
        <v>127</v>
      </c>
      <c r="AW196" s="14" t="s">
        <v>37</v>
      </c>
      <c r="AX196" s="14" t="s">
        <v>84</v>
      </c>
      <c r="AY196" s="247" t="s">
        <v>121</v>
      </c>
    </row>
    <row r="197" s="2" customFormat="1" ht="16.5" customHeight="1">
      <c r="A197" s="38"/>
      <c r="B197" s="39"/>
      <c r="C197" s="205" t="s">
        <v>7</v>
      </c>
      <c r="D197" s="205" t="s">
        <v>123</v>
      </c>
      <c r="E197" s="206" t="s">
        <v>273</v>
      </c>
      <c r="F197" s="207" t="s">
        <v>274</v>
      </c>
      <c r="G197" s="208" t="s">
        <v>126</v>
      </c>
      <c r="H197" s="209">
        <v>28</v>
      </c>
      <c r="I197" s="210"/>
      <c r="J197" s="211">
        <f>ROUND(I197*H197,2)</f>
        <v>0</v>
      </c>
      <c r="K197" s="212"/>
      <c r="L197" s="44"/>
      <c r="M197" s="213" t="s">
        <v>19</v>
      </c>
      <c r="N197" s="214" t="s">
        <v>47</v>
      </c>
      <c r="O197" s="84"/>
      <c r="P197" s="215">
        <f>O197*H197</f>
        <v>0</v>
      </c>
      <c r="Q197" s="215">
        <v>0.089219999999999994</v>
      </c>
      <c r="R197" s="215">
        <f>Q197*H197</f>
        <v>2.4981599999999999</v>
      </c>
      <c r="S197" s="215">
        <v>0</v>
      </c>
      <c r="T197" s="21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127</v>
      </c>
      <c r="AT197" s="217" t="s">
        <v>123</v>
      </c>
      <c r="AU197" s="217" t="s">
        <v>86</v>
      </c>
      <c r="AY197" s="17" t="s">
        <v>121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127</v>
      </c>
      <c r="BM197" s="217" t="s">
        <v>275</v>
      </c>
    </row>
    <row r="198" s="2" customFormat="1">
      <c r="A198" s="38"/>
      <c r="B198" s="39"/>
      <c r="C198" s="40"/>
      <c r="D198" s="219" t="s">
        <v>129</v>
      </c>
      <c r="E198" s="40"/>
      <c r="F198" s="220" t="s">
        <v>276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129</v>
      </c>
      <c r="AU198" s="17" t="s">
        <v>86</v>
      </c>
    </row>
    <row r="199" s="2" customFormat="1">
      <c r="A199" s="38"/>
      <c r="B199" s="39"/>
      <c r="C199" s="40"/>
      <c r="D199" s="224" t="s">
        <v>131</v>
      </c>
      <c r="E199" s="40"/>
      <c r="F199" s="225" t="s">
        <v>277</v>
      </c>
      <c r="G199" s="40"/>
      <c r="H199" s="40"/>
      <c r="I199" s="221"/>
      <c r="J199" s="40"/>
      <c r="K199" s="40"/>
      <c r="L199" s="44"/>
      <c r="M199" s="222"/>
      <c r="N199" s="22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86</v>
      </c>
    </row>
    <row r="200" s="13" customFormat="1">
      <c r="A200" s="13"/>
      <c r="B200" s="226"/>
      <c r="C200" s="227"/>
      <c r="D200" s="219" t="s">
        <v>133</v>
      </c>
      <c r="E200" s="228" t="s">
        <v>19</v>
      </c>
      <c r="F200" s="229" t="s">
        <v>264</v>
      </c>
      <c r="G200" s="227"/>
      <c r="H200" s="230">
        <v>28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133</v>
      </c>
      <c r="AU200" s="236" t="s">
        <v>86</v>
      </c>
      <c r="AV200" s="13" t="s">
        <v>86</v>
      </c>
      <c r="AW200" s="13" t="s">
        <v>37</v>
      </c>
      <c r="AX200" s="13" t="s">
        <v>76</v>
      </c>
      <c r="AY200" s="236" t="s">
        <v>121</v>
      </c>
    </row>
    <row r="201" s="14" customFormat="1">
      <c r="A201" s="14"/>
      <c r="B201" s="237"/>
      <c r="C201" s="238"/>
      <c r="D201" s="219" t="s">
        <v>133</v>
      </c>
      <c r="E201" s="239" t="s">
        <v>19</v>
      </c>
      <c r="F201" s="240" t="s">
        <v>135</v>
      </c>
      <c r="G201" s="238"/>
      <c r="H201" s="241">
        <v>28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133</v>
      </c>
      <c r="AU201" s="247" t="s">
        <v>86</v>
      </c>
      <c r="AV201" s="14" t="s">
        <v>127</v>
      </c>
      <c r="AW201" s="14" t="s">
        <v>37</v>
      </c>
      <c r="AX201" s="14" t="s">
        <v>84</v>
      </c>
      <c r="AY201" s="247" t="s">
        <v>121</v>
      </c>
    </row>
    <row r="202" s="2" customFormat="1" ht="16.5" customHeight="1">
      <c r="A202" s="38"/>
      <c r="B202" s="39"/>
      <c r="C202" s="248" t="s">
        <v>278</v>
      </c>
      <c r="D202" s="248" t="s">
        <v>221</v>
      </c>
      <c r="E202" s="249" t="s">
        <v>279</v>
      </c>
      <c r="F202" s="250" t="s">
        <v>280</v>
      </c>
      <c r="G202" s="251" t="s">
        <v>126</v>
      </c>
      <c r="H202" s="252">
        <v>28.84</v>
      </c>
      <c r="I202" s="253"/>
      <c r="J202" s="254">
        <f>ROUND(I202*H202,2)</f>
        <v>0</v>
      </c>
      <c r="K202" s="255"/>
      <c r="L202" s="256"/>
      <c r="M202" s="257" t="s">
        <v>19</v>
      </c>
      <c r="N202" s="258" t="s">
        <v>47</v>
      </c>
      <c r="O202" s="84"/>
      <c r="P202" s="215">
        <f>O202*H202</f>
        <v>0</v>
      </c>
      <c r="Q202" s="215">
        <v>0.13100000000000001</v>
      </c>
      <c r="R202" s="215">
        <f>Q202*H202</f>
        <v>3.7780400000000003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178</v>
      </c>
      <c r="AT202" s="217" t="s">
        <v>221</v>
      </c>
      <c r="AU202" s="217" t="s">
        <v>86</v>
      </c>
      <c r="AY202" s="17" t="s">
        <v>121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127</v>
      </c>
      <c r="BM202" s="217" t="s">
        <v>281</v>
      </c>
    </row>
    <row r="203" s="2" customFormat="1">
      <c r="A203" s="38"/>
      <c r="B203" s="39"/>
      <c r="C203" s="40"/>
      <c r="D203" s="219" t="s">
        <v>129</v>
      </c>
      <c r="E203" s="40"/>
      <c r="F203" s="220" t="s">
        <v>280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129</v>
      </c>
      <c r="AU203" s="17" t="s">
        <v>86</v>
      </c>
    </row>
    <row r="204" s="13" customFormat="1">
      <c r="A204" s="13"/>
      <c r="B204" s="226"/>
      <c r="C204" s="227"/>
      <c r="D204" s="219" t="s">
        <v>133</v>
      </c>
      <c r="E204" s="227"/>
      <c r="F204" s="229" t="s">
        <v>282</v>
      </c>
      <c r="G204" s="227"/>
      <c r="H204" s="230">
        <v>28.84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133</v>
      </c>
      <c r="AU204" s="236" t="s">
        <v>86</v>
      </c>
      <c r="AV204" s="13" t="s">
        <v>86</v>
      </c>
      <c r="AW204" s="13" t="s">
        <v>4</v>
      </c>
      <c r="AX204" s="13" t="s">
        <v>84</v>
      </c>
      <c r="AY204" s="236" t="s">
        <v>121</v>
      </c>
    </row>
    <row r="205" s="2" customFormat="1" ht="21.75" customHeight="1">
      <c r="A205" s="38"/>
      <c r="B205" s="39"/>
      <c r="C205" s="205" t="s">
        <v>283</v>
      </c>
      <c r="D205" s="205" t="s">
        <v>123</v>
      </c>
      <c r="E205" s="206" t="s">
        <v>284</v>
      </c>
      <c r="F205" s="207" t="s">
        <v>285</v>
      </c>
      <c r="G205" s="208" t="s">
        <v>126</v>
      </c>
      <c r="H205" s="209">
        <v>233.19999999999999</v>
      </c>
      <c r="I205" s="210"/>
      <c r="J205" s="211">
        <f>ROUND(I205*H205,2)</f>
        <v>0</v>
      </c>
      <c r="K205" s="212"/>
      <c r="L205" s="44"/>
      <c r="M205" s="213" t="s">
        <v>19</v>
      </c>
      <c r="N205" s="214" t="s">
        <v>47</v>
      </c>
      <c r="O205" s="84"/>
      <c r="P205" s="215">
        <f>O205*H205</f>
        <v>0</v>
      </c>
      <c r="Q205" s="215">
        <v>0.090620000000000006</v>
      </c>
      <c r="R205" s="215">
        <f>Q205*H205</f>
        <v>21.132584000000001</v>
      </c>
      <c r="S205" s="215">
        <v>0</v>
      </c>
      <c r="T205" s="21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7" t="s">
        <v>127</v>
      </c>
      <c r="AT205" s="217" t="s">
        <v>123</v>
      </c>
      <c r="AU205" s="217" t="s">
        <v>86</v>
      </c>
      <c r="AY205" s="17" t="s">
        <v>121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127</v>
      </c>
      <c r="BM205" s="217" t="s">
        <v>286</v>
      </c>
    </row>
    <row r="206" s="2" customFormat="1">
      <c r="A206" s="38"/>
      <c r="B206" s="39"/>
      <c r="C206" s="40"/>
      <c r="D206" s="219" t="s">
        <v>129</v>
      </c>
      <c r="E206" s="40"/>
      <c r="F206" s="220" t="s">
        <v>287</v>
      </c>
      <c r="G206" s="40"/>
      <c r="H206" s="40"/>
      <c r="I206" s="221"/>
      <c r="J206" s="40"/>
      <c r="K206" s="40"/>
      <c r="L206" s="44"/>
      <c r="M206" s="222"/>
      <c r="N206" s="22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129</v>
      </c>
      <c r="AU206" s="17" t="s">
        <v>86</v>
      </c>
    </row>
    <row r="207" s="2" customFormat="1">
      <c r="A207" s="38"/>
      <c r="B207" s="39"/>
      <c r="C207" s="40"/>
      <c r="D207" s="224" t="s">
        <v>131</v>
      </c>
      <c r="E207" s="40"/>
      <c r="F207" s="225" t="s">
        <v>288</v>
      </c>
      <c r="G207" s="40"/>
      <c r="H207" s="40"/>
      <c r="I207" s="221"/>
      <c r="J207" s="40"/>
      <c r="K207" s="40"/>
      <c r="L207" s="44"/>
      <c r="M207" s="222"/>
      <c r="N207" s="22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131</v>
      </c>
      <c r="AU207" s="17" t="s">
        <v>86</v>
      </c>
    </row>
    <row r="208" s="13" customFormat="1">
      <c r="A208" s="13"/>
      <c r="B208" s="226"/>
      <c r="C208" s="227"/>
      <c r="D208" s="219" t="s">
        <v>133</v>
      </c>
      <c r="E208" s="228" t="s">
        <v>19</v>
      </c>
      <c r="F208" s="229" t="s">
        <v>289</v>
      </c>
      <c r="G208" s="227"/>
      <c r="H208" s="230">
        <v>231.80000000000001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133</v>
      </c>
      <c r="AU208" s="236" t="s">
        <v>86</v>
      </c>
      <c r="AV208" s="13" t="s">
        <v>86</v>
      </c>
      <c r="AW208" s="13" t="s">
        <v>37</v>
      </c>
      <c r="AX208" s="13" t="s">
        <v>76</v>
      </c>
      <c r="AY208" s="236" t="s">
        <v>121</v>
      </c>
    </row>
    <row r="209" s="13" customFormat="1">
      <c r="A209" s="13"/>
      <c r="B209" s="226"/>
      <c r="C209" s="227"/>
      <c r="D209" s="219" t="s">
        <v>133</v>
      </c>
      <c r="E209" s="228" t="s">
        <v>19</v>
      </c>
      <c r="F209" s="229" t="s">
        <v>290</v>
      </c>
      <c r="G209" s="227"/>
      <c r="H209" s="230">
        <v>1.3999999999999999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133</v>
      </c>
      <c r="AU209" s="236" t="s">
        <v>86</v>
      </c>
      <c r="AV209" s="13" t="s">
        <v>86</v>
      </c>
      <c r="AW209" s="13" t="s">
        <v>37</v>
      </c>
      <c r="AX209" s="13" t="s">
        <v>76</v>
      </c>
      <c r="AY209" s="236" t="s">
        <v>121</v>
      </c>
    </row>
    <row r="210" s="14" customFormat="1">
      <c r="A210" s="14"/>
      <c r="B210" s="237"/>
      <c r="C210" s="238"/>
      <c r="D210" s="219" t="s">
        <v>133</v>
      </c>
      <c r="E210" s="239" t="s">
        <v>19</v>
      </c>
      <c r="F210" s="240" t="s">
        <v>135</v>
      </c>
      <c r="G210" s="238"/>
      <c r="H210" s="241">
        <v>233.20000000000002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133</v>
      </c>
      <c r="AU210" s="247" t="s">
        <v>86</v>
      </c>
      <c r="AV210" s="14" t="s">
        <v>127</v>
      </c>
      <c r="AW210" s="14" t="s">
        <v>37</v>
      </c>
      <c r="AX210" s="14" t="s">
        <v>84</v>
      </c>
      <c r="AY210" s="247" t="s">
        <v>121</v>
      </c>
    </row>
    <row r="211" s="2" customFormat="1" ht="16.5" customHeight="1">
      <c r="A211" s="38"/>
      <c r="B211" s="39"/>
      <c r="C211" s="248" t="s">
        <v>291</v>
      </c>
      <c r="D211" s="248" t="s">
        <v>221</v>
      </c>
      <c r="E211" s="249" t="s">
        <v>292</v>
      </c>
      <c r="F211" s="250" t="s">
        <v>293</v>
      </c>
      <c r="G211" s="251" t="s">
        <v>126</v>
      </c>
      <c r="H211" s="252">
        <v>236.43600000000001</v>
      </c>
      <c r="I211" s="253"/>
      <c r="J211" s="254">
        <f>ROUND(I211*H211,2)</f>
        <v>0</v>
      </c>
      <c r="K211" s="255"/>
      <c r="L211" s="256"/>
      <c r="M211" s="257" t="s">
        <v>19</v>
      </c>
      <c r="N211" s="258" t="s">
        <v>47</v>
      </c>
      <c r="O211" s="84"/>
      <c r="P211" s="215">
        <f>O211*H211</f>
        <v>0</v>
      </c>
      <c r="Q211" s="215">
        <v>0.17599999999999999</v>
      </c>
      <c r="R211" s="215">
        <f>Q211*H211</f>
        <v>41.612735999999998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178</v>
      </c>
      <c r="AT211" s="217" t="s">
        <v>221</v>
      </c>
      <c r="AU211" s="217" t="s">
        <v>86</v>
      </c>
      <c r="AY211" s="17" t="s">
        <v>121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127</v>
      </c>
      <c r="BM211" s="217" t="s">
        <v>294</v>
      </c>
    </row>
    <row r="212" s="2" customFormat="1">
      <c r="A212" s="38"/>
      <c r="B212" s="39"/>
      <c r="C212" s="40"/>
      <c r="D212" s="219" t="s">
        <v>129</v>
      </c>
      <c r="E212" s="40"/>
      <c r="F212" s="220" t="s">
        <v>293</v>
      </c>
      <c r="G212" s="40"/>
      <c r="H212" s="40"/>
      <c r="I212" s="221"/>
      <c r="J212" s="40"/>
      <c r="K212" s="40"/>
      <c r="L212" s="44"/>
      <c r="M212" s="222"/>
      <c r="N212" s="22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129</v>
      </c>
      <c r="AU212" s="17" t="s">
        <v>86</v>
      </c>
    </row>
    <row r="213" s="13" customFormat="1">
      <c r="A213" s="13"/>
      <c r="B213" s="226"/>
      <c r="C213" s="227"/>
      <c r="D213" s="219" t="s">
        <v>133</v>
      </c>
      <c r="E213" s="227"/>
      <c r="F213" s="229" t="s">
        <v>295</v>
      </c>
      <c r="G213" s="227"/>
      <c r="H213" s="230">
        <v>236.43600000000001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133</v>
      </c>
      <c r="AU213" s="236" t="s">
        <v>86</v>
      </c>
      <c r="AV213" s="13" t="s">
        <v>86</v>
      </c>
      <c r="AW213" s="13" t="s">
        <v>4</v>
      </c>
      <c r="AX213" s="13" t="s">
        <v>84</v>
      </c>
      <c r="AY213" s="236" t="s">
        <v>121</v>
      </c>
    </row>
    <row r="214" s="2" customFormat="1" ht="16.5" customHeight="1">
      <c r="A214" s="38"/>
      <c r="B214" s="39"/>
      <c r="C214" s="248" t="s">
        <v>296</v>
      </c>
      <c r="D214" s="248" t="s">
        <v>221</v>
      </c>
      <c r="E214" s="249" t="s">
        <v>297</v>
      </c>
      <c r="F214" s="250" t="s">
        <v>298</v>
      </c>
      <c r="G214" s="251" t="s">
        <v>126</v>
      </c>
      <c r="H214" s="252">
        <v>1.4279999999999999</v>
      </c>
      <c r="I214" s="253"/>
      <c r="J214" s="254">
        <f>ROUND(I214*H214,2)</f>
        <v>0</v>
      </c>
      <c r="K214" s="255"/>
      <c r="L214" s="256"/>
      <c r="M214" s="257" t="s">
        <v>19</v>
      </c>
      <c r="N214" s="258" t="s">
        <v>47</v>
      </c>
      <c r="O214" s="84"/>
      <c r="P214" s="215">
        <f>O214*H214</f>
        <v>0</v>
      </c>
      <c r="Q214" s="215">
        <v>0.17499999999999999</v>
      </c>
      <c r="R214" s="215">
        <f>Q214*H214</f>
        <v>0.24989999999999998</v>
      </c>
      <c r="S214" s="215">
        <v>0</v>
      </c>
      <c r="T214" s="21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7" t="s">
        <v>178</v>
      </c>
      <c r="AT214" s="217" t="s">
        <v>221</v>
      </c>
      <c r="AU214" s="217" t="s">
        <v>86</v>
      </c>
      <c r="AY214" s="17" t="s">
        <v>121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127</v>
      </c>
      <c r="BM214" s="217" t="s">
        <v>299</v>
      </c>
    </row>
    <row r="215" s="2" customFormat="1">
      <c r="A215" s="38"/>
      <c r="B215" s="39"/>
      <c r="C215" s="40"/>
      <c r="D215" s="219" t="s">
        <v>129</v>
      </c>
      <c r="E215" s="40"/>
      <c r="F215" s="220" t="s">
        <v>298</v>
      </c>
      <c r="G215" s="40"/>
      <c r="H215" s="40"/>
      <c r="I215" s="221"/>
      <c r="J215" s="40"/>
      <c r="K215" s="40"/>
      <c r="L215" s="44"/>
      <c r="M215" s="222"/>
      <c r="N215" s="22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129</v>
      </c>
      <c r="AU215" s="17" t="s">
        <v>86</v>
      </c>
    </row>
    <row r="216" s="13" customFormat="1">
      <c r="A216" s="13"/>
      <c r="B216" s="226"/>
      <c r="C216" s="227"/>
      <c r="D216" s="219" t="s">
        <v>133</v>
      </c>
      <c r="E216" s="227"/>
      <c r="F216" s="229" t="s">
        <v>300</v>
      </c>
      <c r="G216" s="227"/>
      <c r="H216" s="230">
        <v>1.4279999999999999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133</v>
      </c>
      <c r="AU216" s="236" t="s">
        <v>86</v>
      </c>
      <c r="AV216" s="13" t="s">
        <v>86</v>
      </c>
      <c r="AW216" s="13" t="s">
        <v>4</v>
      </c>
      <c r="AX216" s="13" t="s">
        <v>84</v>
      </c>
      <c r="AY216" s="236" t="s">
        <v>121</v>
      </c>
    </row>
    <row r="217" s="2" customFormat="1" ht="16.5" customHeight="1">
      <c r="A217" s="38"/>
      <c r="B217" s="39"/>
      <c r="C217" s="205" t="s">
        <v>301</v>
      </c>
      <c r="D217" s="205" t="s">
        <v>123</v>
      </c>
      <c r="E217" s="206" t="s">
        <v>302</v>
      </c>
      <c r="F217" s="207" t="s">
        <v>303</v>
      </c>
      <c r="G217" s="208" t="s">
        <v>126</v>
      </c>
      <c r="H217" s="209">
        <v>54.100000000000001</v>
      </c>
      <c r="I217" s="210"/>
      <c r="J217" s="211">
        <f>ROUND(I217*H217,2)</f>
        <v>0</v>
      </c>
      <c r="K217" s="212"/>
      <c r="L217" s="44"/>
      <c r="M217" s="213" t="s">
        <v>19</v>
      </c>
      <c r="N217" s="214" t="s">
        <v>47</v>
      </c>
      <c r="O217" s="84"/>
      <c r="P217" s="215">
        <f>O217*H217</f>
        <v>0</v>
      </c>
      <c r="Q217" s="215">
        <v>0.080030000000000004</v>
      </c>
      <c r="R217" s="215">
        <f>Q217*H217</f>
        <v>4.3296230000000007</v>
      </c>
      <c r="S217" s="215">
        <v>0</v>
      </c>
      <c r="T217" s="21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7" t="s">
        <v>127</v>
      </c>
      <c r="AT217" s="217" t="s">
        <v>123</v>
      </c>
      <c r="AU217" s="217" t="s">
        <v>86</v>
      </c>
      <c r="AY217" s="17" t="s">
        <v>121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127</v>
      </c>
      <c r="BM217" s="217" t="s">
        <v>304</v>
      </c>
    </row>
    <row r="218" s="2" customFormat="1">
      <c r="A218" s="38"/>
      <c r="B218" s="39"/>
      <c r="C218" s="40"/>
      <c r="D218" s="219" t="s">
        <v>129</v>
      </c>
      <c r="E218" s="40"/>
      <c r="F218" s="220" t="s">
        <v>305</v>
      </c>
      <c r="G218" s="40"/>
      <c r="H218" s="40"/>
      <c r="I218" s="221"/>
      <c r="J218" s="40"/>
      <c r="K218" s="40"/>
      <c r="L218" s="44"/>
      <c r="M218" s="222"/>
      <c r="N218" s="223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129</v>
      </c>
      <c r="AU218" s="17" t="s">
        <v>86</v>
      </c>
    </row>
    <row r="219" s="2" customFormat="1">
      <c r="A219" s="38"/>
      <c r="B219" s="39"/>
      <c r="C219" s="40"/>
      <c r="D219" s="224" t="s">
        <v>131</v>
      </c>
      <c r="E219" s="40"/>
      <c r="F219" s="225" t="s">
        <v>306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86</v>
      </c>
    </row>
    <row r="220" s="2" customFormat="1">
      <c r="A220" s="38"/>
      <c r="B220" s="39"/>
      <c r="C220" s="40"/>
      <c r="D220" s="219" t="s">
        <v>262</v>
      </c>
      <c r="E220" s="40"/>
      <c r="F220" s="259" t="s">
        <v>307</v>
      </c>
      <c r="G220" s="40"/>
      <c r="H220" s="40"/>
      <c r="I220" s="221"/>
      <c r="J220" s="40"/>
      <c r="K220" s="40"/>
      <c r="L220" s="44"/>
      <c r="M220" s="222"/>
      <c r="N220" s="22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262</v>
      </c>
      <c r="AU220" s="17" t="s">
        <v>86</v>
      </c>
    </row>
    <row r="221" s="13" customFormat="1">
      <c r="A221" s="13"/>
      <c r="B221" s="226"/>
      <c r="C221" s="227"/>
      <c r="D221" s="219" t="s">
        <v>133</v>
      </c>
      <c r="E221" s="228" t="s">
        <v>19</v>
      </c>
      <c r="F221" s="229" t="s">
        <v>308</v>
      </c>
      <c r="G221" s="227"/>
      <c r="H221" s="230">
        <v>54.100000000000001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133</v>
      </c>
      <c r="AU221" s="236" t="s">
        <v>86</v>
      </c>
      <c r="AV221" s="13" t="s">
        <v>86</v>
      </c>
      <c r="AW221" s="13" t="s">
        <v>37</v>
      </c>
      <c r="AX221" s="13" t="s">
        <v>76</v>
      </c>
      <c r="AY221" s="236" t="s">
        <v>121</v>
      </c>
    </row>
    <row r="222" s="14" customFormat="1">
      <c r="A222" s="14"/>
      <c r="B222" s="237"/>
      <c r="C222" s="238"/>
      <c r="D222" s="219" t="s">
        <v>133</v>
      </c>
      <c r="E222" s="239" t="s">
        <v>19</v>
      </c>
      <c r="F222" s="240" t="s">
        <v>135</v>
      </c>
      <c r="G222" s="238"/>
      <c r="H222" s="241">
        <v>54.100000000000001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133</v>
      </c>
      <c r="AU222" s="247" t="s">
        <v>86</v>
      </c>
      <c r="AV222" s="14" t="s">
        <v>127</v>
      </c>
      <c r="AW222" s="14" t="s">
        <v>37</v>
      </c>
      <c r="AX222" s="14" t="s">
        <v>84</v>
      </c>
      <c r="AY222" s="247" t="s">
        <v>121</v>
      </c>
    </row>
    <row r="223" s="2" customFormat="1" ht="16.5" customHeight="1">
      <c r="A223" s="38"/>
      <c r="B223" s="39"/>
      <c r="C223" s="248" t="s">
        <v>309</v>
      </c>
      <c r="D223" s="248" t="s">
        <v>221</v>
      </c>
      <c r="E223" s="249" t="s">
        <v>310</v>
      </c>
      <c r="F223" s="250" t="s">
        <v>311</v>
      </c>
      <c r="G223" s="251" t="s">
        <v>126</v>
      </c>
      <c r="H223" s="252">
        <v>55.722999999999999</v>
      </c>
      <c r="I223" s="253"/>
      <c r="J223" s="254">
        <f>ROUND(I223*H223,2)</f>
        <v>0</v>
      </c>
      <c r="K223" s="255"/>
      <c r="L223" s="256"/>
      <c r="M223" s="257" t="s">
        <v>19</v>
      </c>
      <c r="N223" s="258" t="s">
        <v>47</v>
      </c>
      <c r="O223" s="84"/>
      <c r="P223" s="215">
        <f>O223*H223</f>
        <v>0</v>
      </c>
      <c r="Q223" s="215">
        <v>0.14499999999999999</v>
      </c>
      <c r="R223" s="215">
        <f>Q223*H223</f>
        <v>8.0798349999999992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178</v>
      </c>
      <c r="AT223" s="217" t="s">
        <v>221</v>
      </c>
      <c r="AU223" s="217" t="s">
        <v>86</v>
      </c>
      <c r="AY223" s="17" t="s">
        <v>121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127</v>
      </c>
      <c r="BM223" s="217" t="s">
        <v>312</v>
      </c>
    </row>
    <row r="224" s="2" customFormat="1">
      <c r="A224" s="38"/>
      <c r="B224" s="39"/>
      <c r="C224" s="40"/>
      <c r="D224" s="219" t="s">
        <v>129</v>
      </c>
      <c r="E224" s="40"/>
      <c r="F224" s="220" t="s">
        <v>311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129</v>
      </c>
      <c r="AU224" s="17" t="s">
        <v>86</v>
      </c>
    </row>
    <row r="225" s="13" customFormat="1">
      <c r="A225" s="13"/>
      <c r="B225" s="226"/>
      <c r="C225" s="227"/>
      <c r="D225" s="219" t="s">
        <v>133</v>
      </c>
      <c r="E225" s="227"/>
      <c r="F225" s="229" t="s">
        <v>313</v>
      </c>
      <c r="G225" s="227"/>
      <c r="H225" s="230">
        <v>55.722999999999999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133</v>
      </c>
      <c r="AU225" s="236" t="s">
        <v>86</v>
      </c>
      <c r="AV225" s="13" t="s">
        <v>86</v>
      </c>
      <c r="AW225" s="13" t="s">
        <v>4</v>
      </c>
      <c r="AX225" s="13" t="s">
        <v>84</v>
      </c>
      <c r="AY225" s="236" t="s">
        <v>121</v>
      </c>
    </row>
    <row r="226" s="12" customFormat="1" ht="22.8" customHeight="1">
      <c r="A226" s="12"/>
      <c r="B226" s="189"/>
      <c r="C226" s="190"/>
      <c r="D226" s="191" t="s">
        <v>75</v>
      </c>
      <c r="E226" s="203" t="s">
        <v>187</v>
      </c>
      <c r="F226" s="203" t="s">
        <v>314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SUM(P227:P249)</f>
        <v>0</v>
      </c>
      <c r="Q226" s="197"/>
      <c r="R226" s="198">
        <f>SUM(R227:R249)</f>
        <v>43.873471000000002</v>
      </c>
      <c r="S226" s="197"/>
      <c r="T226" s="199">
        <f>SUM(T227:T249)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84</v>
      </c>
      <c r="AT226" s="201" t="s">
        <v>75</v>
      </c>
      <c r="AU226" s="201" t="s">
        <v>84</v>
      </c>
      <c r="AY226" s="200" t="s">
        <v>121</v>
      </c>
      <c r="BK226" s="202">
        <f>SUM(BK227:BK249)</f>
        <v>0</v>
      </c>
    </row>
    <row r="227" s="2" customFormat="1" ht="16.5" customHeight="1">
      <c r="A227" s="38"/>
      <c r="B227" s="39"/>
      <c r="C227" s="205" t="s">
        <v>315</v>
      </c>
      <c r="D227" s="205" t="s">
        <v>123</v>
      </c>
      <c r="E227" s="206" t="s">
        <v>316</v>
      </c>
      <c r="F227" s="207" t="s">
        <v>317</v>
      </c>
      <c r="G227" s="208" t="s">
        <v>158</v>
      </c>
      <c r="H227" s="209">
        <v>217.06</v>
      </c>
      <c r="I227" s="210"/>
      <c r="J227" s="211">
        <f>ROUND(I227*H227,2)</f>
        <v>0</v>
      </c>
      <c r="K227" s="212"/>
      <c r="L227" s="44"/>
      <c r="M227" s="213" t="s">
        <v>19</v>
      </c>
      <c r="N227" s="214" t="s">
        <v>47</v>
      </c>
      <c r="O227" s="84"/>
      <c r="P227" s="215">
        <f>O227*H227</f>
        <v>0</v>
      </c>
      <c r="Q227" s="215">
        <v>0.15540000000000001</v>
      </c>
      <c r="R227" s="215">
        <f>Q227*H227</f>
        <v>33.731124000000001</v>
      </c>
      <c r="S227" s="215">
        <v>0</v>
      </c>
      <c r="T227" s="21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7" t="s">
        <v>127</v>
      </c>
      <c r="AT227" s="217" t="s">
        <v>123</v>
      </c>
      <c r="AU227" s="217" t="s">
        <v>86</v>
      </c>
      <c r="AY227" s="17" t="s">
        <v>121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127</v>
      </c>
      <c r="BM227" s="217" t="s">
        <v>318</v>
      </c>
    </row>
    <row r="228" s="2" customFormat="1">
      <c r="A228" s="38"/>
      <c r="B228" s="39"/>
      <c r="C228" s="40"/>
      <c r="D228" s="219" t="s">
        <v>129</v>
      </c>
      <c r="E228" s="40"/>
      <c r="F228" s="220" t="s">
        <v>319</v>
      </c>
      <c r="G228" s="40"/>
      <c r="H228" s="40"/>
      <c r="I228" s="221"/>
      <c r="J228" s="40"/>
      <c r="K228" s="40"/>
      <c r="L228" s="44"/>
      <c r="M228" s="222"/>
      <c r="N228" s="223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129</v>
      </c>
      <c r="AU228" s="17" t="s">
        <v>86</v>
      </c>
    </row>
    <row r="229" s="2" customFormat="1">
      <c r="A229" s="38"/>
      <c r="B229" s="39"/>
      <c r="C229" s="40"/>
      <c r="D229" s="224" t="s">
        <v>131</v>
      </c>
      <c r="E229" s="40"/>
      <c r="F229" s="225" t="s">
        <v>320</v>
      </c>
      <c r="G229" s="40"/>
      <c r="H229" s="40"/>
      <c r="I229" s="221"/>
      <c r="J229" s="40"/>
      <c r="K229" s="40"/>
      <c r="L229" s="44"/>
      <c r="M229" s="222"/>
      <c r="N229" s="22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86</v>
      </c>
    </row>
    <row r="230" s="13" customFormat="1">
      <c r="A230" s="13"/>
      <c r="B230" s="226"/>
      <c r="C230" s="227"/>
      <c r="D230" s="219" t="s">
        <v>133</v>
      </c>
      <c r="E230" s="228" t="s">
        <v>19</v>
      </c>
      <c r="F230" s="229" t="s">
        <v>321</v>
      </c>
      <c r="G230" s="227"/>
      <c r="H230" s="230">
        <v>201.69999999999999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133</v>
      </c>
      <c r="AU230" s="236" t="s">
        <v>86</v>
      </c>
      <c r="AV230" s="13" t="s">
        <v>86</v>
      </c>
      <c r="AW230" s="13" t="s">
        <v>37</v>
      </c>
      <c r="AX230" s="13" t="s">
        <v>76</v>
      </c>
      <c r="AY230" s="236" t="s">
        <v>121</v>
      </c>
    </row>
    <row r="231" s="13" customFormat="1">
      <c r="A231" s="13"/>
      <c r="B231" s="226"/>
      <c r="C231" s="227"/>
      <c r="D231" s="219" t="s">
        <v>133</v>
      </c>
      <c r="E231" s="228" t="s">
        <v>19</v>
      </c>
      <c r="F231" s="229" t="s">
        <v>322</v>
      </c>
      <c r="G231" s="227"/>
      <c r="H231" s="230">
        <v>1.5600000000000001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133</v>
      </c>
      <c r="AU231" s="236" t="s">
        <v>86</v>
      </c>
      <c r="AV231" s="13" t="s">
        <v>86</v>
      </c>
      <c r="AW231" s="13" t="s">
        <v>37</v>
      </c>
      <c r="AX231" s="13" t="s">
        <v>76</v>
      </c>
      <c r="AY231" s="236" t="s">
        <v>121</v>
      </c>
    </row>
    <row r="232" s="13" customFormat="1">
      <c r="A232" s="13"/>
      <c r="B232" s="226"/>
      <c r="C232" s="227"/>
      <c r="D232" s="219" t="s">
        <v>133</v>
      </c>
      <c r="E232" s="228" t="s">
        <v>19</v>
      </c>
      <c r="F232" s="229" t="s">
        <v>323</v>
      </c>
      <c r="G232" s="227"/>
      <c r="H232" s="230">
        <v>9.5999999999999996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133</v>
      </c>
      <c r="AU232" s="236" t="s">
        <v>86</v>
      </c>
      <c r="AV232" s="13" t="s">
        <v>86</v>
      </c>
      <c r="AW232" s="13" t="s">
        <v>37</v>
      </c>
      <c r="AX232" s="13" t="s">
        <v>76</v>
      </c>
      <c r="AY232" s="236" t="s">
        <v>121</v>
      </c>
    </row>
    <row r="233" s="13" customFormat="1">
      <c r="A233" s="13"/>
      <c r="B233" s="226"/>
      <c r="C233" s="227"/>
      <c r="D233" s="219" t="s">
        <v>133</v>
      </c>
      <c r="E233" s="228" t="s">
        <v>19</v>
      </c>
      <c r="F233" s="229" t="s">
        <v>324</v>
      </c>
      <c r="G233" s="227"/>
      <c r="H233" s="230">
        <v>4.2000000000000002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133</v>
      </c>
      <c r="AU233" s="236" t="s">
        <v>86</v>
      </c>
      <c r="AV233" s="13" t="s">
        <v>86</v>
      </c>
      <c r="AW233" s="13" t="s">
        <v>37</v>
      </c>
      <c r="AX233" s="13" t="s">
        <v>76</v>
      </c>
      <c r="AY233" s="236" t="s">
        <v>121</v>
      </c>
    </row>
    <row r="234" s="14" customFormat="1">
      <c r="A234" s="14"/>
      <c r="B234" s="237"/>
      <c r="C234" s="238"/>
      <c r="D234" s="219" t="s">
        <v>133</v>
      </c>
      <c r="E234" s="239" t="s">
        <v>19</v>
      </c>
      <c r="F234" s="240" t="s">
        <v>135</v>
      </c>
      <c r="G234" s="238"/>
      <c r="H234" s="241">
        <v>217.05999999999997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133</v>
      </c>
      <c r="AU234" s="247" t="s">
        <v>86</v>
      </c>
      <c r="AV234" s="14" t="s">
        <v>127</v>
      </c>
      <c r="AW234" s="14" t="s">
        <v>37</v>
      </c>
      <c r="AX234" s="14" t="s">
        <v>84</v>
      </c>
      <c r="AY234" s="247" t="s">
        <v>121</v>
      </c>
    </row>
    <row r="235" s="2" customFormat="1" ht="16.5" customHeight="1">
      <c r="A235" s="38"/>
      <c r="B235" s="39"/>
      <c r="C235" s="248" t="s">
        <v>325</v>
      </c>
      <c r="D235" s="248" t="s">
        <v>221</v>
      </c>
      <c r="E235" s="249" t="s">
        <v>326</v>
      </c>
      <c r="F235" s="250" t="s">
        <v>327</v>
      </c>
      <c r="G235" s="251" t="s">
        <v>158</v>
      </c>
      <c r="H235" s="252">
        <v>221.40100000000001</v>
      </c>
      <c r="I235" s="253"/>
      <c r="J235" s="254">
        <f>ROUND(I235*H235,2)</f>
        <v>0</v>
      </c>
      <c r="K235" s="255"/>
      <c r="L235" s="256"/>
      <c r="M235" s="257" t="s">
        <v>19</v>
      </c>
      <c r="N235" s="258" t="s">
        <v>47</v>
      </c>
      <c r="O235" s="84"/>
      <c r="P235" s="215">
        <f>O235*H235</f>
        <v>0</v>
      </c>
      <c r="Q235" s="215">
        <v>0.044999999999999998</v>
      </c>
      <c r="R235" s="215">
        <f>Q235*H235</f>
        <v>9.9630449999999993</v>
      </c>
      <c r="S235" s="215">
        <v>0</v>
      </c>
      <c r="T235" s="21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7" t="s">
        <v>178</v>
      </c>
      <c r="AT235" s="217" t="s">
        <v>221</v>
      </c>
      <c r="AU235" s="217" t="s">
        <v>86</v>
      </c>
      <c r="AY235" s="17" t="s">
        <v>121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127</v>
      </c>
      <c r="BM235" s="217" t="s">
        <v>328</v>
      </c>
    </row>
    <row r="236" s="2" customFormat="1">
      <c r="A236" s="38"/>
      <c r="B236" s="39"/>
      <c r="C236" s="40"/>
      <c r="D236" s="219" t="s">
        <v>129</v>
      </c>
      <c r="E236" s="40"/>
      <c r="F236" s="220" t="s">
        <v>327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129</v>
      </c>
      <c r="AU236" s="17" t="s">
        <v>86</v>
      </c>
    </row>
    <row r="237" s="13" customFormat="1">
      <c r="A237" s="13"/>
      <c r="B237" s="226"/>
      <c r="C237" s="227"/>
      <c r="D237" s="219" t="s">
        <v>133</v>
      </c>
      <c r="E237" s="227"/>
      <c r="F237" s="229" t="s">
        <v>329</v>
      </c>
      <c r="G237" s="227"/>
      <c r="H237" s="230">
        <v>221.40100000000001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133</v>
      </c>
      <c r="AU237" s="236" t="s">
        <v>86</v>
      </c>
      <c r="AV237" s="13" t="s">
        <v>86</v>
      </c>
      <c r="AW237" s="13" t="s">
        <v>4</v>
      </c>
      <c r="AX237" s="13" t="s">
        <v>84</v>
      </c>
      <c r="AY237" s="236" t="s">
        <v>121</v>
      </c>
    </row>
    <row r="238" s="2" customFormat="1" ht="16.5" customHeight="1">
      <c r="A238" s="38"/>
      <c r="B238" s="39"/>
      <c r="C238" s="205" t="s">
        <v>330</v>
      </c>
      <c r="D238" s="205" t="s">
        <v>123</v>
      </c>
      <c r="E238" s="206" t="s">
        <v>331</v>
      </c>
      <c r="F238" s="207" t="s">
        <v>332</v>
      </c>
      <c r="G238" s="208" t="s">
        <v>158</v>
      </c>
      <c r="H238" s="209">
        <v>5.5</v>
      </c>
      <c r="I238" s="210"/>
      <c r="J238" s="211">
        <f>ROUND(I238*H238,2)</f>
        <v>0</v>
      </c>
      <c r="K238" s="212"/>
      <c r="L238" s="44"/>
      <c r="M238" s="213" t="s">
        <v>19</v>
      </c>
      <c r="N238" s="214" t="s">
        <v>47</v>
      </c>
      <c r="O238" s="84"/>
      <c r="P238" s="215">
        <f>O238*H238</f>
        <v>0</v>
      </c>
      <c r="Q238" s="215">
        <v>0.00013999999999999999</v>
      </c>
      <c r="R238" s="215">
        <f>Q238*H238</f>
        <v>0.00076999999999999996</v>
      </c>
      <c r="S238" s="215">
        <v>0</v>
      </c>
      <c r="T238" s="21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7" t="s">
        <v>127</v>
      </c>
      <c r="AT238" s="217" t="s">
        <v>123</v>
      </c>
      <c r="AU238" s="217" t="s">
        <v>86</v>
      </c>
      <c r="AY238" s="17" t="s">
        <v>121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7" t="s">
        <v>84</v>
      </c>
      <c r="BK238" s="218">
        <f>ROUND(I238*H238,2)</f>
        <v>0</v>
      </c>
      <c r="BL238" s="17" t="s">
        <v>127</v>
      </c>
      <c r="BM238" s="217" t="s">
        <v>333</v>
      </c>
    </row>
    <row r="239" s="2" customFormat="1">
      <c r="A239" s="38"/>
      <c r="B239" s="39"/>
      <c r="C239" s="40"/>
      <c r="D239" s="219" t="s">
        <v>129</v>
      </c>
      <c r="E239" s="40"/>
      <c r="F239" s="220" t="s">
        <v>334</v>
      </c>
      <c r="G239" s="40"/>
      <c r="H239" s="40"/>
      <c r="I239" s="221"/>
      <c r="J239" s="40"/>
      <c r="K239" s="40"/>
      <c r="L239" s="44"/>
      <c r="M239" s="222"/>
      <c r="N239" s="22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129</v>
      </c>
      <c r="AU239" s="17" t="s">
        <v>86</v>
      </c>
    </row>
    <row r="240" s="2" customFormat="1">
      <c r="A240" s="38"/>
      <c r="B240" s="39"/>
      <c r="C240" s="40"/>
      <c r="D240" s="224" t="s">
        <v>131</v>
      </c>
      <c r="E240" s="40"/>
      <c r="F240" s="225" t="s">
        <v>335</v>
      </c>
      <c r="G240" s="40"/>
      <c r="H240" s="40"/>
      <c r="I240" s="221"/>
      <c r="J240" s="40"/>
      <c r="K240" s="40"/>
      <c r="L240" s="44"/>
      <c r="M240" s="222"/>
      <c r="N240" s="223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131</v>
      </c>
      <c r="AU240" s="17" t="s">
        <v>86</v>
      </c>
    </row>
    <row r="241" s="2" customFormat="1" ht="16.5" customHeight="1">
      <c r="A241" s="38"/>
      <c r="B241" s="39"/>
      <c r="C241" s="205" t="s">
        <v>336</v>
      </c>
      <c r="D241" s="205" t="s">
        <v>123</v>
      </c>
      <c r="E241" s="206" t="s">
        <v>337</v>
      </c>
      <c r="F241" s="207" t="s">
        <v>338</v>
      </c>
      <c r="G241" s="208" t="s">
        <v>339</v>
      </c>
      <c r="H241" s="209">
        <v>2</v>
      </c>
      <c r="I241" s="210"/>
      <c r="J241" s="211">
        <f>ROUND(I241*H241,2)</f>
        <v>0</v>
      </c>
      <c r="K241" s="212"/>
      <c r="L241" s="44"/>
      <c r="M241" s="213" t="s">
        <v>19</v>
      </c>
      <c r="N241" s="214" t="s">
        <v>47</v>
      </c>
      <c r="O241" s="84"/>
      <c r="P241" s="215">
        <f>O241*H241</f>
        <v>0</v>
      </c>
      <c r="Q241" s="215">
        <v>0.001</v>
      </c>
      <c r="R241" s="215">
        <f>Q241*H241</f>
        <v>0.002</v>
      </c>
      <c r="S241" s="215">
        <v>0</v>
      </c>
      <c r="T241" s="21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7" t="s">
        <v>127</v>
      </c>
      <c r="AT241" s="217" t="s">
        <v>123</v>
      </c>
      <c r="AU241" s="217" t="s">
        <v>86</v>
      </c>
      <c r="AY241" s="17" t="s">
        <v>121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7" t="s">
        <v>84</v>
      </c>
      <c r="BK241" s="218">
        <f>ROUND(I241*H241,2)</f>
        <v>0</v>
      </c>
      <c r="BL241" s="17" t="s">
        <v>127</v>
      </c>
      <c r="BM241" s="217" t="s">
        <v>340</v>
      </c>
    </row>
    <row r="242" s="2" customFormat="1">
      <c r="A242" s="38"/>
      <c r="B242" s="39"/>
      <c r="C242" s="40"/>
      <c r="D242" s="219" t="s">
        <v>129</v>
      </c>
      <c r="E242" s="40"/>
      <c r="F242" s="220" t="s">
        <v>341</v>
      </c>
      <c r="G242" s="40"/>
      <c r="H242" s="40"/>
      <c r="I242" s="221"/>
      <c r="J242" s="40"/>
      <c r="K242" s="40"/>
      <c r="L242" s="44"/>
      <c r="M242" s="222"/>
      <c r="N242" s="223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129</v>
      </c>
      <c r="AU242" s="17" t="s">
        <v>86</v>
      </c>
    </row>
    <row r="243" s="2" customFormat="1">
      <c r="A243" s="38"/>
      <c r="B243" s="39"/>
      <c r="C243" s="40"/>
      <c r="D243" s="224" t="s">
        <v>131</v>
      </c>
      <c r="E243" s="40"/>
      <c r="F243" s="225" t="s">
        <v>342</v>
      </c>
      <c r="G243" s="40"/>
      <c r="H243" s="40"/>
      <c r="I243" s="221"/>
      <c r="J243" s="40"/>
      <c r="K243" s="40"/>
      <c r="L243" s="44"/>
      <c r="M243" s="222"/>
      <c r="N243" s="22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131</v>
      </c>
      <c r="AU243" s="17" t="s">
        <v>86</v>
      </c>
    </row>
    <row r="244" s="2" customFormat="1" ht="24.15" customHeight="1">
      <c r="A244" s="38"/>
      <c r="B244" s="39"/>
      <c r="C244" s="248" t="s">
        <v>343</v>
      </c>
      <c r="D244" s="248" t="s">
        <v>221</v>
      </c>
      <c r="E244" s="249" t="s">
        <v>344</v>
      </c>
      <c r="F244" s="250" t="s">
        <v>345</v>
      </c>
      <c r="G244" s="251" t="s">
        <v>339</v>
      </c>
      <c r="H244" s="252">
        <v>2</v>
      </c>
      <c r="I244" s="253"/>
      <c r="J244" s="254">
        <f>ROUND(I244*H244,2)</f>
        <v>0</v>
      </c>
      <c r="K244" s="255"/>
      <c r="L244" s="256"/>
      <c r="M244" s="257" t="s">
        <v>19</v>
      </c>
      <c r="N244" s="258" t="s">
        <v>47</v>
      </c>
      <c r="O244" s="84"/>
      <c r="P244" s="215">
        <f>O244*H244</f>
        <v>0</v>
      </c>
      <c r="Q244" s="215">
        <v>0.050000000000000003</v>
      </c>
      <c r="R244" s="215">
        <f>Q244*H244</f>
        <v>0.10000000000000001</v>
      </c>
      <c r="S244" s="215">
        <v>0</v>
      </c>
      <c r="T244" s="21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7" t="s">
        <v>178</v>
      </c>
      <c r="AT244" s="217" t="s">
        <v>221</v>
      </c>
      <c r="AU244" s="217" t="s">
        <v>86</v>
      </c>
      <c r="AY244" s="17" t="s">
        <v>121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127</v>
      </c>
      <c r="BM244" s="217" t="s">
        <v>346</v>
      </c>
    </row>
    <row r="245" s="2" customFormat="1">
      <c r="A245" s="38"/>
      <c r="B245" s="39"/>
      <c r="C245" s="40"/>
      <c r="D245" s="219" t="s">
        <v>129</v>
      </c>
      <c r="E245" s="40"/>
      <c r="F245" s="220" t="s">
        <v>345</v>
      </c>
      <c r="G245" s="40"/>
      <c r="H245" s="40"/>
      <c r="I245" s="221"/>
      <c r="J245" s="40"/>
      <c r="K245" s="40"/>
      <c r="L245" s="44"/>
      <c r="M245" s="222"/>
      <c r="N245" s="223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129</v>
      </c>
      <c r="AU245" s="17" t="s">
        <v>86</v>
      </c>
    </row>
    <row r="246" s="2" customFormat="1" ht="16.5" customHeight="1">
      <c r="A246" s="38"/>
      <c r="B246" s="39"/>
      <c r="C246" s="205" t="s">
        <v>347</v>
      </c>
      <c r="D246" s="205" t="s">
        <v>123</v>
      </c>
      <c r="E246" s="206" t="s">
        <v>348</v>
      </c>
      <c r="F246" s="207" t="s">
        <v>349</v>
      </c>
      <c r="G246" s="208" t="s">
        <v>126</v>
      </c>
      <c r="H246" s="209">
        <v>3.7999999999999998</v>
      </c>
      <c r="I246" s="210"/>
      <c r="J246" s="211">
        <f>ROUND(I246*H246,2)</f>
        <v>0</v>
      </c>
      <c r="K246" s="212"/>
      <c r="L246" s="44"/>
      <c r="M246" s="213" t="s">
        <v>19</v>
      </c>
      <c r="N246" s="214" t="s">
        <v>47</v>
      </c>
      <c r="O246" s="84"/>
      <c r="P246" s="215">
        <f>O246*H246</f>
        <v>0</v>
      </c>
      <c r="Q246" s="215">
        <v>0.020140000000000002</v>
      </c>
      <c r="R246" s="215">
        <f>Q246*H246</f>
        <v>0.076532000000000003</v>
      </c>
      <c r="S246" s="215">
        <v>0</v>
      </c>
      <c r="T246" s="21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7" t="s">
        <v>127</v>
      </c>
      <c r="AT246" s="217" t="s">
        <v>123</v>
      </c>
      <c r="AU246" s="217" t="s">
        <v>86</v>
      </c>
      <c r="AY246" s="17" t="s">
        <v>121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127</v>
      </c>
      <c r="BM246" s="217" t="s">
        <v>350</v>
      </c>
    </row>
    <row r="247" s="2" customFormat="1">
      <c r="A247" s="38"/>
      <c r="B247" s="39"/>
      <c r="C247" s="40"/>
      <c r="D247" s="219" t="s">
        <v>129</v>
      </c>
      <c r="E247" s="40"/>
      <c r="F247" s="220" t="s">
        <v>351</v>
      </c>
      <c r="G247" s="40"/>
      <c r="H247" s="40"/>
      <c r="I247" s="221"/>
      <c r="J247" s="40"/>
      <c r="K247" s="40"/>
      <c r="L247" s="44"/>
      <c r="M247" s="222"/>
      <c r="N247" s="223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129</v>
      </c>
      <c r="AU247" s="17" t="s">
        <v>86</v>
      </c>
    </row>
    <row r="248" s="2" customFormat="1">
      <c r="A248" s="38"/>
      <c r="B248" s="39"/>
      <c r="C248" s="40"/>
      <c r="D248" s="224" t="s">
        <v>131</v>
      </c>
      <c r="E248" s="40"/>
      <c r="F248" s="225" t="s">
        <v>352</v>
      </c>
      <c r="G248" s="40"/>
      <c r="H248" s="40"/>
      <c r="I248" s="221"/>
      <c r="J248" s="40"/>
      <c r="K248" s="40"/>
      <c r="L248" s="44"/>
      <c r="M248" s="222"/>
      <c r="N248" s="223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131</v>
      </c>
      <c r="AU248" s="17" t="s">
        <v>86</v>
      </c>
    </row>
    <row r="249" s="2" customFormat="1">
      <c r="A249" s="38"/>
      <c r="B249" s="39"/>
      <c r="C249" s="40"/>
      <c r="D249" s="219" t="s">
        <v>262</v>
      </c>
      <c r="E249" s="40"/>
      <c r="F249" s="259" t="s">
        <v>353</v>
      </c>
      <c r="G249" s="40"/>
      <c r="H249" s="40"/>
      <c r="I249" s="221"/>
      <c r="J249" s="40"/>
      <c r="K249" s="40"/>
      <c r="L249" s="44"/>
      <c r="M249" s="222"/>
      <c r="N249" s="223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262</v>
      </c>
      <c r="AU249" s="17" t="s">
        <v>86</v>
      </c>
    </row>
    <row r="250" s="12" customFormat="1" ht="22.8" customHeight="1">
      <c r="A250" s="12"/>
      <c r="B250" s="189"/>
      <c r="C250" s="190"/>
      <c r="D250" s="191" t="s">
        <v>75</v>
      </c>
      <c r="E250" s="203" t="s">
        <v>354</v>
      </c>
      <c r="F250" s="203" t="s">
        <v>355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SUM(P251:P280)</f>
        <v>0</v>
      </c>
      <c r="Q250" s="197"/>
      <c r="R250" s="198">
        <f>SUM(R251:R280)</f>
        <v>0</v>
      </c>
      <c r="S250" s="197"/>
      <c r="T250" s="199">
        <f>SUM(T251:T280)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84</v>
      </c>
      <c r="AT250" s="201" t="s">
        <v>75</v>
      </c>
      <c r="AU250" s="201" t="s">
        <v>84</v>
      </c>
      <c r="AY250" s="200" t="s">
        <v>121</v>
      </c>
      <c r="BK250" s="202">
        <f>SUM(BK251:BK280)</f>
        <v>0</v>
      </c>
    </row>
    <row r="251" s="2" customFormat="1" ht="24.15" customHeight="1">
      <c r="A251" s="38"/>
      <c r="B251" s="39"/>
      <c r="C251" s="205" t="s">
        <v>356</v>
      </c>
      <c r="D251" s="205" t="s">
        <v>123</v>
      </c>
      <c r="E251" s="206" t="s">
        <v>357</v>
      </c>
      <c r="F251" s="207" t="s">
        <v>358</v>
      </c>
      <c r="G251" s="208" t="s">
        <v>253</v>
      </c>
      <c r="H251" s="209">
        <v>165.99799999999999</v>
      </c>
      <c r="I251" s="210"/>
      <c r="J251" s="211">
        <f>ROUND(I251*H251,2)</f>
        <v>0</v>
      </c>
      <c r="K251" s="212"/>
      <c r="L251" s="44"/>
      <c r="M251" s="213" t="s">
        <v>19</v>
      </c>
      <c r="N251" s="214" t="s">
        <v>47</v>
      </c>
      <c r="O251" s="84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7" t="s">
        <v>127</v>
      </c>
      <c r="AT251" s="217" t="s">
        <v>123</v>
      </c>
      <c r="AU251" s="217" t="s">
        <v>86</v>
      </c>
      <c r="AY251" s="17" t="s">
        <v>121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7" t="s">
        <v>84</v>
      </c>
      <c r="BK251" s="218">
        <f>ROUND(I251*H251,2)</f>
        <v>0</v>
      </c>
      <c r="BL251" s="17" t="s">
        <v>127</v>
      </c>
      <c r="BM251" s="217" t="s">
        <v>359</v>
      </c>
    </row>
    <row r="252" s="2" customFormat="1">
      <c r="A252" s="38"/>
      <c r="B252" s="39"/>
      <c r="C252" s="40"/>
      <c r="D252" s="219" t="s">
        <v>129</v>
      </c>
      <c r="E252" s="40"/>
      <c r="F252" s="220" t="s">
        <v>360</v>
      </c>
      <c r="G252" s="40"/>
      <c r="H252" s="40"/>
      <c r="I252" s="221"/>
      <c r="J252" s="40"/>
      <c r="K252" s="40"/>
      <c r="L252" s="44"/>
      <c r="M252" s="222"/>
      <c r="N252" s="223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129</v>
      </c>
      <c r="AU252" s="17" t="s">
        <v>86</v>
      </c>
    </row>
    <row r="253" s="2" customFormat="1">
      <c r="A253" s="38"/>
      <c r="B253" s="39"/>
      <c r="C253" s="40"/>
      <c r="D253" s="224" t="s">
        <v>131</v>
      </c>
      <c r="E253" s="40"/>
      <c r="F253" s="225" t="s">
        <v>361</v>
      </c>
      <c r="G253" s="40"/>
      <c r="H253" s="40"/>
      <c r="I253" s="221"/>
      <c r="J253" s="40"/>
      <c r="K253" s="40"/>
      <c r="L253" s="44"/>
      <c r="M253" s="222"/>
      <c r="N253" s="22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131</v>
      </c>
      <c r="AU253" s="17" t="s">
        <v>86</v>
      </c>
    </row>
    <row r="254" s="13" customFormat="1">
      <c r="A254" s="13"/>
      <c r="B254" s="226"/>
      <c r="C254" s="227"/>
      <c r="D254" s="219" t="s">
        <v>133</v>
      </c>
      <c r="E254" s="228" t="s">
        <v>19</v>
      </c>
      <c r="F254" s="229" t="s">
        <v>362</v>
      </c>
      <c r="G254" s="227"/>
      <c r="H254" s="230">
        <v>20.332000000000001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133</v>
      </c>
      <c r="AU254" s="236" t="s">
        <v>86</v>
      </c>
      <c r="AV254" s="13" t="s">
        <v>86</v>
      </c>
      <c r="AW254" s="13" t="s">
        <v>37</v>
      </c>
      <c r="AX254" s="13" t="s">
        <v>76</v>
      </c>
      <c r="AY254" s="236" t="s">
        <v>121</v>
      </c>
    </row>
    <row r="255" s="13" customFormat="1">
      <c r="A255" s="13"/>
      <c r="B255" s="226"/>
      <c r="C255" s="227"/>
      <c r="D255" s="219" t="s">
        <v>133</v>
      </c>
      <c r="E255" s="228" t="s">
        <v>19</v>
      </c>
      <c r="F255" s="229" t="s">
        <v>363</v>
      </c>
      <c r="G255" s="227"/>
      <c r="H255" s="230">
        <v>137.25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133</v>
      </c>
      <c r="AU255" s="236" t="s">
        <v>86</v>
      </c>
      <c r="AV255" s="13" t="s">
        <v>86</v>
      </c>
      <c r="AW255" s="13" t="s">
        <v>37</v>
      </c>
      <c r="AX255" s="13" t="s">
        <v>76</v>
      </c>
      <c r="AY255" s="236" t="s">
        <v>121</v>
      </c>
    </row>
    <row r="256" s="13" customFormat="1">
      <c r="A256" s="13"/>
      <c r="B256" s="226"/>
      <c r="C256" s="227"/>
      <c r="D256" s="219" t="s">
        <v>133</v>
      </c>
      <c r="E256" s="228" t="s">
        <v>19</v>
      </c>
      <c r="F256" s="229" t="s">
        <v>364</v>
      </c>
      <c r="G256" s="227"/>
      <c r="H256" s="230">
        <v>8.4160000000000004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133</v>
      </c>
      <c r="AU256" s="236" t="s">
        <v>86</v>
      </c>
      <c r="AV256" s="13" t="s">
        <v>86</v>
      </c>
      <c r="AW256" s="13" t="s">
        <v>37</v>
      </c>
      <c r="AX256" s="13" t="s">
        <v>76</v>
      </c>
      <c r="AY256" s="236" t="s">
        <v>121</v>
      </c>
    </row>
    <row r="257" s="14" customFormat="1">
      <c r="A257" s="14"/>
      <c r="B257" s="237"/>
      <c r="C257" s="238"/>
      <c r="D257" s="219" t="s">
        <v>133</v>
      </c>
      <c r="E257" s="239" t="s">
        <v>19</v>
      </c>
      <c r="F257" s="240" t="s">
        <v>135</v>
      </c>
      <c r="G257" s="238"/>
      <c r="H257" s="241">
        <v>165.99799999999999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133</v>
      </c>
      <c r="AU257" s="247" t="s">
        <v>86</v>
      </c>
      <c r="AV257" s="14" t="s">
        <v>127</v>
      </c>
      <c r="AW257" s="14" t="s">
        <v>37</v>
      </c>
      <c r="AX257" s="14" t="s">
        <v>84</v>
      </c>
      <c r="AY257" s="247" t="s">
        <v>121</v>
      </c>
    </row>
    <row r="258" s="2" customFormat="1" ht="24.15" customHeight="1">
      <c r="A258" s="38"/>
      <c r="B258" s="39"/>
      <c r="C258" s="205" t="s">
        <v>365</v>
      </c>
      <c r="D258" s="205" t="s">
        <v>123</v>
      </c>
      <c r="E258" s="206" t="s">
        <v>366</v>
      </c>
      <c r="F258" s="207" t="s">
        <v>367</v>
      </c>
      <c r="G258" s="208" t="s">
        <v>253</v>
      </c>
      <c r="H258" s="209">
        <v>101.547</v>
      </c>
      <c r="I258" s="210"/>
      <c r="J258" s="211">
        <f>ROUND(I258*H258,2)</f>
        <v>0</v>
      </c>
      <c r="K258" s="212"/>
      <c r="L258" s="44"/>
      <c r="M258" s="213" t="s">
        <v>19</v>
      </c>
      <c r="N258" s="214" t="s">
        <v>47</v>
      </c>
      <c r="O258" s="84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7" t="s">
        <v>127</v>
      </c>
      <c r="AT258" s="217" t="s">
        <v>123</v>
      </c>
      <c r="AU258" s="217" t="s">
        <v>86</v>
      </c>
      <c r="AY258" s="17" t="s">
        <v>121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127</v>
      </c>
      <c r="BM258" s="217" t="s">
        <v>368</v>
      </c>
    </row>
    <row r="259" s="2" customFormat="1">
      <c r="A259" s="38"/>
      <c r="B259" s="39"/>
      <c r="C259" s="40"/>
      <c r="D259" s="219" t="s">
        <v>129</v>
      </c>
      <c r="E259" s="40"/>
      <c r="F259" s="220" t="s">
        <v>367</v>
      </c>
      <c r="G259" s="40"/>
      <c r="H259" s="40"/>
      <c r="I259" s="221"/>
      <c r="J259" s="40"/>
      <c r="K259" s="40"/>
      <c r="L259" s="44"/>
      <c r="M259" s="222"/>
      <c r="N259" s="22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129</v>
      </c>
      <c r="AU259" s="17" t="s">
        <v>86</v>
      </c>
    </row>
    <row r="260" s="2" customFormat="1">
      <c r="A260" s="38"/>
      <c r="B260" s="39"/>
      <c r="C260" s="40"/>
      <c r="D260" s="224" t="s">
        <v>131</v>
      </c>
      <c r="E260" s="40"/>
      <c r="F260" s="225" t="s">
        <v>369</v>
      </c>
      <c r="G260" s="40"/>
      <c r="H260" s="40"/>
      <c r="I260" s="221"/>
      <c r="J260" s="40"/>
      <c r="K260" s="40"/>
      <c r="L260" s="44"/>
      <c r="M260" s="222"/>
      <c r="N260" s="223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131</v>
      </c>
      <c r="AU260" s="17" t="s">
        <v>86</v>
      </c>
    </row>
    <row r="261" s="13" customFormat="1">
      <c r="A261" s="13"/>
      <c r="B261" s="226"/>
      <c r="C261" s="227"/>
      <c r="D261" s="219" t="s">
        <v>133</v>
      </c>
      <c r="E261" s="228" t="s">
        <v>19</v>
      </c>
      <c r="F261" s="229" t="s">
        <v>370</v>
      </c>
      <c r="G261" s="227"/>
      <c r="H261" s="230">
        <v>101.547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133</v>
      </c>
      <c r="AU261" s="236" t="s">
        <v>86</v>
      </c>
      <c r="AV261" s="13" t="s">
        <v>86</v>
      </c>
      <c r="AW261" s="13" t="s">
        <v>37</v>
      </c>
      <c r="AX261" s="13" t="s">
        <v>76</v>
      </c>
      <c r="AY261" s="236" t="s">
        <v>121</v>
      </c>
    </row>
    <row r="262" s="2" customFormat="1" ht="16.5" customHeight="1">
      <c r="A262" s="38"/>
      <c r="B262" s="39"/>
      <c r="C262" s="205" t="s">
        <v>371</v>
      </c>
      <c r="D262" s="205" t="s">
        <v>123</v>
      </c>
      <c r="E262" s="206" t="s">
        <v>372</v>
      </c>
      <c r="F262" s="207" t="s">
        <v>373</v>
      </c>
      <c r="G262" s="208" t="s">
        <v>253</v>
      </c>
      <c r="H262" s="209">
        <v>190.50100000000001</v>
      </c>
      <c r="I262" s="210"/>
      <c r="J262" s="211">
        <f>ROUND(I262*H262,2)</f>
        <v>0</v>
      </c>
      <c r="K262" s="212"/>
      <c r="L262" s="44"/>
      <c r="M262" s="213" t="s">
        <v>19</v>
      </c>
      <c r="N262" s="214" t="s">
        <v>47</v>
      </c>
      <c r="O262" s="84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7" t="s">
        <v>127</v>
      </c>
      <c r="AT262" s="217" t="s">
        <v>123</v>
      </c>
      <c r="AU262" s="217" t="s">
        <v>86</v>
      </c>
      <c r="AY262" s="17" t="s">
        <v>121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127</v>
      </c>
      <c r="BM262" s="217" t="s">
        <v>374</v>
      </c>
    </row>
    <row r="263" s="2" customFormat="1">
      <c r="A263" s="38"/>
      <c r="B263" s="39"/>
      <c r="C263" s="40"/>
      <c r="D263" s="219" t="s">
        <v>129</v>
      </c>
      <c r="E263" s="40"/>
      <c r="F263" s="220" t="s">
        <v>375</v>
      </c>
      <c r="G263" s="40"/>
      <c r="H263" s="40"/>
      <c r="I263" s="221"/>
      <c r="J263" s="40"/>
      <c r="K263" s="40"/>
      <c r="L263" s="44"/>
      <c r="M263" s="222"/>
      <c r="N263" s="223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129</v>
      </c>
      <c r="AU263" s="17" t="s">
        <v>86</v>
      </c>
    </row>
    <row r="264" s="2" customFormat="1">
      <c r="A264" s="38"/>
      <c r="B264" s="39"/>
      <c r="C264" s="40"/>
      <c r="D264" s="224" t="s">
        <v>131</v>
      </c>
      <c r="E264" s="40"/>
      <c r="F264" s="225" t="s">
        <v>376</v>
      </c>
      <c r="G264" s="40"/>
      <c r="H264" s="40"/>
      <c r="I264" s="221"/>
      <c r="J264" s="40"/>
      <c r="K264" s="40"/>
      <c r="L264" s="44"/>
      <c r="M264" s="222"/>
      <c r="N264" s="223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131</v>
      </c>
      <c r="AU264" s="17" t="s">
        <v>86</v>
      </c>
    </row>
    <row r="265" s="13" customFormat="1">
      <c r="A265" s="13"/>
      <c r="B265" s="226"/>
      <c r="C265" s="227"/>
      <c r="D265" s="219" t="s">
        <v>133</v>
      </c>
      <c r="E265" s="228" t="s">
        <v>19</v>
      </c>
      <c r="F265" s="229" t="s">
        <v>362</v>
      </c>
      <c r="G265" s="227"/>
      <c r="H265" s="230">
        <v>20.332000000000001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133</v>
      </c>
      <c r="AU265" s="236" t="s">
        <v>86</v>
      </c>
      <c r="AV265" s="13" t="s">
        <v>86</v>
      </c>
      <c r="AW265" s="13" t="s">
        <v>37</v>
      </c>
      <c r="AX265" s="13" t="s">
        <v>76</v>
      </c>
      <c r="AY265" s="236" t="s">
        <v>121</v>
      </c>
    </row>
    <row r="266" s="13" customFormat="1">
      <c r="A266" s="13"/>
      <c r="B266" s="226"/>
      <c r="C266" s="227"/>
      <c r="D266" s="219" t="s">
        <v>133</v>
      </c>
      <c r="E266" s="228" t="s">
        <v>19</v>
      </c>
      <c r="F266" s="229" t="s">
        <v>363</v>
      </c>
      <c r="G266" s="227"/>
      <c r="H266" s="230">
        <v>137.25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133</v>
      </c>
      <c r="AU266" s="236" t="s">
        <v>86</v>
      </c>
      <c r="AV266" s="13" t="s">
        <v>86</v>
      </c>
      <c r="AW266" s="13" t="s">
        <v>37</v>
      </c>
      <c r="AX266" s="13" t="s">
        <v>76</v>
      </c>
      <c r="AY266" s="236" t="s">
        <v>121</v>
      </c>
    </row>
    <row r="267" s="13" customFormat="1">
      <c r="A267" s="13"/>
      <c r="B267" s="226"/>
      <c r="C267" s="227"/>
      <c r="D267" s="219" t="s">
        <v>133</v>
      </c>
      <c r="E267" s="228" t="s">
        <v>19</v>
      </c>
      <c r="F267" s="229" t="s">
        <v>364</v>
      </c>
      <c r="G267" s="227"/>
      <c r="H267" s="230">
        <v>8.4160000000000004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133</v>
      </c>
      <c r="AU267" s="236" t="s">
        <v>86</v>
      </c>
      <c r="AV267" s="13" t="s">
        <v>86</v>
      </c>
      <c r="AW267" s="13" t="s">
        <v>37</v>
      </c>
      <c r="AX267" s="13" t="s">
        <v>76</v>
      </c>
      <c r="AY267" s="236" t="s">
        <v>121</v>
      </c>
    </row>
    <row r="268" s="13" customFormat="1">
      <c r="A268" s="13"/>
      <c r="B268" s="226"/>
      <c r="C268" s="227"/>
      <c r="D268" s="219" t="s">
        <v>133</v>
      </c>
      <c r="E268" s="228" t="s">
        <v>19</v>
      </c>
      <c r="F268" s="229" t="s">
        <v>377</v>
      </c>
      <c r="G268" s="227"/>
      <c r="H268" s="230">
        <v>24.503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133</v>
      </c>
      <c r="AU268" s="236" t="s">
        <v>86</v>
      </c>
      <c r="AV268" s="13" t="s">
        <v>86</v>
      </c>
      <c r="AW268" s="13" t="s">
        <v>37</v>
      </c>
      <c r="AX268" s="13" t="s">
        <v>76</v>
      </c>
      <c r="AY268" s="236" t="s">
        <v>121</v>
      </c>
    </row>
    <row r="269" s="14" customFormat="1">
      <c r="A269" s="14"/>
      <c r="B269" s="237"/>
      <c r="C269" s="238"/>
      <c r="D269" s="219" t="s">
        <v>133</v>
      </c>
      <c r="E269" s="239" t="s">
        <v>19</v>
      </c>
      <c r="F269" s="240" t="s">
        <v>135</v>
      </c>
      <c r="G269" s="238"/>
      <c r="H269" s="241">
        <v>190.50099999999998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133</v>
      </c>
      <c r="AU269" s="247" t="s">
        <v>86</v>
      </c>
      <c r="AV269" s="14" t="s">
        <v>127</v>
      </c>
      <c r="AW269" s="14" t="s">
        <v>37</v>
      </c>
      <c r="AX269" s="14" t="s">
        <v>84</v>
      </c>
      <c r="AY269" s="247" t="s">
        <v>121</v>
      </c>
    </row>
    <row r="270" s="2" customFormat="1" ht="16.5" customHeight="1">
      <c r="A270" s="38"/>
      <c r="B270" s="39"/>
      <c r="C270" s="205" t="s">
        <v>378</v>
      </c>
      <c r="D270" s="205" t="s">
        <v>123</v>
      </c>
      <c r="E270" s="206" t="s">
        <v>379</v>
      </c>
      <c r="F270" s="207" t="s">
        <v>380</v>
      </c>
      <c r="G270" s="208" t="s">
        <v>253</v>
      </c>
      <c r="H270" s="209">
        <v>3619.5189999999998</v>
      </c>
      <c r="I270" s="210"/>
      <c r="J270" s="211">
        <f>ROUND(I270*H270,2)</f>
        <v>0</v>
      </c>
      <c r="K270" s="212"/>
      <c r="L270" s="44"/>
      <c r="M270" s="213" t="s">
        <v>19</v>
      </c>
      <c r="N270" s="214" t="s">
        <v>47</v>
      </c>
      <c r="O270" s="84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7" t="s">
        <v>127</v>
      </c>
      <c r="AT270" s="217" t="s">
        <v>123</v>
      </c>
      <c r="AU270" s="217" t="s">
        <v>86</v>
      </c>
      <c r="AY270" s="17" t="s">
        <v>121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7" t="s">
        <v>84</v>
      </c>
      <c r="BK270" s="218">
        <f>ROUND(I270*H270,2)</f>
        <v>0</v>
      </c>
      <c r="BL270" s="17" t="s">
        <v>127</v>
      </c>
      <c r="BM270" s="217" t="s">
        <v>381</v>
      </c>
    </row>
    <row r="271" s="2" customFormat="1">
      <c r="A271" s="38"/>
      <c r="B271" s="39"/>
      <c r="C271" s="40"/>
      <c r="D271" s="219" t="s">
        <v>129</v>
      </c>
      <c r="E271" s="40"/>
      <c r="F271" s="220" t="s">
        <v>382</v>
      </c>
      <c r="G271" s="40"/>
      <c r="H271" s="40"/>
      <c r="I271" s="221"/>
      <c r="J271" s="40"/>
      <c r="K271" s="40"/>
      <c r="L271" s="44"/>
      <c r="M271" s="222"/>
      <c r="N271" s="223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129</v>
      </c>
      <c r="AU271" s="17" t="s">
        <v>86</v>
      </c>
    </row>
    <row r="272" s="2" customFormat="1">
      <c r="A272" s="38"/>
      <c r="B272" s="39"/>
      <c r="C272" s="40"/>
      <c r="D272" s="224" t="s">
        <v>131</v>
      </c>
      <c r="E272" s="40"/>
      <c r="F272" s="225" t="s">
        <v>383</v>
      </c>
      <c r="G272" s="40"/>
      <c r="H272" s="40"/>
      <c r="I272" s="221"/>
      <c r="J272" s="40"/>
      <c r="K272" s="40"/>
      <c r="L272" s="44"/>
      <c r="M272" s="222"/>
      <c r="N272" s="223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86</v>
      </c>
    </row>
    <row r="273" s="13" customFormat="1">
      <c r="A273" s="13"/>
      <c r="B273" s="226"/>
      <c r="C273" s="227"/>
      <c r="D273" s="219" t="s">
        <v>133</v>
      </c>
      <c r="E273" s="228" t="s">
        <v>19</v>
      </c>
      <c r="F273" s="229" t="s">
        <v>384</v>
      </c>
      <c r="G273" s="227"/>
      <c r="H273" s="230">
        <v>3619.5189999999998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133</v>
      </c>
      <c r="AU273" s="236" t="s">
        <v>86</v>
      </c>
      <c r="AV273" s="13" t="s">
        <v>86</v>
      </c>
      <c r="AW273" s="13" t="s">
        <v>37</v>
      </c>
      <c r="AX273" s="13" t="s">
        <v>76</v>
      </c>
      <c r="AY273" s="236" t="s">
        <v>121</v>
      </c>
    </row>
    <row r="274" s="14" customFormat="1">
      <c r="A274" s="14"/>
      <c r="B274" s="237"/>
      <c r="C274" s="238"/>
      <c r="D274" s="219" t="s">
        <v>133</v>
      </c>
      <c r="E274" s="239" t="s">
        <v>19</v>
      </c>
      <c r="F274" s="240" t="s">
        <v>135</v>
      </c>
      <c r="G274" s="238"/>
      <c r="H274" s="241">
        <v>3619.5189999999998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133</v>
      </c>
      <c r="AU274" s="247" t="s">
        <v>86</v>
      </c>
      <c r="AV274" s="14" t="s">
        <v>127</v>
      </c>
      <c r="AW274" s="14" t="s">
        <v>37</v>
      </c>
      <c r="AX274" s="14" t="s">
        <v>84</v>
      </c>
      <c r="AY274" s="247" t="s">
        <v>121</v>
      </c>
    </row>
    <row r="275" s="2" customFormat="1" ht="24.15" customHeight="1">
      <c r="A275" s="38"/>
      <c r="B275" s="39"/>
      <c r="C275" s="205" t="s">
        <v>385</v>
      </c>
      <c r="D275" s="205" t="s">
        <v>123</v>
      </c>
      <c r="E275" s="206" t="s">
        <v>386</v>
      </c>
      <c r="F275" s="207" t="s">
        <v>387</v>
      </c>
      <c r="G275" s="208" t="s">
        <v>253</v>
      </c>
      <c r="H275" s="209">
        <v>24.503</v>
      </c>
      <c r="I275" s="210"/>
      <c r="J275" s="211">
        <f>ROUND(I275*H275,2)</f>
        <v>0</v>
      </c>
      <c r="K275" s="212"/>
      <c r="L275" s="44"/>
      <c r="M275" s="213" t="s">
        <v>19</v>
      </c>
      <c r="N275" s="214" t="s">
        <v>47</v>
      </c>
      <c r="O275" s="84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7" t="s">
        <v>127</v>
      </c>
      <c r="AT275" s="217" t="s">
        <v>123</v>
      </c>
      <c r="AU275" s="217" t="s">
        <v>86</v>
      </c>
      <c r="AY275" s="17" t="s">
        <v>121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7" t="s">
        <v>84</v>
      </c>
      <c r="BK275" s="218">
        <f>ROUND(I275*H275,2)</f>
        <v>0</v>
      </c>
      <c r="BL275" s="17" t="s">
        <v>127</v>
      </c>
      <c r="BM275" s="217" t="s">
        <v>388</v>
      </c>
    </row>
    <row r="276" s="2" customFormat="1">
      <c r="A276" s="38"/>
      <c r="B276" s="39"/>
      <c r="C276" s="40"/>
      <c r="D276" s="219" t="s">
        <v>129</v>
      </c>
      <c r="E276" s="40"/>
      <c r="F276" s="220" t="s">
        <v>387</v>
      </c>
      <c r="G276" s="40"/>
      <c r="H276" s="40"/>
      <c r="I276" s="221"/>
      <c r="J276" s="40"/>
      <c r="K276" s="40"/>
      <c r="L276" s="44"/>
      <c r="M276" s="222"/>
      <c r="N276" s="223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129</v>
      </c>
      <c r="AU276" s="17" t="s">
        <v>86</v>
      </c>
    </row>
    <row r="277" s="2" customFormat="1">
      <c r="A277" s="38"/>
      <c r="B277" s="39"/>
      <c r="C277" s="40"/>
      <c r="D277" s="224" t="s">
        <v>131</v>
      </c>
      <c r="E277" s="40"/>
      <c r="F277" s="225" t="s">
        <v>389</v>
      </c>
      <c r="G277" s="40"/>
      <c r="H277" s="40"/>
      <c r="I277" s="221"/>
      <c r="J277" s="40"/>
      <c r="K277" s="40"/>
      <c r="L277" s="44"/>
      <c r="M277" s="222"/>
      <c r="N277" s="223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131</v>
      </c>
      <c r="AU277" s="17" t="s">
        <v>86</v>
      </c>
    </row>
    <row r="278" s="2" customFormat="1">
      <c r="A278" s="38"/>
      <c r="B278" s="39"/>
      <c r="C278" s="40"/>
      <c r="D278" s="219" t="s">
        <v>262</v>
      </c>
      <c r="E278" s="40"/>
      <c r="F278" s="259" t="s">
        <v>390</v>
      </c>
      <c r="G278" s="40"/>
      <c r="H278" s="40"/>
      <c r="I278" s="221"/>
      <c r="J278" s="40"/>
      <c r="K278" s="40"/>
      <c r="L278" s="44"/>
      <c r="M278" s="222"/>
      <c r="N278" s="223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262</v>
      </c>
      <c r="AU278" s="17" t="s">
        <v>86</v>
      </c>
    </row>
    <row r="279" s="13" customFormat="1">
      <c r="A279" s="13"/>
      <c r="B279" s="226"/>
      <c r="C279" s="227"/>
      <c r="D279" s="219" t="s">
        <v>133</v>
      </c>
      <c r="E279" s="228" t="s">
        <v>19</v>
      </c>
      <c r="F279" s="229" t="s">
        <v>377</v>
      </c>
      <c r="G279" s="227"/>
      <c r="H279" s="230">
        <v>24.503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133</v>
      </c>
      <c r="AU279" s="236" t="s">
        <v>86</v>
      </c>
      <c r="AV279" s="13" t="s">
        <v>86</v>
      </c>
      <c r="AW279" s="13" t="s">
        <v>37</v>
      </c>
      <c r="AX279" s="13" t="s">
        <v>76</v>
      </c>
      <c r="AY279" s="236" t="s">
        <v>121</v>
      </c>
    </row>
    <row r="280" s="14" customFormat="1">
      <c r="A280" s="14"/>
      <c r="B280" s="237"/>
      <c r="C280" s="238"/>
      <c r="D280" s="219" t="s">
        <v>133</v>
      </c>
      <c r="E280" s="239" t="s">
        <v>19</v>
      </c>
      <c r="F280" s="240" t="s">
        <v>135</v>
      </c>
      <c r="G280" s="238"/>
      <c r="H280" s="241">
        <v>24.503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133</v>
      </c>
      <c r="AU280" s="247" t="s">
        <v>86</v>
      </c>
      <c r="AV280" s="14" t="s">
        <v>127</v>
      </c>
      <c r="AW280" s="14" t="s">
        <v>37</v>
      </c>
      <c r="AX280" s="14" t="s">
        <v>84</v>
      </c>
      <c r="AY280" s="247" t="s">
        <v>121</v>
      </c>
    </row>
    <row r="281" s="12" customFormat="1" ht="22.8" customHeight="1">
      <c r="A281" s="12"/>
      <c r="B281" s="189"/>
      <c r="C281" s="190"/>
      <c r="D281" s="191" t="s">
        <v>75</v>
      </c>
      <c r="E281" s="203" t="s">
        <v>391</v>
      </c>
      <c r="F281" s="203" t="s">
        <v>392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SUM(P282:P284)</f>
        <v>0</v>
      </c>
      <c r="Q281" s="197"/>
      <c r="R281" s="198">
        <f>SUM(R282:R284)</f>
        <v>0</v>
      </c>
      <c r="S281" s="197"/>
      <c r="T281" s="199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84</v>
      </c>
      <c r="AT281" s="201" t="s">
        <v>75</v>
      </c>
      <c r="AU281" s="201" t="s">
        <v>84</v>
      </c>
      <c r="AY281" s="200" t="s">
        <v>121</v>
      </c>
      <c r="BK281" s="202">
        <f>SUM(BK282:BK284)</f>
        <v>0</v>
      </c>
    </row>
    <row r="282" s="2" customFormat="1" ht="16.5" customHeight="1">
      <c r="A282" s="38"/>
      <c r="B282" s="39"/>
      <c r="C282" s="205" t="s">
        <v>393</v>
      </c>
      <c r="D282" s="205" t="s">
        <v>123</v>
      </c>
      <c r="E282" s="206" t="s">
        <v>394</v>
      </c>
      <c r="F282" s="207" t="s">
        <v>395</v>
      </c>
      <c r="G282" s="208" t="s">
        <v>253</v>
      </c>
      <c r="H282" s="209">
        <v>296.27600000000001</v>
      </c>
      <c r="I282" s="210"/>
      <c r="J282" s="211">
        <f>ROUND(I282*H282,2)</f>
        <v>0</v>
      </c>
      <c r="K282" s="212"/>
      <c r="L282" s="44"/>
      <c r="M282" s="213" t="s">
        <v>19</v>
      </c>
      <c r="N282" s="214" t="s">
        <v>47</v>
      </c>
      <c r="O282" s="84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7" t="s">
        <v>127</v>
      </c>
      <c r="AT282" s="217" t="s">
        <v>123</v>
      </c>
      <c r="AU282" s="217" t="s">
        <v>86</v>
      </c>
      <c r="AY282" s="17" t="s">
        <v>121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127</v>
      </c>
      <c r="BM282" s="217" t="s">
        <v>396</v>
      </c>
    </row>
    <row r="283" s="2" customFormat="1">
      <c r="A283" s="38"/>
      <c r="B283" s="39"/>
      <c r="C283" s="40"/>
      <c r="D283" s="219" t="s">
        <v>129</v>
      </c>
      <c r="E283" s="40"/>
      <c r="F283" s="220" t="s">
        <v>397</v>
      </c>
      <c r="G283" s="40"/>
      <c r="H283" s="40"/>
      <c r="I283" s="221"/>
      <c r="J283" s="40"/>
      <c r="K283" s="40"/>
      <c r="L283" s="44"/>
      <c r="M283" s="222"/>
      <c r="N283" s="223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129</v>
      </c>
      <c r="AU283" s="17" t="s">
        <v>86</v>
      </c>
    </row>
    <row r="284" s="2" customFormat="1">
      <c r="A284" s="38"/>
      <c r="B284" s="39"/>
      <c r="C284" s="40"/>
      <c r="D284" s="224" t="s">
        <v>131</v>
      </c>
      <c r="E284" s="40"/>
      <c r="F284" s="225" t="s">
        <v>398</v>
      </c>
      <c r="G284" s="40"/>
      <c r="H284" s="40"/>
      <c r="I284" s="221"/>
      <c r="J284" s="40"/>
      <c r="K284" s="40"/>
      <c r="L284" s="44"/>
      <c r="M284" s="222"/>
      <c r="N284" s="223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86</v>
      </c>
    </row>
    <row r="285" s="12" customFormat="1" ht="25.92" customHeight="1">
      <c r="A285" s="12"/>
      <c r="B285" s="189"/>
      <c r="C285" s="190"/>
      <c r="D285" s="191" t="s">
        <v>75</v>
      </c>
      <c r="E285" s="192" t="s">
        <v>221</v>
      </c>
      <c r="F285" s="192" t="s">
        <v>399</v>
      </c>
      <c r="G285" s="190"/>
      <c r="H285" s="190"/>
      <c r="I285" s="193"/>
      <c r="J285" s="194">
        <f>BK285</f>
        <v>0</v>
      </c>
      <c r="K285" s="190"/>
      <c r="L285" s="195"/>
      <c r="M285" s="196"/>
      <c r="N285" s="197"/>
      <c r="O285" s="197"/>
      <c r="P285" s="198">
        <f>P286</f>
        <v>0</v>
      </c>
      <c r="Q285" s="197"/>
      <c r="R285" s="198">
        <f>R286</f>
        <v>0.065519999999999995</v>
      </c>
      <c r="S285" s="197"/>
      <c r="T285" s="19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142</v>
      </c>
      <c r="AT285" s="201" t="s">
        <v>75</v>
      </c>
      <c r="AU285" s="201" t="s">
        <v>76</v>
      </c>
      <c r="AY285" s="200" t="s">
        <v>121</v>
      </c>
      <c r="BK285" s="202">
        <f>BK286</f>
        <v>0</v>
      </c>
    </row>
    <row r="286" s="12" customFormat="1" ht="22.8" customHeight="1">
      <c r="A286" s="12"/>
      <c r="B286" s="189"/>
      <c r="C286" s="190"/>
      <c r="D286" s="191" t="s">
        <v>75</v>
      </c>
      <c r="E286" s="203" t="s">
        <v>400</v>
      </c>
      <c r="F286" s="203" t="s">
        <v>401</v>
      </c>
      <c r="G286" s="190"/>
      <c r="H286" s="190"/>
      <c r="I286" s="193"/>
      <c r="J286" s="204">
        <f>BK286</f>
        <v>0</v>
      </c>
      <c r="K286" s="190"/>
      <c r="L286" s="195"/>
      <c r="M286" s="196"/>
      <c r="N286" s="197"/>
      <c r="O286" s="197"/>
      <c r="P286" s="198">
        <f>SUM(P287:P292)</f>
        <v>0</v>
      </c>
      <c r="Q286" s="197"/>
      <c r="R286" s="198">
        <f>SUM(R287:R292)</f>
        <v>0.065519999999999995</v>
      </c>
      <c r="S286" s="197"/>
      <c r="T286" s="199">
        <f>SUM(T287:T292)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0" t="s">
        <v>142</v>
      </c>
      <c r="AT286" s="201" t="s">
        <v>75</v>
      </c>
      <c r="AU286" s="201" t="s">
        <v>84</v>
      </c>
      <c r="AY286" s="200" t="s">
        <v>121</v>
      </c>
      <c r="BK286" s="202">
        <f>SUM(BK287:BK292)</f>
        <v>0</v>
      </c>
    </row>
    <row r="287" s="2" customFormat="1" ht="16.5" customHeight="1">
      <c r="A287" s="38"/>
      <c r="B287" s="39"/>
      <c r="C287" s="205" t="s">
        <v>402</v>
      </c>
      <c r="D287" s="205" t="s">
        <v>123</v>
      </c>
      <c r="E287" s="206" t="s">
        <v>403</v>
      </c>
      <c r="F287" s="207" t="s">
        <v>404</v>
      </c>
      <c r="G287" s="208" t="s">
        <v>158</v>
      </c>
      <c r="H287" s="209">
        <v>80</v>
      </c>
      <c r="I287" s="210"/>
      <c r="J287" s="211">
        <f>ROUND(I287*H287,2)</f>
        <v>0</v>
      </c>
      <c r="K287" s="212"/>
      <c r="L287" s="44"/>
      <c r="M287" s="213" t="s">
        <v>19</v>
      </c>
      <c r="N287" s="214" t="s">
        <v>47</v>
      </c>
      <c r="O287" s="84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7" t="s">
        <v>405</v>
      </c>
      <c r="AT287" s="217" t="s">
        <v>123</v>
      </c>
      <c r="AU287" s="217" t="s">
        <v>86</v>
      </c>
      <c r="AY287" s="17" t="s">
        <v>121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405</v>
      </c>
      <c r="BM287" s="217" t="s">
        <v>406</v>
      </c>
    </row>
    <row r="288" s="2" customFormat="1">
      <c r="A288" s="38"/>
      <c r="B288" s="39"/>
      <c r="C288" s="40"/>
      <c r="D288" s="219" t="s">
        <v>129</v>
      </c>
      <c r="E288" s="40"/>
      <c r="F288" s="220" t="s">
        <v>407</v>
      </c>
      <c r="G288" s="40"/>
      <c r="H288" s="40"/>
      <c r="I288" s="221"/>
      <c r="J288" s="40"/>
      <c r="K288" s="40"/>
      <c r="L288" s="44"/>
      <c r="M288" s="222"/>
      <c r="N288" s="223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129</v>
      </c>
      <c r="AU288" s="17" t="s">
        <v>86</v>
      </c>
    </row>
    <row r="289" s="2" customFormat="1">
      <c r="A289" s="38"/>
      <c r="B289" s="39"/>
      <c r="C289" s="40"/>
      <c r="D289" s="224" t="s">
        <v>131</v>
      </c>
      <c r="E289" s="40"/>
      <c r="F289" s="225" t="s">
        <v>408</v>
      </c>
      <c r="G289" s="40"/>
      <c r="H289" s="40"/>
      <c r="I289" s="221"/>
      <c r="J289" s="40"/>
      <c r="K289" s="40"/>
      <c r="L289" s="44"/>
      <c r="M289" s="222"/>
      <c r="N289" s="223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131</v>
      </c>
      <c r="AU289" s="17" t="s">
        <v>86</v>
      </c>
    </row>
    <row r="290" s="2" customFormat="1" ht="16.5" customHeight="1">
      <c r="A290" s="38"/>
      <c r="B290" s="39"/>
      <c r="C290" s="248" t="s">
        <v>409</v>
      </c>
      <c r="D290" s="248" t="s">
        <v>221</v>
      </c>
      <c r="E290" s="249" t="s">
        <v>410</v>
      </c>
      <c r="F290" s="250" t="s">
        <v>411</v>
      </c>
      <c r="G290" s="251" t="s">
        <v>158</v>
      </c>
      <c r="H290" s="252">
        <v>84</v>
      </c>
      <c r="I290" s="253"/>
      <c r="J290" s="254">
        <f>ROUND(I290*H290,2)</f>
        <v>0</v>
      </c>
      <c r="K290" s="255"/>
      <c r="L290" s="256"/>
      <c r="M290" s="257" t="s">
        <v>19</v>
      </c>
      <c r="N290" s="258" t="s">
        <v>47</v>
      </c>
      <c r="O290" s="84"/>
      <c r="P290" s="215">
        <f>O290*H290</f>
        <v>0</v>
      </c>
      <c r="Q290" s="215">
        <v>0.00077999999999999999</v>
      </c>
      <c r="R290" s="215">
        <f>Q290*H290</f>
        <v>0.065519999999999995</v>
      </c>
      <c r="S290" s="215">
        <v>0</v>
      </c>
      <c r="T290" s="21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7" t="s">
        <v>412</v>
      </c>
      <c r="AT290" s="217" t="s">
        <v>221</v>
      </c>
      <c r="AU290" s="217" t="s">
        <v>86</v>
      </c>
      <c r="AY290" s="17" t="s">
        <v>121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84</v>
      </c>
      <c r="BK290" s="218">
        <f>ROUND(I290*H290,2)</f>
        <v>0</v>
      </c>
      <c r="BL290" s="17" t="s">
        <v>412</v>
      </c>
      <c r="BM290" s="217" t="s">
        <v>413</v>
      </c>
    </row>
    <row r="291" s="2" customFormat="1">
      <c r="A291" s="38"/>
      <c r="B291" s="39"/>
      <c r="C291" s="40"/>
      <c r="D291" s="219" t="s">
        <v>129</v>
      </c>
      <c r="E291" s="40"/>
      <c r="F291" s="220" t="s">
        <v>411</v>
      </c>
      <c r="G291" s="40"/>
      <c r="H291" s="40"/>
      <c r="I291" s="221"/>
      <c r="J291" s="40"/>
      <c r="K291" s="40"/>
      <c r="L291" s="44"/>
      <c r="M291" s="222"/>
      <c r="N291" s="223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129</v>
      </c>
      <c r="AU291" s="17" t="s">
        <v>86</v>
      </c>
    </row>
    <row r="292" s="13" customFormat="1">
      <c r="A292" s="13"/>
      <c r="B292" s="226"/>
      <c r="C292" s="227"/>
      <c r="D292" s="219" t="s">
        <v>133</v>
      </c>
      <c r="E292" s="227"/>
      <c r="F292" s="229" t="s">
        <v>414</v>
      </c>
      <c r="G292" s="227"/>
      <c r="H292" s="230">
        <v>84</v>
      </c>
      <c r="I292" s="231"/>
      <c r="J292" s="227"/>
      <c r="K292" s="227"/>
      <c r="L292" s="232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133</v>
      </c>
      <c r="AU292" s="236" t="s">
        <v>86</v>
      </c>
      <c r="AV292" s="13" t="s">
        <v>86</v>
      </c>
      <c r="AW292" s="13" t="s">
        <v>4</v>
      </c>
      <c r="AX292" s="13" t="s">
        <v>84</v>
      </c>
      <c r="AY292" s="236" t="s">
        <v>121</v>
      </c>
    </row>
    <row r="293" s="2" customFormat="1" ht="6.96" customHeight="1">
      <c r="A293" s="38"/>
      <c r="B293" s="59"/>
      <c r="C293" s="60"/>
      <c r="D293" s="60"/>
      <c r="E293" s="60"/>
      <c r="F293" s="60"/>
      <c r="G293" s="60"/>
      <c r="H293" s="60"/>
      <c r="I293" s="60"/>
      <c r="J293" s="60"/>
      <c r="K293" s="60"/>
      <c r="L293" s="44"/>
      <c r="M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</sheetData>
  <sheetProtection sheet="1" autoFilter="0" formatColumns="0" formatRows="0" objects="1" scenarios="1" spinCount="100000" saltValue="DrROQYpwUWik2qE3DzKzfShWefEBbcKj+D45zuF8QQQQTDpCCi7FI9+BbNZXNuo4g/tt/0DkVGFd/1VgakMyBA==" hashValue="+LHkcsyaqi4POwVW1KTU71l/2N/MxOdcmdywL22diT9tU9vi1g2atpKpMPRHgNwd3gNwzqKahZSDZBfB4fkxHQ==" algorithmName="SHA-512" password="CDD7"/>
  <autoFilter ref="C87:K29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1/111211101"/>
    <hyperlink ref="F98" r:id="rId2" display="https://podminky.urs.cz/item/CS_URS_2023_01/113106144"/>
    <hyperlink ref="F103" r:id="rId3" display="https://podminky.urs.cz/item/CS_URS_2023_01/113107172"/>
    <hyperlink ref="F108" r:id="rId4" display="https://podminky.urs.cz/item/CS_URS_2023_01/113107341"/>
    <hyperlink ref="F113" r:id="rId5" display="https://podminky.urs.cz/item/CS_URS_2023_01/113204111"/>
    <hyperlink ref="F118" r:id="rId6" display="https://podminky.urs.cz/item/CS_URS_2023_01/121151103"/>
    <hyperlink ref="F123" r:id="rId7" display="https://podminky.urs.cz/item/CS_URS_2023_01/122211101"/>
    <hyperlink ref="F128" r:id="rId8" display="https://podminky.urs.cz/item/CS_URS_2023_01/122251101"/>
    <hyperlink ref="F135" r:id="rId9" display="https://podminky.urs.cz/item/CS_URS_2023_01/122251102"/>
    <hyperlink ref="F140" r:id="rId10" display="https://podminky.urs.cz/item/CS_URS_2023_01/162301501"/>
    <hyperlink ref="F145" r:id="rId11" display="https://podminky.urs.cz/item/CS_URS_2023_01/162751117"/>
    <hyperlink ref="F154" r:id="rId12" display="https://podminky.urs.cz/item/CS_URS_2023_01/181351003"/>
    <hyperlink ref="F159" r:id="rId13" display="https://podminky.urs.cz/item/CS_URS_2023_01/181411131"/>
    <hyperlink ref="F167" r:id="rId14" display="https://podminky.urs.cz/item/CS_URS_2023_01/181951112"/>
    <hyperlink ref="F174" r:id="rId15" display="https://podminky.urs.cz/item/CS_URS_2023_01/275313711"/>
    <hyperlink ref="F179" r:id="rId16" display="https://podminky.urs.cz/item/CS_URS_2023_01/561121103"/>
    <hyperlink ref="F187" r:id="rId17" display="https://podminky.urs.cz/item/CS_URS_2023_01/564851011"/>
    <hyperlink ref="F193" r:id="rId18" display="https://podminky.urs.cz/item/CS_URS_2023_01/564861111"/>
    <hyperlink ref="F199" r:id="rId19" display="https://podminky.urs.cz/item/CS_URS_2023_01/596211110"/>
    <hyperlink ref="F207" r:id="rId20" display="https://podminky.urs.cz/item/CS_URS_2023_01/596211212"/>
    <hyperlink ref="F219" r:id="rId21" display="https://podminky.urs.cz/item/CS_URS_2023_01/596411111"/>
    <hyperlink ref="F229" r:id="rId22" display="https://podminky.urs.cz/item/CS_URS_2023_01/916131213"/>
    <hyperlink ref="F240" r:id="rId23" display="https://podminky.urs.cz/item/CS_URS_2023_01/919735126"/>
    <hyperlink ref="F243" r:id="rId24" display="https://podminky.urs.cz/item/CS_URS_2023_01/936124113"/>
    <hyperlink ref="F248" r:id="rId25" display="https://podminky.urs.cz/item/CS_URS_2023_01/985311111"/>
    <hyperlink ref="F253" r:id="rId26" display="https://podminky.urs.cz/item/CS_URS_2023_01/997013861"/>
    <hyperlink ref="F260" r:id="rId27" display="https://podminky.urs.cz/item/CS_URS_2023_01/997013873"/>
    <hyperlink ref="F264" r:id="rId28" display="https://podminky.urs.cz/item/CS_URS_2023_01/997221551"/>
    <hyperlink ref="F272" r:id="rId29" display="https://podminky.urs.cz/item/CS_URS_2023_01/997221559"/>
    <hyperlink ref="F277" r:id="rId30" display="https://podminky.urs.cz/item/CS_URS_2023_01/997221875"/>
    <hyperlink ref="F284" r:id="rId31" display="https://podminky.urs.cz/item/CS_URS_2023_01/998223011"/>
    <hyperlink ref="F289" r:id="rId32" display="https://podminky.urs.cz/item/CS_URS_2023_01/22018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v ulici Teplická před č.p. 598,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31. 3. 2023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ROUND((SUM(BE84:BE115)),  2)</f>
        <v>0</v>
      </c>
      <c r="G33" s="38"/>
      <c r="H33" s="38"/>
      <c r="I33" s="148">
        <v>0.20999999999999999</v>
      </c>
      <c r="J33" s="147">
        <f>ROUND(((SUM(BE84:BE115))*I33),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ROUND((SUM(BF84:BF115)),  2)</f>
        <v>0</v>
      </c>
      <c r="G34" s="38"/>
      <c r="H34" s="38"/>
      <c r="I34" s="148">
        <v>0.14999999999999999</v>
      </c>
      <c r="J34" s="147">
        <f>ROUND(((SUM(BF84:BF115))*I34),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ROUND((SUM(BG84:BG115)),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ROUND((SUM(BH84:BH115)),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ROUND((SUM(BI84:BI115)),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v ulici Teplická před č.p. 598,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</v>
      </c>
      <c r="G52" s="40"/>
      <c r="H52" s="40"/>
      <c r="I52" s="32" t="s">
        <v>23</v>
      </c>
      <c r="J52" s="72" t="str">
        <f>IF(J12="","",J12)</f>
        <v>31. 3. 2023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Bílina</v>
      </c>
      <c r="G54" s="40"/>
      <c r="H54" s="40"/>
      <c r="I54" s="32" t="s">
        <v>33</v>
      </c>
      <c r="J54" s="36" t="str">
        <f>E21</f>
        <v>Pavepro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Ing. Jan Sedláček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415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416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417</v>
      </c>
      <c r="E62" s="174"/>
      <c r="F62" s="174"/>
      <c r="G62" s="174"/>
      <c r="H62" s="174"/>
      <c r="I62" s="174"/>
      <c r="J62" s="175">
        <f>J94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418</v>
      </c>
      <c r="E63" s="174"/>
      <c r="F63" s="174"/>
      <c r="G63" s="174"/>
      <c r="H63" s="174"/>
      <c r="I63" s="174"/>
      <c r="J63" s="175">
        <f>J99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419</v>
      </c>
      <c r="E64" s="174"/>
      <c r="F64" s="174"/>
      <c r="G64" s="174"/>
      <c r="H64" s="174"/>
      <c r="I64" s="174"/>
      <c r="J64" s="175">
        <f>J107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Oprava chodníku v ulici Teplická před č.p. 598, Bílina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91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VRN - Vedlejší rozpočtové náklady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Bílina</v>
      </c>
      <c r="G78" s="40"/>
      <c r="H78" s="40"/>
      <c r="I78" s="32" t="s">
        <v>23</v>
      </c>
      <c r="J78" s="72" t="str">
        <f>IF(J12="","",J12)</f>
        <v>31. 3. 2023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Bílina</v>
      </c>
      <c r="G80" s="40"/>
      <c r="H80" s="40"/>
      <c r="I80" s="32" t="s">
        <v>33</v>
      </c>
      <c r="J80" s="36" t="str">
        <f>E21</f>
        <v>Pavepro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>Ing. Jan Sedláček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107</v>
      </c>
      <c r="D83" s="180" t="s">
        <v>61</v>
      </c>
      <c r="E83" s="180" t="s">
        <v>57</v>
      </c>
      <c r="F83" s="180" t="s">
        <v>58</v>
      </c>
      <c r="G83" s="180" t="s">
        <v>108</v>
      </c>
      <c r="H83" s="180" t="s">
        <v>109</v>
      </c>
      <c r="I83" s="180" t="s">
        <v>110</v>
      </c>
      <c r="J83" s="181" t="s">
        <v>95</v>
      </c>
      <c r="K83" s="182" t="s">
        <v>111</v>
      </c>
      <c r="L83" s="183"/>
      <c r="M83" s="92" t="s">
        <v>19</v>
      </c>
      <c r="N83" s="93" t="s">
        <v>46</v>
      </c>
      <c r="O83" s="93" t="s">
        <v>112</v>
      </c>
      <c r="P83" s="93" t="s">
        <v>113</v>
      </c>
      <c r="Q83" s="93" t="s">
        <v>114</v>
      </c>
      <c r="R83" s="93" t="s">
        <v>115</v>
      </c>
      <c r="S83" s="93" t="s">
        <v>116</v>
      </c>
      <c r="T83" s="94" t="s">
        <v>117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118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0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75</v>
      </c>
      <c r="AU84" s="17" t="s">
        <v>96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75</v>
      </c>
      <c r="E85" s="192" t="s">
        <v>87</v>
      </c>
      <c r="F85" s="192" t="s">
        <v>88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P86+P94+P99+P107</f>
        <v>0</v>
      </c>
      <c r="Q85" s="197"/>
      <c r="R85" s="198">
        <f>R86+R94+R99+R107</f>
        <v>0</v>
      </c>
      <c r="S85" s="197"/>
      <c r="T85" s="199">
        <f>T86+T94+T99+T107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155</v>
      </c>
      <c r="AT85" s="201" t="s">
        <v>75</v>
      </c>
      <c r="AU85" s="201" t="s">
        <v>76</v>
      </c>
      <c r="AY85" s="200" t="s">
        <v>121</v>
      </c>
      <c r="BK85" s="202">
        <f>BK86+BK94+BK99+BK107</f>
        <v>0</v>
      </c>
    </row>
    <row r="86" s="12" customFormat="1" ht="22.8" customHeight="1">
      <c r="A86" s="12"/>
      <c r="B86" s="189"/>
      <c r="C86" s="190"/>
      <c r="D86" s="191" t="s">
        <v>75</v>
      </c>
      <c r="E86" s="203" t="s">
        <v>420</v>
      </c>
      <c r="F86" s="203" t="s">
        <v>421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SUM(P87:P93)</f>
        <v>0</v>
      </c>
      <c r="Q86" s="197"/>
      <c r="R86" s="198">
        <f>SUM(R87:R93)</f>
        <v>0</v>
      </c>
      <c r="S86" s="197"/>
      <c r="T86" s="199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155</v>
      </c>
      <c r="AT86" s="201" t="s">
        <v>75</v>
      </c>
      <c r="AU86" s="201" t="s">
        <v>84</v>
      </c>
      <c r="AY86" s="200" t="s">
        <v>121</v>
      </c>
      <c r="BK86" s="202">
        <f>SUM(BK87:BK93)</f>
        <v>0</v>
      </c>
    </row>
    <row r="87" s="2" customFormat="1" ht="16.5" customHeight="1">
      <c r="A87" s="38"/>
      <c r="B87" s="39"/>
      <c r="C87" s="205" t="s">
        <v>84</v>
      </c>
      <c r="D87" s="205" t="s">
        <v>123</v>
      </c>
      <c r="E87" s="206" t="s">
        <v>422</v>
      </c>
      <c r="F87" s="207" t="s">
        <v>423</v>
      </c>
      <c r="G87" s="208" t="s">
        <v>424</v>
      </c>
      <c r="H87" s="209">
        <v>1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47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425</v>
      </c>
      <c r="AT87" s="217" t="s">
        <v>123</v>
      </c>
      <c r="AU87" s="217" t="s">
        <v>86</v>
      </c>
      <c r="AY87" s="17" t="s">
        <v>121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84</v>
      </c>
      <c r="BK87" s="218">
        <f>ROUND(I87*H87,2)</f>
        <v>0</v>
      </c>
      <c r="BL87" s="17" t="s">
        <v>425</v>
      </c>
      <c r="BM87" s="217" t="s">
        <v>426</v>
      </c>
    </row>
    <row r="88" s="2" customFormat="1">
      <c r="A88" s="38"/>
      <c r="B88" s="39"/>
      <c r="C88" s="40"/>
      <c r="D88" s="219" t="s">
        <v>129</v>
      </c>
      <c r="E88" s="40"/>
      <c r="F88" s="220" t="s">
        <v>423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129</v>
      </c>
      <c r="AU88" s="17" t="s">
        <v>86</v>
      </c>
    </row>
    <row r="89" s="2" customFormat="1">
      <c r="A89" s="38"/>
      <c r="B89" s="39"/>
      <c r="C89" s="40"/>
      <c r="D89" s="224" t="s">
        <v>131</v>
      </c>
      <c r="E89" s="40"/>
      <c r="F89" s="225" t="s">
        <v>427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131</v>
      </c>
      <c r="AU89" s="17" t="s">
        <v>86</v>
      </c>
    </row>
    <row r="90" s="2" customFormat="1" ht="16.5" customHeight="1">
      <c r="A90" s="38"/>
      <c r="B90" s="39"/>
      <c r="C90" s="205" t="s">
        <v>86</v>
      </c>
      <c r="D90" s="205" t="s">
        <v>123</v>
      </c>
      <c r="E90" s="206" t="s">
        <v>428</v>
      </c>
      <c r="F90" s="207" t="s">
        <v>429</v>
      </c>
      <c r="G90" s="208" t="s">
        <v>424</v>
      </c>
      <c r="H90" s="209">
        <v>1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47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425</v>
      </c>
      <c r="AT90" s="217" t="s">
        <v>123</v>
      </c>
      <c r="AU90" s="217" t="s">
        <v>86</v>
      </c>
      <c r="AY90" s="17" t="s">
        <v>121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84</v>
      </c>
      <c r="BK90" s="218">
        <f>ROUND(I90*H90,2)</f>
        <v>0</v>
      </c>
      <c r="BL90" s="17" t="s">
        <v>425</v>
      </c>
      <c r="BM90" s="217" t="s">
        <v>430</v>
      </c>
    </row>
    <row r="91" s="2" customFormat="1">
      <c r="A91" s="38"/>
      <c r="B91" s="39"/>
      <c r="C91" s="40"/>
      <c r="D91" s="219" t="s">
        <v>129</v>
      </c>
      <c r="E91" s="40"/>
      <c r="F91" s="220" t="s">
        <v>429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129</v>
      </c>
      <c r="AU91" s="17" t="s">
        <v>86</v>
      </c>
    </row>
    <row r="92" s="2" customFormat="1">
      <c r="A92" s="38"/>
      <c r="B92" s="39"/>
      <c r="C92" s="40"/>
      <c r="D92" s="224" t="s">
        <v>131</v>
      </c>
      <c r="E92" s="40"/>
      <c r="F92" s="225" t="s">
        <v>431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131</v>
      </c>
      <c r="AU92" s="17" t="s">
        <v>86</v>
      </c>
    </row>
    <row r="93" s="2" customFormat="1">
      <c r="A93" s="38"/>
      <c r="B93" s="39"/>
      <c r="C93" s="40"/>
      <c r="D93" s="219" t="s">
        <v>262</v>
      </c>
      <c r="E93" s="40"/>
      <c r="F93" s="259" t="s">
        <v>432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262</v>
      </c>
      <c r="AU93" s="17" t="s">
        <v>86</v>
      </c>
    </row>
    <row r="94" s="12" customFormat="1" ht="22.8" customHeight="1">
      <c r="A94" s="12"/>
      <c r="B94" s="189"/>
      <c r="C94" s="190"/>
      <c r="D94" s="191" t="s">
        <v>75</v>
      </c>
      <c r="E94" s="203" t="s">
        <v>433</v>
      </c>
      <c r="F94" s="203" t="s">
        <v>434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SUM(P95:P98)</f>
        <v>0</v>
      </c>
      <c r="Q94" s="197"/>
      <c r="R94" s="198">
        <f>SUM(R95:R98)</f>
        <v>0</v>
      </c>
      <c r="S94" s="197"/>
      <c r="T94" s="199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155</v>
      </c>
      <c r="AT94" s="201" t="s">
        <v>75</v>
      </c>
      <c r="AU94" s="201" t="s">
        <v>84</v>
      </c>
      <c r="AY94" s="200" t="s">
        <v>121</v>
      </c>
      <c r="BK94" s="202">
        <f>SUM(BK95:BK98)</f>
        <v>0</v>
      </c>
    </row>
    <row r="95" s="2" customFormat="1" ht="16.5" customHeight="1">
      <c r="A95" s="38"/>
      <c r="B95" s="39"/>
      <c r="C95" s="205" t="s">
        <v>142</v>
      </c>
      <c r="D95" s="205" t="s">
        <v>123</v>
      </c>
      <c r="E95" s="206" t="s">
        <v>435</v>
      </c>
      <c r="F95" s="207" t="s">
        <v>436</v>
      </c>
      <c r="G95" s="208" t="s">
        <v>424</v>
      </c>
      <c r="H95" s="209">
        <v>1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47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425</v>
      </c>
      <c r="AT95" s="217" t="s">
        <v>123</v>
      </c>
      <c r="AU95" s="217" t="s">
        <v>86</v>
      </c>
      <c r="AY95" s="17" t="s">
        <v>121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84</v>
      </c>
      <c r="BK95" s="218">
        <f>ROUND(I95*H95,2)</f>
        <v>0</v>
      </c>
      <c r="BL95" s="17" t="s">
        <v>425</v>
      </c>
      <c r="BM95" s="217" t="s">
        <v>437</v>
      </c>
    </row>
    <row r="96" s="2" customFormat="1">
      <c r="A96" s="38"/>
      <c r="B96" s="39"/>
      <c r="C96" s="40"/>
      <c r="D96" s="219" t="s">
        <v>129</v>
      </c>
      <c r="E96" s="40"/>
      <c r="F96" s="220" t="s">
        <v>436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129</v>
      </c>
      <c r="AU96" s="17" t="s">
        <v>86</v>
      </c>
    </row>
    <row r="97" s="2" customFormat="1">
      <c r="A97" s="38"/>
      <c r="B97" s="39"/>
      <c r="C97" s="40"/>
      <c r="D97" s="224" t="s">
        <v>131</v>
      </c>
      <c r="E97" s="40"/>
      <c r="F97" s="225" t="s">
        <v>438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131</v>
      </c>
      <c r="AU97" s="17" t="s">
        <v>86</v>
      </c>
    </row>
    <row r="98" s="2" customFormat="1">
      <c r="A98" s="38"/>
      <c r="B98" s="39"/>
      <c r="C98" s="40"/>
      <c r="D98" s="219" t="s">
        <v>262</v>
      </c>
      <c r="E98" s="40"/>
      <c r="F98" s="259" t="s">
        <v>439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262</v>
      </c>
      <c r="AU98" s="17" t="s">
        <v>86</v>
      </c>
    </row>
    <row r="99" s="12" customFormat="1" ht="22.8" customHeight="1">
      <c r="A99" s="12"/>
      <c r="B99" s="189"/>
      <c r="C99" s="190"/>
      <c r="D99" s="191" t="s">
        <v>75</v>
      </c>
      <c r="E99" s="203" t="s">
        <v>440</v>
      </c>
      <c r="F99" s="203" t="s">
        <v>441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SUM(P100:P106)</f>
        <v>0</v>
      </c>
      <c r="Q99" s="197"/>
      <c r="R99" s="198">
        <f>SUM(R100:R106)</f>
        <v>0</v>
      </c>
      <c r="S99" s="197"/>
      <c r="T99" s="199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155</v>
      </c>
      <c r="AT99" s="201" t="s">
        <v>75</v>
      </c>
      <c r="AU99" s="201" t="s">
        <v>84</v>
      </c>
      <c r="AY99" s="200" t="s">
        <v>121</v>
      </c>
      <c r="BK99" s="202">
        <f>SUM(BK100:BK106)</f>
        <v>0</v>
      </c>
    </row>
    <row r="100" s="2" customFormat="1" ht="16.5" customHeight="1">
      <c r="A100" s="38"/>
      <c r="B100" s="39"/>
      <c r="C100" s="205" t="s">
        <v>127</v>
      </c>
      <c r="D100" s="205" t="s">
        <v>123</v>
      </c>
      <c r="E100" s="206" t="s">
        <v>442</v>
      </c>
      <c r="F100" s="207" t="s">
        <v>441</v>
      </c>
      <c r="G100" s="208" t="s">
        <v>424</v>
      </c>
      <c r="H100" s="209">
        <v>1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425</v>
      </c>
      <c r="AT100" s="217" t="s">
        <v>123</v>
      </c>
      <c r="AU100" s="217" t="s">
        <v>86</v>
      </c>
      <c r="AY100" s="17" t="s">
        <v>121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425</v>
      </c>
      <c r="BM100" s="217" t="s">
        <v>443</v>
      </c>
    </row>
    <row r="101" s="2" customFormat="1">
      <c r="A101" s="38"/>
      <c r="B101" s="39"/>
      <c r="C101" s="40"/>
      <c r="D101" s="219" t="s">
        <v>129</v>
      </c>
      <c r="E101" s="40"/>
      <c r="F101" s="220" t="s">
        <v>441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86</v>
      </c>
    </row>
    <row r="102" s="2" customFormat="1">
      <c r="A102" s="38"/>
      <c r="B102" s="39"/>
      <c r="C102" s="40"/>
      <c r="D102" s="224" t="s">
        <v>131</v>
      </c>
      <c r="E102" s="40"/>
      <c r="F102" s="225" t="s">
        <v>444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131</v>
      </c>
      <c r="AU102" s="17" t="s">
        <v>86</v>
      </c>
    </row>
    <row r="103" s="2" customFormat="1" ht="16.5" customHeight="1">
      <c r="A103" s="38"/>
      <c r="B103" s="39"/>
      <c r="C103" s="205" t="s">
        <v>155</v>
      </c>
      <c r="D103" s="205" t="s">
        <v>123</v>
      </c>
      <c r="E103" s="206" t="s">
        <v>445</v>
      </c>
      <c r="F103" s="207" t="s">
        <v>446</v>
      </c>
      <c r="G103" s="208" t="s">
        <v>424</v>
      </c>
      <c r="H103" s="209">
        <v>1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47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425</v>
      </c>
      <c r="AT103" s="217" t="s">
        <v>123</v>
      </c>
      <c r="AU103" s="217" t="s">
        <v>86</v>
      </c>
      <c r="AY103" s="17" t="s">
        <v>121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84</v>
      </c>
      <c r="BK103" s="218">
        <f>ROUND(I103*H103,2)</f>
        <v>0</v>
      </c>
      <c r="BL103" s="17" t="s">
        <v>425</v>
      </c>
      <c r="BM103" s="217" t="s">
        <v>447</v>
      </c>
    </row>
    <row r="104" s="2" customFormat="1">
      <c r="A104" s="38"/>
      <c r="B104" s="39"/>
      <c r="C104" s="40"/>
      <c r="D104" s="219" t="s">
        <v>129</v>
      </c>
      <c r="E104" s="40"/>
      <c r="F104" s="220" t="s">
        <v>446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129</v>
      </c>
      <c r="AU104" s="17" t="s">
        <v>86</v>
      </c>
    </row>
    <row r="105" s="2" customFormat="1">
      <c r="A105" s="38"/>
      <c r="B105" s="39"/>
      <c r="C105" s="40"/>
      <c r="D105" s="224" t="s">
        <v>131</v>
      </c>
      <c r="E105" s="40"/>
      <c r="F105" s="225" t="s">
        <v>448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131</v>
      </c>
      <c r="AU105" s="17" t="s">
        <v>86</v>
      </c>
    </row>
    <row r="106" s="2" customFormat="1">
      <c r="A106" s="38"/>
      <c r="B106" s="39"/>
      <c r="C106" s="40"/>
      <c r="D106" s="219" t="s">
        <v>262</v>
      </c>
      <c r="E106" s="40"/>
      <c r="F106" s="259" t="s">
        <v>449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262</v>
      </c>
      <c r="AU106" s="17" t="s">
        <v>86</v>
      </c>
    </row>
    <row r="107" s="12" customFormat="1" ht="22.8" customHeight="1">
      <c r="A107" s="12"/>
      <c r="B107" s="189"/>
      <c r="C107" s="190"/>
      <c r="D107" s="191" t="s">
        <v>75</v>
      </c>
      <c r="E107" s="203" t="s">
        <v>450</v>
      </c>
      <c r="F107" s="203" t="s">
        <v>451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SUM(P108:P115)</f>
        <v>0</v>
      </c>
      <c r="Q107" s="197"/>
      <c r="R107" s="198">
        <f>SUM(R108:R115)</f>
        <v>0</v>
      </c>
      <c r="S107" s="197"/>
      <c r="T107" s="199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155</v>
      </c>
      <c r="AT107" s="201" t="s">
        <v>75</v>
      </c>
      <c r="AU107" s="201" t="s">
        <v>84</v>
      </c>
      <c r="AY107" s="200" t="s">
        <v>121</v>
      </c>
      <c r="BK107" s="202">
        <f>SUM(BK108:BK115)</f>
        <v>0</v>
      </c>
    </row>
    <row r="108" s="2" customFormat="1" ht="16.5" customHeight="1">
      <c r="A108" s="38"/>
      <c r="B108" s="39"/>
      <c r="C108" s="205" t="s">
        <v>163</v>
      </c>
      <c r="D108" s="205" t="s">
        <v>123</v>
      </c>
      <c r="E108" s="206" t="s">
        <v>452</v>
      </c>
      <c r="F108" s="207" t="s">
        <v>451</v>
      </c>
      <c r="G108" s="208" t="s">
        <v>424</v>
      </c>
      <c r="H108" s="209">
        <v>1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47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425</v>
      </c>
      <c r="AT108" s="217" t="s">
        <v>123</v>
      </c>
      <c r="AU108" s="217" t="s">
        <v>86</v>
      </c>
      <c r="AY108" s="17" t="s">
        <v>121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84</v>
      </c>
      <c r="BK108" s="218">
        <f>ROUND(I108*H108,2)</f>
        <v>0</v>
      </c>
      <c r="BL108" s="17" t="s">
        <v>425</v>
      </c>
      <c r="BM108" s="217" t="s">
        <v>453</v>
      </c>
    </row>
    <row r="109" s="2" customFormat="1">
      <c r="A109" s="38"/>
      <c r="B109" s="39"/>
      <c r="C109" s="40"/>
      <c r="D109" s="219" t="s">
        <v>129</v>
      </c>
      <c r="E109" s="40"/>
      <c r="F109" s="220" t="s">
        <v>451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129</v>
      </c>
      <c r="AU109" s="17" t="s">
        <v>86</v>
      </c>
    </row>
    <row r="110" s="2" customFormat="1">
      <c r="A110" s="38"/>
      <c r="B110" s="39"/>
      <c r="C110" s="40"/>
      <c r="D110" s="224" t="s">
        <v>131</v>
      </c>
      <c r="E110" s="40"/>
      <c r="F110" s="225" t="s">
        <v>454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131</v>
      </c>
      <c r="AU110" s="17" t="s">
        <v>86</v>
      </c>
    </row>
    <row r="111" s="2" customFormat="1">
      <c r="A111" s="38"/>
      <c r="B111" s="39"/>
      <c r="C111" s="40"/>
      <c r="D111" s="219" t="s">
        <v>262</v>
      </c>
      <c r="E111" s="40"/>
      <c r="F111" s="259" t="s">
        <v>455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262</v>
      </c>
      <c r="AU111" s="17" t="s">
        <v>86</v>
      </c>
    </row>
    <row r="112" s="2" customFormat="1" ht="16.5" customHeight="1">
      <c r="A112" s="38"/>
      <c r="B112" s="39"/>
      <c r="C112" s="205" t="s">
        <v>170</v>
      </c>
      <c r="D112" s="205" t="s">
        <v>123</v>
      </c>
      <c r="E112" s="206" t="s">
        <v>456</v>
      </c>
      <c r="F112" s="207" t="s">
        <v>457</v>
      </c>
      <c r="G112" s="208" t="s">
        <v>424</v>
      </c>
      <c r="H112" s="209">
        <v>1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47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425</v>
      </c>
      <c r="AT112" s="217" t="s">
        <v>123</v>
      </c>
      <c r="AU112" s="217" t="s">
        <v>86</v>
      </c>
      <c r="AY112" s="17" t="s">
        <v>121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425</v>
      </c>
      <c r="BM112" s="217" t="s">
        <v>458</v>
      </c>
    </row>
    <row r="113" s="2" customFormat="1">
      <c r="A113" s="38"/>
      <c r="B113" s="39"/>
      <c r="C113" s="40"/>
      <c r="D113" s="219" t="s">
        <v>129</v>
      </c>
      <c r="E113" s="40"/>
      <c r="F113" s="220" t="s">
        <v>457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86</v>
      </c>
    </row>
    <row r="114" s="2" customFormat="1">
      <c r="A114" s="38"/>
      <c r="B114" s="39"/>
      <c r="C114" s="40"/>
      <c r="D114" s="224" t="s">
        <v>131</v>
      </c>
      <c r="E114" s="40"/>
      <c r="F114" s="225" t="s">
        <v>459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131</v>
      </c>
      <c r="AU114" s="17" t="s">
        <v>86</v>
      </c>
    </row>
    <row r="115" s="2" customFormat="1">
      <c r="A115" s="38"/>
      <c r="B115" s="39"/>
      <c r="C115" s="40"/>
      <c r="D115" s="219" t="s">
        <v>262</v>
      </c>
      <c r="E115" s="40"/>
      <c r="F115" s="259" t="s">
        <v>460</v>
      </c>
      <c r="G115" s="40"/>
      <c r="H115" s="40"/>
      <c r="I115" s="221"/>
      <c r="J115" s="40"/>
      <c r="K115" s="40"/>
      <c r="L115" s="44"/>
      <c r="M115" s="263"/>
      <c r="N115" s="264"/>
      <c r="O115" s="265"/>
      <c r="P115" s="265"/>
      <c r="Q115" s="265"/>
      <c r="R115" s="265"/>
      <c r="S115" s="265"/>
      <c r="T115" s="266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262</v>
      </c>
      <c r="AU115" s="17" t="s">
        <v>86</v>
      </c>
    </row>
    <row r="116" s="2" customFormat="1" ht="6.96" customHeight="1">
      <c r="A116" s="3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44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</sheetData>
  <sheetProtection sheet="1" autoFilter="0" formatColumns="0" formatRows="0" objects="1" scenarios="1" spinCount="100000" saltValue="r18TUiMEKAJSG39siGgc2fijugK54xnOg7DIQ4PKClig4Y4JWIBvfyb2SM2Wpcv8RJeaxBM0/0yCuKynvXrbIQ==" hashValue="v8wDXfrCbncHB53OPVXwugXNGYGyFUyPc4tGn7SGj6F+z0NUGVMPznDTnCWUF7VQ+Wa0tkXFhTjR8CkTAYHhkg==" algorithmName="SHA-512" password="CDD7"/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2203000"/>
    <hyperlink ref="F92" r:id="rId2" display="https://podminky.urs.cz/item/CS_URS_2023_01/012303000"/>
    <hyperlink ref="F97" r:id="rId3" display="https://podminky.urs.cz/item/CS_URS_2023_01/021103000"/>
    <hyperlink ref="F102" r:id="rId4" display="https://podminky.urs.cz/item/CS_URS_2023_01/030001000"/>
    <hyperlink ref="F105" r:id="rId5" display="https://podminky.urs.cz/item/CS_URS_2023_01/034303000"/>
    <hyperlink ref="F110" r:id="rId6" display="https://podminky.urs.cz/item/CS_URS_2023_01/040001000"/>
    <hyperlink ref="F114" r:id="rId7" display="https://podminky.urs.cz/item/CS_URS_2023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461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462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463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464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465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466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467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468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469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470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471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83</v>
      </c>
      <c r="F18" s="278" t="s">
        <v>472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473</v>
      </c>
      <c r="F19" s="278" t="s">
        <v>474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475</v>
      </c>
      <c r="F20" s="278" t="s">
        <v>476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477</v>
      </c>
      <c r="F21" s="278" t="s">
        <v>478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479</v>
      </c>
      <c r="F22" s="278" t="s">
        <v>480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481</v>
      </c>
      <c r="F23" s="278" t="s">
        <v>482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483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484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485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486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487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488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489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490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491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107</v>
      </c>
      <c r="F36" s="278"/>
      <c r="G36" s="278" t="s">
        <v>492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493</v>
      </c>
      <c r="F37" s="278"/>
      <c r="G37" s="278" t="s">
        <v>494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57</v>
      </c>
      <c r="F38" s="278"/>
      <c r="G38" s="278" t="s">
        <v>495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58</v>
      </c>
      <c r="F39" s="278"/>
      <c r="G39" s="278" t="s">
        <v>496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108</v>
      </c>
      <c r="F40" s="278"/>
      <c r="G40" s="278" t="s">
        <v>497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109</v>
      </c>
      <c r="F41" s="278"/>
      <c r="G41" s="278" t="s">
        <v>498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499</v>
      </c>
      <c r="F42" s="278"/>
      <c r="G42" s="278" t="s">
        <v>500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501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502</v>
      </c>
      <c r="F44" s="278"/>
      <c r="G44" s="278" t="s">
        <v>503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111</v>
      </c>
      <c r="F45" s="278"/>
      <c r="G45" s="278" t="s">
        <v>504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505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506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507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508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509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510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511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512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513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514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515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516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517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518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519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520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521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522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523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524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525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526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527</v>
      </c>
      <c r="D76" s="296"/>
      <c r="E76" s="296"/>
      <c r="F76" s="296" t="s">
        <v>528</v>
      </c>
      <c r="G76" s="297"/>
      <c r="H76" s="296" t="s">
        <v>58</v>
      </c>
      <c r="I76" s="296" t="s">
        <v>61</v>
      </c>
      <c r="J76" s="296" t="s">
        <v>529</v>
      </c>
      <c r="K76" s="295"/>
    </row>
    <row r="77" s="1" customFormat="1" ht="17.25" customHeight="1">
      <c r="B77" s="293"/>
      <c r="C77" s="298" t="s">
        <v>530</v>
      </c>
      <c r="D77" s="298"/>
      <c r="E77" s="298"/>
      <c r="F77" s="299" t="s">
        <v>531</v>
      </c>
      <c r="G77" s="300"/>
      <c r="H77" s="298"/>
      <c r="I77" s="298"/>
      <c r="J77" s="298" t="s">
        <v>532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57</v>
      </c>
      <c r="D79" s="303"/>
      <c r="E79" s="303"/>
      <c r="F79" s="304" t="s">
        <v>533</v>
      </c>
      <c r="G79" s="305"/>
      <c r="H79" s="281" t="s">
        <v>534</v>
      </c>
      <c r="I79" s="281" t="s">
        <v>535</v>
      </c>
      <c r="J79" s="281">
        <v>20</v>
      </c>
      <c r="K79" s="295"/>
    </row>
    <row r="80" s="1" customFormat="1" ht="15" customHeight="1">
      <c r="B80" s="293"/>
      <c r="C80" s="281" t="s">
        <v>536</v>
      </c>
      <c r="D80" s="281"/>
      <c r="E80" s="281"/>
      <c r="F80" s="304" t="s">
        <v>533</v>
      </c>
      <c r="G80" s="305"/>
      <c r="H80" s="281" t="s">
        <v>537</v>
      </c>
      <c r="I80" s="281" t="s">
        <v>535</v>
      </c>
      <c r="J80" s="281">
        <v>120</v>
      </c>
      <c r="K80" s="295"/>
    </row>
    <row r="81" s="1" customFormat="1" ht="15" customHeight="1">
      <c r="B81" s="306"/>
      <c r="C81" s="281" t="s">
        <v>538</v>
      </c>
      <c r="D81" s="281"/>
      <c r="E81" s="281"/>
      <c r="F81" s="304" t="s">
        <v>539</v>
      </c>
      <c r="G81" s="305"/>
      <c r="H81" s="281" t="s">
        <v>540</v>
      </c>
      <c r="I81" s="281" t="s">
        <v>535</v>
      </c>
      <c r="J81" s="281">
        <v>50</v>
      </c>
      <c r="K81" s="295"/>
    </row>
    <row r="82" s="1" customFormat="1" ht="15" customHeight="1">
      <c r="B82" s="306"/>
      <c r="C82" s="281" t="s">
        <v>541</v>
      </c>
      <c r="D82" s="281"/>
      <c r="E82" s="281"/>
      <c r="F82" s="304" t="s">
        <v>533</v>
      </c>
      <c r="G82" s="305"/>
      <c r="H82" s="281" t="s">
        <v>542</v>
      </c>
      <c r="I82" s="281" t="s">
        <v>543</v>
      </c>
      <c r="J82" s="281"/>
      <c r="K82" s="295"/>
    </row>
    <row r="83" s="1" customFormat="1" ht="15" customHeight="1">
      <c r="B83" s="306"/>
      <c r="C83" s="307" t="s">
        <v>544</v>
      </c>
      <c r="D83" s="307"/>
      <c r="E83" s="307"/>
      <c r="F83" s="308" t="s">
        <v>539</v>
      </c>
      <c r="G83" s="307"/>
      <c r="H83" s="307" t="s">
        <v>545</v>
      </c>
      <c r="I83" s="307" t="s">
        <v>535</v>
      </c>
      <c r="J83" s="307">
        <v>15</v>
      </c>
      <c r="K83" s="295"/>
    </row>
    <row r="84" s="1" customFormat="1" ht="15" customHeight="1">
      <c r="B84" s="306"/>
      <c r="C84" s="307" t="s">
        <v>546</v>
      </c>
      <c r="D84" s="307"/>
      <c r="E84" s="307"/>
      <c r="F84" s="308" t="s">
        <v>539</v>
      </c>
      <c r="G84" s="307"/>
      <c r="H84" s="307" t="s">
        <v>547</v>
      </c>
      <c r="I84" s="307" t="s">
        <v>535</v>
      </c>
      <c r="J84" s="307">
        <v>15</v>
      </c>
      <c r="K84" s="295"/>
    </row>
    <row r="85" s="1" customFormat="1" ht="15" customHeight="1">
      <c r="B85" s="306"/>
      <c r="C85" s="307" t="s">
        <v>548</v>
      </c>
      <c r="D85" s="307"/>
      <c r="E85" s="307"/>
      <c r="F85" s="308" t="s">
        <v>539</v>
      </c>
      <c r="G85" s="307"/>
      <c r="H85" s="307" t="s">
        <v>549</v>
      </c>
      <c r="I85" s="307" t="s">
        <v>535</v>
      </c>
      <c r="J85" s="307">
        <v>20</v>
      </c>
      <c r="K85" s="295"/>
    </row>
    <row r="86" s="1" customFormat="1" ht="15" customHeight="1">
      <c r="B86" s="306"/>
      <c r="C86" s="307" t="s">
        <v>550</v>
      </c>
      <c r="D86" s="307"/>
      <c r="E86" s="307"/>
      <c r="F86" s="308" t="s">
        <v>539</v>
      </c>
      <c r="G86" s="307"/>
      <c r="H86" s="307" t="s">
        <v>551</v>
      </c>
      <c r="I86" s="307" t="s">
        <v>535</v>
      </c>
      <c r="J86" s="307">
        <v>20</v>
      </c>
      <c r="K86" s="295"/>
    </row>
    <row r="87" s="1" customFormat="1" ht="15" customHeight="1">
      <c r="B87" s="306"/>
      <c r="C87" s="281" t="s">
        <v>552</v>
      </c>
      <c r="D87" s="281"/>
      <c r="E87" s="281"/>
      <c r="F87" s="304" t="s">
        <v>539</v>
      </c>
      <c r="G87" s="305"/>
      <c r="H87" s="281" t="s">
        <v>553</v>
      </c>
      <c r="I87" s="281" t="s">
        <v>535</v>
      </c>
      <c r="J87" s="281">
        <v>50</v>
      </c>
      <c r="K87" s="295"/>
    </row>
    <row r="88" s="1" customFormat="1" ht="15" customHeight="1">
      <c r="B88" s="306"/>
      <c r="C88" s="281" t="s">
        <v>554</v>
      </c>
      <c r="D88" s="281"/>
      <c r="E88" s="281"/>
      <c r="F88" s="304" t="s">
        <v>539</v>
      </c>
      <c r="G88" s="305"/>
      <c r="H88" s="281" t="s">
        <v>555</v>
      </c>
      <c r="I88" s="281" t="s">
        <v>535</v>
      </c>
      <c r="J88" s="281">
        <v>20</v>
      </c>
      <c r="K88" s="295"/>
    </row>
    <row r="89" s="1" customFormat="1" ht="15" customHeight="1">
      <c r="B89" s="306"/>
      <c r="C89" s="281" t="s">
        <v>556</v>
      </c>
      <c r="D89" s="281"/>
      <c r="E89" s="281"/>
      <c r="F89" s="304" t="s">
        <v>539</v>
      </c>
      <c r="G89" s="305"/>
      <c r="H89" s="281" t="s">
        <v>557</v>
      </c>
      <c r="I89" s="281" t="s">
        <v>535</v>
      </c>
      <c r="J89" s="281">
        <v>20</v>
      </c>
      <c r="K89" s="295"/>
    </row>
    <row r="90" s="1" customFormat="1" ht="15" customHeight="1">
      <c r="B90" s="306"/>
      <c r="C90" s="281" t="s">
        <v>558</v>
      </c>
      <c r="D90" s="281"/>
      <c r="E90" s="281"/>
      <c r="F90" s="304" t="s">
        <v>539</v>
      </c>
      <c r="G90" s="305"/>
      <c r="H90" s="281" t="s">
        <v>559</v>
      </c>
      <c r="I90" s="281" t="s">
        <v>535</v>
      </c>
      <c r="J90" s="281">
        <v>50</v>
      </c>
      <c r="K90" s="295"/>
    </row>
    <row r="91" s="1" customFormat="1" ht="15" customHeight="1">
      <c r="B91" s="306"/>
      <c r="C91" s="281" t="s">
        <v>560</v>
      </c>
      <c r="D91" s="281"/>
      <c r="E91" s="281"/>
      <c r="F91" s="304" t="s">
        <v>539</v>
      </c>
      <c r="G91" s="305"/>
      <c r="H91" s="281" t="s">
        <v>560</v>
      </c>
      <c r="I91" s="281" t="s">
        <v>535</v>
      </c>
      <c r="J91" s="281">
        <v>50</v>
      </c>
      <c r="K91" s="295"/>
    </row>
    <row r="92" s="1" customFormat="1" ht="15" customHeight="1">
      <c r="B92" s="306"/>
      <c r="C92" s="281" t="s">
        <v>561</v>
      </c>
      <c r="D92" s="281"/>
      <c r="E92" s="281"/>
      <c r="F92" s="304" t="s">
        <v>539</v>
      </c>
      <c r="G92" s="305"/>
      <c r="H92" s="281" t="s">
        <v>562</v>
      </c>
      <c r="I92" s="281" t="s">
        <v>535</v>
      </c>
      <c r="J92" s="281">
        <v>255</v>
      </c>
      <c r="K92" s="295"/>
    </row>
    <row r="93" s="1" customFormat="1" ht="15" customHeight="1">
      <c r="B93" s="306"/>
      <c r="C93" s="281" t="s">
        <v>563</v>
      </c>
      <c r="D93" s="281"/>
      <c r="E93" s="281"/>
      <c r="F93" s="304" t="s">
        <v>533</v>
      </c>
      <c r="G93" s="305"/>
      <c r="H93" s="281" t="s">
        <v>564</v>
      </c>
      <c r="I93" s="281" t="s">
        <v>565</v>
      </c>
      <c r="J93" s="281"/>
      <c r="K93" s="295"/>
    </row>
    <row r="94" s="1" customFormat="1" ht="15" customHeight="1">
      <c r="B94" s="306"/>
      <c r="C94" s="281" t="s">
        <v>566</v>
      </c>
      <c r="D94" s="281"/>
      <c r="E94" s="281"/>
      <c r="F94" s="304" t="s">
        <v>533</v>
      </c>
      <c r="G94" s="305"/>
      <c r="H94" s="281" t="s">
        <v>567</v>
      </c>
      <c r="I94" s="281" t="s">
        <v>568</v>
      </c>
      <c r="J94" s="281"/>
      <c r="K94" s="295"/>
    </row>
    <row r="95" s="1" customFormat="1" ht="15" customHeight="1">
      <c r="B95" s="306"/>
      <c r="C95" s="281" t="s">
        <v>569</v>
      </c>
      <c r="D95" s="281"/>
      <c r="E95" s="281"/>
      <c r="F95" s="304" t="s">
        <v>533</v>
      </c>
      <c r="G95" s="305"/>
      <c r="H95" s="281" t="s">
        <v>569</v>
      </c>
      <c r="I95" s="281" t="s">
        <v>568</v>
      </c>
      <c r="J95" s="281"/>
      <c r="K95" s="295"/>
    </row>
    <row r="96" s="1" customFormat="1" ht="15" customHeight="1">
      <c r="B96" s="306"/>
      <c r="C96" s="281" t="s">
        <v>42</v>
      </c>
      <c r="D96" s="281"/>
      <c r="E96" s="281"/>
      <c r="F96" s="304" t="s">
        <v>533</v>
      </c>
      <c r="G96" s="305"/>
      <c r="H96" s="281" t="s">
        <v>570</v>
      </c>
      <c r="I96" s="281" t="s">
        <v>568</v>
      </c>
      <c r="J96" s="281"/>
      <c r="K96" s="295"/>
    </row>
    <row r="97" s="1" customFormat="1" ht="15" customHeight="1">
      <c r="B97" s="306"/>
      <c r="C97" s="281" t="s">
        <v>52</v>
      </c>
      <c r="D97" s="281"/>
      <c r="E97" s="281"/>
      <c r="F97" s="304" t="s">
        <v>533</v>
      </c>
      <c r="G97" s="305"/>
      <c r="H97" s="281" t="s">
        <v>571</v>
      </c>
      <c r="I97" s="281" t="s">
        <v>568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572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527</v>
      </c>
      <c r="D103" s="296"/>
      <c r="E103" s="296"/>
      <c r="F103" s="296" t="s">
        <v>528</v>
      </c>
      <c r="G103" s="297"/>
      <c r="H103" s="296" t="s">
        <v>58</v>
      </c>
      <c r="I103" s="296" t="s">
        <v>61</v>
      </c>
      <c r="J103" s="296" t="s">
        <v>529</v>
      </c>
      <c r="K103" s="295"/>
    </row>
    <row r="104" s="1" customFormat="1" ht="17.25" customHeight="1">
      <c r="B104" s="293"/>
      <c r="C104" s="298" t="s">
        <v>530</v>
      </c>
      <c r="D104" s="298"/>
      <c r="E104" s="298"/>
      <c r="F104" s="299" t="s">
        <v>531</v>
      </c>
      <c r="G104" s="300"/>
      <c r="H104" s="298"/>
      <c r="I104" s="298"/>
      <c r="J104" s="298" t="s">
        <v>532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57</v>
      </c>
      <c r="D106" s="303"/>
      <c r="E106" s="303"/>
      <c r="F106" s="304" t="s">
        <v>533</v>
      </c>
      <c r="G106" s="281"/>
      <c r="H106" s="281" t="s">
        <v>573</v>
      </c>
      <c r="I106" s="281" t="s">
        <v>535</v>
      </c>
      <c r="J106" s="281">
        <v>20</v>
      </c>
      <c r="K106" s="295"/>
    </row>
    <row r="107" s="1" customFormat="1" ht="15" customHeight="1">
      <c r="B107" s="293"/>
      <c r="C107" s="281" t="s">
        <v>536</v>
      </c>
      <c r="D107" s="281"/>
      <c r="E107" s="281"/>
      <c r="F107" s="304" t="s">
        <v>533</v>
      </c>
      <c r="G107" s="281"/>
      <c r="H107" s="281" t="s">
        <v>573</v>
      </c>
      <c r="I107" s="281" t="s">
        <v>535</v>
      </c>
      <c r="J107" s="281">
        <v>120</v>
      </c>
      <c r="K107" s="295"/>
    </row>
    <row r="108" s="1" customFormat="1" ht="15" customHeight="1">
      <c r="B108" s="306"/>
      <c r="C108" s="281" t="s">
        <v>538</v>
      </c>
      <c r="D108" s="281"/>
      <c r="E108" s="281"/>
      <c r="F108" s="304" t="s">
        <v>539</v>
      </c>
      <c r="G108" s="281"/>
      <c r="H108" s="281" t="s">
        <v>573</v>
      </c>
      <c r="I108" s="281" t="s">
        <v>535</v>
      </c>
      <c r="J108" s="281">
        <v>50</v>
      </c>
      <c r="K108" s="295"/>
    </row>
    <row r="109" s="1" customFormat="1" ht="15" customHeight="1">
      <c r="B109" s="306"/>
      <c r="C109" s="281" t="s">
        <v>541</v>
      </c>
      <c r="D109" s="281"/>
      <c r="E109" s="281"/>
      <c r="F109" s="304" t="s">
        <v>533</v>
      </c>
      <c r="G109" s="281"/>
      <c r="H109" s="281" t="s">
        <v>573</v>
      </c>
      <c r="I109" s="281" t="s">
        <v>543</v>
      </c>
      <c r="J109" s="281"/>
      <c r="K109" s="295"/>
    </row>
    <row r="110" s="1" customFormat="1" ht="15" customHeight="1">
      <c r="B110" s="306"/>
      <c r="C110" s="281" t="s">
        <v>552</v>
      </c>
      <c r="D110" s="281"/>
      <c r="E110" s="281"/>
      <c r="F110" s="304" t="s">
        <v>539</v>
      </c>
      <c r="G110" s="281"/>
      <c r="H110" s="281" t="s">
        <v>573</v>
      </c>
      <c r="I110" s="281" t="s">
        <v>535</v>
      </c>
      <c r="J110" s="281">
        <v>50</v>
      </c>
      <c r="K110" s="295"/>
    </row>
    <row r="111" s="1" customFormat="1" ht="15" customHeight="1">
      <c r="B111" s="306"/>
      <c r="C111" s="281" t="s">
        <v>560</v>
      </c>
      <c r="D111" s="281"/>
      <c r="E111" s="281"/>
      <c r="F111" s="304" t="s">
        <v>539</v>
      </c>
      <c r="G111" s="281"/>
      <c r="H111" s="281" t="s">
        <v>573</v>
      </c>
      <c r="I111" s="281" t="s">
        <v>535</v>
      </c>
      <c r="J111" s="281">
        <v>50</v>
      </c>
      <c r="K111" s="295"/>
    </row>
    <row r="112" s="1" customFormat="1" ht="15" customHeight="1">
      <c r="B112" s="306"/>
      <c r="C112" s="281" t="s">
        <v>558</v>
      </c>
      <c r="D112" s="281"/>
      <c r="E112" s="281"/>
      <c r="F112" s="304" t="s">
        <v>539</v>
      </c>
      <c r="G112" s="281"/>
      <c r="H112" s="281" t="s">
        <v>573</v>
      </c>
      <c r="I112" s="281" t="s">
        <v>535</v>
      </c>
      <c r="J112" s="281">
        <v>50</v>
      </c>
      <c r="K112" s="295"/>
    </row>
    <row r="113" s="1" customFormat="1" ht="15" customHeight="1">
      <c r="B113" s="306"/>
      <c r="C113" s="281" t="s">
        <v>57</v>
      </c>
      <c r="D113" s="281"/>
      <c r="E113" s="281"/>
      <c r="F113" s="304" t="s">
        <v>533</v>
      </c>
      <c r="G113" s="281"/>
      <c r="H113" s="281" t="s">
        <v>574</v>
      </c>
      <c r="I113" s="281" t="s">
        <v>535</v>
      </c>
      <c r="J113" s="281">
        <v>20</v>
      </c>
      <c r="K113" s="295"/>
    </row>
    <row r="114" s="1" customFormat="1" ht="15" customHeight="1">
      <c r="B114" s="306"/>
      <c r="C114" s="281" t="s">
        <v>575</v>
      </c>
      <c r="D114" s="281"/>
      <c r="E114" s="281"/>
      <c r="F114" s="304" t="s">
        <v>533</v>
      </c>
      <c r="G114" s="281"/>
      <c r="H114" s="281" t="s">
        <v>576</v>
      </c>
      <c r="I114" s="281" t="s">
        <v>535</v>
      </c>
      <c r="J114" s="281">
        <v>120</v>
      </c>
      <c r="K114" s="295"/>
    </row>
    <row r="115" s="1" customFormat="1" ht="15" customHeight="1">
      <c r="B115" s="306"/>
      <c r="C115" s="281" t="s">
        <v>42</v>
      </c>
      <c r="D115" s="281"/>
      <c r="E115" s="281"/>
      <c r="F115" s="304" t="s">
        <v>533</v>
      </c>
      <c r="G115" s="281"/>
      <c r="H115" s="281" t="s">
        <v>577</v>
      </c>
      <c r="I115" s="281" t="s">
        <v>568</v>
      </c>
      <c r="J115" s="281"/>
      <c r="K115" s="295"/>
    </row>
    <row r="116" s="1" customFormat="1" ht="15" customHeight="1">
      <c r="B116" s="306"/>
      <c r="C116" s="281" t="s">
        <v>52</v>
      </c>
      <c r="D116" s="281"/>
      <c r="E116" s="281"/>
      <c r="F116" s="304" t="s">
        <v>533</v>
      </c>
      <c r="G116" s="281"/>
      <c r="H116" s="281" t="s">
        <v>578</v>
      </c>
      <c r="I116" s="281" t="s">
        <v>568</v>
      </c>
      <c r="J116" s="281"/>
      <c r="K116" s="295"/>
    </row>
    <row r="117" s="1" customFormat="1" ht="15" customHeight="1">
      <c r="B117" s="306"/>
      <c r="C117" s="281" t="s">
        <v>61</v>
      </c>
      <c r="D117" s="281"/>
      <c r="E117" s="281"/>
      <c r="F117" s="304" t="s">
        <v>533</v>
      </c>
      <c r="G117" s="281"/>
      <c r="H117" s="281" t="s">
        <v>579</v>
      </c>
      <c r="I117" s="281" t="s">
        <v>580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581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527</v>
      </c>
      <c r="D123" s="296"/>
      <c r="E123" s="296"/>
      <c r="F123" s="296" t="s">
        <v>528</v>
      </c>
      <c r="G123" s="297"/>
      <c r="H123" s="296" t="s">
        <v>58</v>
      </c>
      <c r="I123" s="296" t="s">
        <v>61</v>
      </c>
      <c r="J123" s="296" t="s">
        <v>529</v>
      </c>
      <c r="K123" s="325"/>
    </row>
    <row r="124" s="1" customFormat="1" ht="17.25" customHeight="1">
      <c r="B124" s="324"/>
      <c r="C124" s="298" t="s">
        <v>530</v>
      </c>
      <c r="D124" s="298"/>
      <c r="E124" s="298"/>
      <c r="F124" s="299" t="s">
        <v>531</v>
      </c>
      <c r="G124" s="300"/>
      <c r="H124" s="298"/>
      <c r="I124" s="298"/>
      <c r="J124" s="298" t="s">
        <v>532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536</v>
      </c>
      <c r="D126" s="303"/>
      <c r="E126" s="303"/>
      <c r="F126" s="304" t="s">
        <v>533</v>
      </c>
      <c r="G126" s="281"/>
      <c r="H126" s="281" t="s">
        <v>573</v>
      </c>
      <c r="I126" s="281" t="s">
        <v>535</v>
      </c>
      <c r="J126" s="281">
        <v>120</v>
      </c>
      <c r="K126" s="329"/>
    </row>
    <row r="127" s="1" customFormat="1" ht="15" customHeight="1">
      <c r="B127" s="326"/>
      <c r="C127" s="281" t="s">
        <v>582</v>
      </c>
      <c r="D127" s="281"/>
      <c r="E127" s="281"/>
      <c r="F127" s="304" t="s">
        <v>533</v>
      </c>
      <c r="G127" s="281"/>
      <c r="H127" s="281" t="s">
        <v>583</v>
      </c>
      <c r="I127" s="281" t="s">
        <v>535</v>
      </c>
      <c r="J127" s="281" t="s">
        <v>584</v>
      </c>
      <c r="K127" s="329"/>
    </row>
    <row r="128" s="1" customFormat="1" ht="15" customHeight="1">
      <c r="B128" s="326"/>
      <c r="C128" s="281" t="s">
        <v>481</v>
      </c>
      <c r="D128" s="281"/>
      <c r="E128" s="281"/>
      <c r="F128" s="304" t="s">
        <v>533</v>
      </c>
      <c r="G128" s="281"/>
      <c r="H128" s="281" t="s">
        <v>585</v>
      </c>
      <c r="I128" s="281" t="s">
        <v>535</v>
      </c>
      <c r="J128" s="281" t="s">
        <v>584</v>
      </c>
      <c r="K128" s="329"/>
    </row>
    <row r="129" s="1" customFormat="1" ht="15" customHeight="1">
      <c r="B129" s="326"/>
      <c r="C129" s="281" t="s">
        <v>544</v>
      </c>
      <c r="D129" s="281"/>
      <c r="E129" s="281"/>
      <c r="F129" s="304" t="s">
        <v>539</v>
      </c>
      <c r="G129" s="281"/>
      <c r="H129" s="281" t="s">
        <v>545</v>
      </c>
      <c r="I129" s="281" t="s">
        <v>535</v>
      </c>
      <c r="J129" s="281">
        <v>15</v>
      </c>
      <c r="K129" s="329"/>
    </row>
    <row r="130" s="1" customFormat="1" ht="15" customHeight="1">
      <c r="B130" s="326"/>
      <c r="C130" s="307" t="s">
        <v>546</v>
      </c>
      <c r="D130" s="307"/>
      <c r="E130" s="307"/>
      <c r="F130" s="308" t="s">
        <v>539</v>
      </c>
      <c r="G130" s="307"/>
      <c r="H130" s="307" t="s">
        <v>547</v>
      </c>
      <c r="I130" s="307" t="s">
        <v>535</v>
      </c>
      <c r="J130" s="307">
        <v>15</v>
      </c>
      <c r="K130" s="329"/>
    </row>
    <row r="131" s="1" customFormat="1" ht="15" customHeight="1">
      <c r="B131" s="326"/>
      <c r="C131" s="307" t="s">
        <v>548</v>
      </c>
      <c r="D131" s="307"/>
      <c r="E131" s="307"/>
      <c r="F131" s="308" t="s">
        <v>539</v>
      </c>
      <c r="G131" s="307"/>
      <c r="H131" s="307" t="s">
        <v>549</v>
      </c>
      <c r="I131" s="307" t="s">
        <v>535</v>
      </c>
      <c r="J131" s="307">
        <v>20</v>
      </c>
      <c r="K131" s="329"/>
    </row>
    <row r="132" s="1" customFormat="1" ht="15" customHeight="1">
      <c r="B132" s="326"/>
      <c r="C132" s="307" t="s">
        <v>550</v>
      </c>
      <c r="D132" s="307"/>
      <c r="E132" s="307"/>
      <c r="F132" s="308" t="s">
        <v>539</v>
      </c>
      <c r="G132" s="307"/>
      <c r="H132" s="307" t="s">
        <v>551</v>
      </c>
      <c r="I132" s="307" t="s">
        <v>535</v>
      </c>
      <c r="J132" s="307">
        <v>20</v>
      </c>
      <c r="K132" s="329"/>
    </row>
    <row r="133" s="1" customFormat="1" ht="15" customHeight="1">
      <c r="B133" s="326"/>
      <c r="C133" s="281" t="s">
        <v>538</v>
      </c>
      <c r="D133" s="281"/>
      <c r="E133" s="281"/>
      <c r="F133" s="304" t="s">
        <v>539</v>
      </c>
      <c r="G133" s="281"/>
      <c r="H133" s="281" t="s">
        <v>573</v>
      </c>
      <c r="I133" s="281" t="s">
        <v>535</v>
      </c>
      <c r="J133" s="281">
        <v>50</v>
      </c>
      <c r="K133" s="329"/>
    </row>
    <row r="134" s="1" customFormat="1" ht="15" customHeight="1">
      <c r="B134" s="326"/>
      <c r="C134" s="281" t="s">
        <v>552</v>
      </c>
      <c r="D134" s="281"/>
      <c r="E134" s="281"/>
      <c r="F134" s="304" t="s">
        <v>539</v>
      </c>
      <c r="G134" s="281"/>
      <c r="H134" s="281" t="s">
        <v>573</v>
      </c>
      <c r="I134" s="281" t="s">
        <v>535</v>
      </c>
      <c r="J134" s="281">
        <v>50</v>
      </c>
      <c r="K134" s="329"/>
    </row>
    <row r="135" s="1" customFormat="1" ht="15" customHeight="1">
      <c r="B135" s="326"/>
      <c r="C135" s="281" t="s">
        <v>558</v>
      </c>
      <c r="D135" s="281"/>
      <c r="E135" s="281"/>
      <c r="F135" s="304" t="s">
        <v>539</v>
      </c>
      <c r="G135" s="281"/>
      <c r="H135" s="281" t="s">
        <v>573</v>
      </c>
      <c r="I135" s="281" t="s">
        <v>535</v>
      </c>
      <c r="J135" s="281">
        <v>50</v>
      </c>
      <c r="K135" s="329"/>
    </row>
    <row r="136" s="1" customFormat="1" ht="15" customHeight="1">
      <c r="B136" s="326"/>
      <c r="C136" s="281" t="s">
        <v>560</v>
      </c>
      <c r="D136" s="281"/>
      <c r="E136" s="281"/>
      <c r="F136" s="304" t="s">
        <v>539</v>
      </c>
      <c r="G136" s="281"/>
      <c r="H136" s="281" t="s">
        <v>573</v>
      </c>
      <c r="I136" s="281" t="s">
        <v>535</v>
      </c>
      <c r="J136" s="281">
        <v>50</v>
      </c>
      <c r="K136" s="329"/>
    </row>
    <row r="137" s="1" customFormat="1" ht="15" customHeight="1">
      <c r="B137" s="326"/>
      <c r="C137" s="281" t="s">
        <v>561</v>
      </c>
      <c r="D137" s="281"/>
      <c r="E137" s="281"/>
      <c r="F137" s="304" t="s">
        <v>539</v>
      </c>
      <c r="G137" s="281"/>
      <c r="H137" s="281" t="s">
        <v>586</v>
      </c>
      <c r="I137" s="281" t="s">
        <v>535</v>
      </c>
      <c r="J137" s="281">
        <v>255</v>
      </c>
      <c r="K137" s="329"/>
    </row>
    <row r="138" s="1" customFormat="1" ht="15" customHeight="1">
      <c r="B138" s="326"/>
      <c r="C138" s="281" t="s">
        <v>563</v>
      </c>
      <c r="D138" s="281"/>
      <c r="E138" s="281"/>
      <c r="F138" s="304" t="s">
        <v>533</v>
      </c>
      <c r="G138" s="281"/>
      <c r="H138" s="281" t="s">
        <v>587</v>
      </c>
      <c r="I138" s="281" t="s">
        <v>565</v>
      </c>
      <c r="J138" s="281"/>
      <c r="K138" s="329"/>
    </row>
    <row r="139" s="1" customFormat="1" ht="15" customHeight="1">
      <c r="B139" s="326"/>
      <c r="C139" s="281" t="s">
        <v>566</v>
      </c>
      <c r="D139" s="281"/>
      <c r="E139" s="281"/>
      <c r="F139" s="304" t="s">
        <v>533</v>
      </c>
      <c r="G139" s="281"/>
      <c r="H139" s="281" t="s">
        <v>588</v>
      </c>
      <c r="I139" s="281" t="s">
        <v>568</v>
      </c>
      <c r="J139" s="281"/>
      <c r="K139" s="329"/>
    </row>
    <row r="140" s="1" customFormat="1" ht="15" customHeight="1">
      <c r="B140" s="326"/>
      <c r="C140" s="281" t="s">
        <v>569</v>
      </c>
      <c r="D140" s="281"/>
      <c r="E140" s="281"/>
      <c r="F140" s="304" t="s">
        <v>533</v>
      </c>
      <c r="G140" s="281"/>
      <c r="H140" s="281" t="s">
        <v>569</v>
      </c>
      <c r="I140" s="281" t="s">
        <v>568</v>
      </c>
      <c r="J140" s="281"/>
      <c r="K140" s="329"/>
    </row>
    <row r="141" s="1" customFormat="1" ht="15" customHeight="1">
      <c r="B141" s="326"/>
      <c r="C141" s="281" t="s">
        <v>42</v>
      </c>
      <c r="D141" s="281"/>
      <c r="E141" s="281"/>
      <c r="F141" s="304" t="s">
        <v>533</v>
      </c>
      <c r="G141" s="281"/>
      <c r="H141" s="281" t="s">
        <v>589</v>
      </c>
      <c r="I141" s="281" t="s">
        <v>568</v>
      </c>
      <c r="J141" s="281"/>
      <c r="K141" s="329"/>
    </row>
    <row r="142" s="1" customFormat="1" ht="15" customHeight="1">
      <c r="B142" s="326"/>
      <c r="C142" s="281" t="s">
        <v>590</v>
      </c>
      <c r="D142" s="281"/>
      <c r="E142" s="281"/>
      <c r="F142" s="304" t="s">
        <v>533</v>
      </c>
      <c r="G142" s="281"/>
      <c r="H142" s="281" t="s">
        <v>591</v>
      </c>
      <c r="I142" s="281" t="s">
        <v>568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592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527</v>
      </c>
      <c r="D148" s="296"/>
      <c r="E148" s="296"/>
      <c r="F148" s="296" t="s">
        <v>528</v>
      </c>
      <c r="G148" s="297"/>
      <c r="H148" s="296" t="s">
        <v>58</v>
      </c>
      <c r="I148" s="296" t="s">
        <v>61</v>
      </c>
      <c r="J148" s="296" t="s">
        <v>529</v>
      </c>
      <c r="K148" s="295"/>
    </row>
    <row r="149" s="1" customFormat="1" ht="17.25" customHeight="1">
      <c r="B149" s="293"/>
      <c r="C149" s="298" t="s">
        <v>530</v>
      </c>
      <c r="D149" s="298"/>
      <c r="E149" s="298"/>
      <c r="F149" s="299" t="s">
        <v>531</v>
      </c>
      <c r="G149" s="300"/>
      <c r="H149" s="298"/>
      <c r="I149" s="298"/>
      <c r="J149" s="298" t="s">
        <v>532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536</v>
      </c>
      <c r="D151" s="281"/>
      <c r="E151" s="281"/>
      <c r="F151" s="334" t="s">
        <v>533</v>
      </c>
      <c r="G151" s="281"/>
      <c r="H151" s="333" t="s">
        <v>573</v>
      </c>
      <c r="I151" s="333" t="s">
        <v>535</v>
      </c>
      <c r="J151" s="333">
        <v>120</v>
      </c>
      <c r="K151" s="329"/>
    </row>
    <row r="152" s="1" customFormat="1" ht="15" customHeight="1">
      <c r="B152" s="306"/>
      <c r="C152" s="333" t="s">
        <v>582</v>
      </c>
      <c r="D152" s="281"/>
      <c r="E152" s="281"/>
      <c r="F152" s="334" t="s">
        <v>533</v>
      </c>
      <c r="G152" s="281"/>
      <c r="H152" s="333" t="s">
        <v>593</v>
      </c>
      <c r="I152" s="333" t="s">
        <v>535</v>
      </c>
      <c r="J152" s="333" t="s">
        <v>584</v>
      </c>
      <c r="K152" s="329"/>
    </row>
    <row r="153" s="1" customFormat="1" ht="15" customHeight="1">
      <c r="B153" s="306"/>
      <c r="C153" s="333" t="s">
        <v>481</v>
      </c>
      <c r="D153" s="281"/>
      <c r="E153" s="281"/>
      <c r="F153" s="334" t="s">
        <v>533</v>
      </c>
      <c r="G153" s="281"/>
      <c r="H153" s="333" t="s">
        <v>594</v>
      </c>
      <c r="I153" s="333" t="s">
        <v>535</v>
      </c>
      <c r="J153" s="333" t="s">
        <v>584</v>
      </c>
      <c r="K153" s="329"/>
    </row>
    <row r="154" s="1" customFormat="1" ht="15" customHeight="1">
      <c r="B154" s="306"/>
      <c r="C154" s="333" t="s">
        <v>538</v>
      </c>
      <c r="D154" s="281"/>
      <c r="E154" s="281"/>
      <c r="F154" s="334" t="s">
        <v>539</v>
      </c>
      <c r="G154" s="281"/>
      <c r="H154" s="333" t="s">
        <v>573</v>
      </c>
      <c r="I154" s="333" t="s">
        <v>535</v>
      </c>
      <c r="J154" s="333">
        <v>50</v>
      </c>
      <c r="K154" s="329"/>
    </row>
    <row r="155" s="1" customFormat="1" ht="15" customHeight="1">
      <c r="B155" s="306"/>
      <c r="C155" s="333" t="s">
        <v>541</v>
      </c>
      <c r="D155" s="281"/>
      <c r="E155" s="281"/>
      <c r="F155" s="334" t="s">
        <v>533</v>
      </c>
      <c r="G155" s="281"/>
      <c r="H155" s="333" t="s">
        <v>573</v>
      </c>
      <c r="I155" s="333" t="s">
        <v>543</v>
      </c>
      <c r="J155" s="333"/>
      <c r="K155" s="329"/>
    </row>
    <row r="156" s="1" customFormat="1" ht="15" customHeight="1">
      <c r="B156" s="306"/>
      <c r="C156" s="333" t="s">
        <v>552</v>
      </c>
      <c r="D156" s="281"/>
      <c r="E156" s="281"/>
      <c r="F156" s="334" t="s">
        <v>539</v>
      </c>
      <c r="G156" s="281"/>
      <c r="H156" s="333" t="s">
        <v>573</v>
      </c>
      <c r="I156" s="333" t="s">
        <v>535</v>
      </c>
      <c r="J156" s="333">
        <v>50</v>
      </c>
      <c r="K156" s="329"/>
    </row>
    <row r="157" s="1" customFormat="1" ht="15" customHeight="1">
      <c r="B157" s="306"/>
      <c r="C157" s="333" t="s">
        <v>560</v>
      </c>
      <c r="D157" s="281"/>
      <c r="E157" s="281"/>
      <c r="F157" s="334" t="s">
        <v>539</v>
      </c>
      <c r="G157" s="281"/>
      <c r="H157" s="333" t="s">
        <v>573</v>
      </c>
      <c r="I157" s="333" t="s">
        <v>535</v>
      </c>
      <c r="J157" s="333">
        <v>50</v>
      </c>
      <c r="K157" s="329"/>
    </row>
    <row r="158" s="1" customFormat="1" ht="15" customHeight="1">
      <c r="B158" s="306"/>
      <c r="C158" s="333" t="s">
        <v>558</v>
      </c>
      <c r="D158" s="281"/>
      <c r="E158" s="281"/>
      <c r="F158" s="334" t="s">
        <v>539</v>
      </c>
      <c r="G158" s="281"/>
      <c r="H158" s="333" t="s">
        <v>573</v>
      </c>
      <c r="I158" s="333" t="s">
        <v>535</v>
      </c>
      <c r="J158" s="333">
        <v>50</v>
      </c>
      <c r="K158" s="329"/>
    </row>
    <row r="159" s="1" customFormat="1" ht="15" customHeight="1">
      <c r="B159" s="306"/>
      <c r="C159" s="333" t="s">
        <v>94</v>
      </c>
      <c r="D159" s="281"/>
      <c r="E159" s="281"/>
      <c r="F159" s="334" t="s">
        <v>533</v>
      </c>
      <c r="G159" s="281"/>
      <c r="H159" s="333" t="s">
        <v>595</v>
      </c>
      <c r="I159" s="333" t="s">
        <v>535</v>
      </c>
      <c r="J159" s="333" t="s">
        <v>596</v>
      </c>
      <c r="K159" s="329"/>
    </row>
    <row r="160" s="1" customFormat="1" ht="15" customHeight="1">
      <c r="B160" s="306"/>
      <c r="C160" s="333" t="s">
        <v>597</v>
      </c>
      <c r="D160" s="281"/>
      <c r="E160" s="281"/>
      <c r="F160" s="334" t="s">
        <v>533</v>
      </c>
      <c r="G160" s="281"/>
      <c r="H160" s="333" t="s">
        <v>598</v>
      </c>
      <c r="I160" s="333" t="s">
        <v>568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599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527</v>
      </c>
      <c r="D166" s="296"/>
      <c r="E166" s="296"/>
      <c r="F166" s="296" t="s">
        <v>528</v>
      </c>
      <c r="G166" s="338"/>
      <c r="H166" s="339" t="s">
        <v>58</v>
      </c>
      <c r="I166" s="339" t="s">
        <v>61</v>
      </c>
      <c r="J166" s="296" t="s">
        <v>529</v>
      </c>
      <c r="K166" s="273"/>
    </row>
    <row r="167" s="1" customFormat="1" ht="17.25" customHeight="1">
      <c r="B167" s="274"/>
      <c r="C167" s="298" t="s">
        <v>530</v>
      </c>
      <c r="D167" s="298"/>
      <c r="E167" s="298"/>
      <c r="F167" s="299" t="s">
        <v>531</v>
      </c>
      <c r="G167" s="340"/>
      <c r="H167" s="341"/>
      <c r="I167" s="341"/>
      <c r="J167" s="298" t="s">
        <v>532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536</v>
      </c>
      <c r="D169" s="281"/>
      <c r="E169" s="281"/>
      <c r="F169" s="304" t="s">
        <v>533</v>
      </c>
      <c r="G169" s="281"/>
      <c r="H169" s="281" t="s">
        <v>573</v>
      </c>
      <c r="I169" s="281" t="s">
        <v>535</v>
      </c>
      <c r="J169" s="281">
        <v>120</v>
      </c>
      <c r="K169" s="329"/>
    </row>
    <row r="170" s="1" customFormat="1" ht="15" customHeight="1">
      <c r="B170" s="306"/>
      <c r="C170" s="281" t="s">
        <v>582</v>
      </c>
      <c r="D170" s="281"/>
      <c r="E170" s="281"/>
      <c r="F170" s="304" t="s">
        <v>533</v>
      </c>
      <c r="G170" s="281"/>
      <c r="H170" s="281" t="s">
        <v>583</v>
      </c>
      <c r="I170" s="281" t="s">
        <v>535</v>
      </c>
      <c r="J170" s="281" t="s">
        <v>584</v>
      </c>
      <c r="K170" s="329"/>
    </row>
    <row r="171" s="1" customFormat="1" ht="15" customHeight="1">
      <c r="B171" s="306"/>
      <c r="C171" s="281" t="s">
        <v>481</v>
      </c>
      <c r="D171" s="281"/>
      <c r="E171" s="281"/>
      <c r="F171" s="304" t="s">
        <v>533</v>
      </c>
      <c r="G171" s="281"/>
      <c r="H171" s="281" t="s">
        <v>600</v>
      </c>
      <c r="I171" s="281" t="s">
        <v>535</v>
      </c>
      <c r="J171" s="281" t="s">
        <v>584</v>
      </c>
      <c r="K171" s="329"/>
    </row>
    <row r="172" s="1" customFormat="1" ht="15" customHeight="1">
      <c r="B172" s="306"/>
      <c r="C172" s="281" t="s">
        <v>538</v>
      </c>
      <c r="D172" s="281"/>
      <c r="E172" s="281"/>
      <c r="F172" s="304" t="s">
        <v>539</v>
      </c>
      <c r="G172" s="281"/>
      <c r="H172" s="281" t="s">
        <v>600</v>
      </c>
      <c r="I172" s="281" t="s">
        <v>535</v>
      </c>
      <c r="J172" s="281">
        <v>50</v>
      </c>
      <c r="K172" s="329"/>
    </row>
    <row r="173" s="1" customFormat="1" ht="15" customHeight="1">
      <c r="B173" s="306"/>
      <c r="C173" s="281" t="s">
        <v>541</v>
      </c>
      <c r="D173" s="281"/>
      <c r="E173" s="281"/>
      <c r="F173" s="304" t="s">
        <v>533</v>
      </c>
      <c r="G173" s="281"/>
      <c r="H173" s="281" t="s">
        <v>600</v>
      </c>
      <c r="I173" s="281" t="s">
        <v>543</v>
      </c>
      <c r="J173" s="281"/>
      <c r="K173" s="329"/>
    </row>
    <row r="174" s="1" customFormat="1" ht="15" customHeight="1">
      <c r="B174" s="306"/>
      <c r="C174" s="281" t="s">
        <v>552</v>
      </c>
      <c r="D174" s="281"/>
      <c r="E174" s="281"/>
      <c r="F174" s="304" t="s">
        <v>539</v>
      </c>
      <c r="G174" s="281"/>
      <c r="H174" s="281" t="s">
        <v>600</v>
      </c>
      <c r="I174" s="281" t="s">
        <v>535</v>
      </c>
      <c r="J174" s="281">
        <v>50</v>
      </c>
      <c r="K174" s="329"/>
    </row>
    <row r="175" s="1" customFormat="1" ht="15" customHeight="1">
      <c r="B175" s="306"/>
      <c r="C175" s="281" t="s">
        <v>560</v>
      </c>
      <c r="D175" s="281"/>
      <c r="E175" s="281"/>
      <c r="F175" s="304" t="s">
        <v>539</v>
      </c>
      <c r="G175" s="281"/>
      <c r="H175" s="281" t="s">
        <v>600</v>
      </c>
      <c r="I175" s="281" t="s">
        <v>535</v>
      </c>
      <c r="J175" s="281">
        <v>50</v>
      </c>
      <c r="K175" s="329"/>
    </row>
    <row r="176" s="1" customFormat="1" ht="15" customHeight="1">
      <c r="B176" s="306"/>
      <c r="C176" s="281" t="s">
        <v>558</v>
      </c>
      <c r="D176" s="281"/>
      <c r="E176" s="281"/>
      <c r="F176" s="304" t="s">
        <v>539</v>
      </c>
      <c r="G176" s="281"/>
      <c r="H176" s="281" t="s">
        <v>600</v>
      </c>
      <c r="I176" s="281" t="s">
        <v>535</v>
      </c>
      <c r="J176" s="281">
        <v>50</v>
      </c>
      <c r="K176" s="329"/>
    </row>
    <row r="177" s="1" customFormat="1" ht="15" customHeight="1">
      <c r="B177" s="306"/>
      <c r="C177" s="281" t="s">
        <v>107</v>
      </c>
      <c r="D177" s="281"/>
      <c r="E177" s="281"/>
      <c r="F177" s="304" t="s">
        <v>533</v>
      </c>
      <c r="G177" s="281"/>
      <c r="H177" s="281" t="s">
        <v>601</v>
      </c>
      <c r="I177" s="281" t="s">
        <v>602</v>
      </c>
      <c r="J177" s="281"/>
      <c r="K177" s="329"/>
    </row>
    <row r="178" s="1" customFormat="1" ht="15" customHeight="1">
      <c r="B178" s="306"/>
      <c r="C178" s="281" t="s">
        <v>61</v>
      </c>
      <c r="D178" s="281"/>
      <c r="E178" s="281"/>
      <c r="F178" s="304" t="s">
        <v>533</v>
      </c>
      <c r="G178" s="281"/>
      <c r="H178" s="281" t="s">
        <v>603</v>
      </c>
      <c r="I178" s="281" t="s">
        <v>604</v>
      </c>
      <c r="J178" s="281">
        <v>1</v>
      </c>
      <c r="K178" s="329"/>
    </row>
    <row r="179" s="1" customFormat="1" ht="15" customHeight="1">
      <c r="B179" s="306"/>
      <c r="C179" s="281" t="s">
        <v>57</v>
      </c>
      <c r="D179" s="281"/>
      <c r="E179" s="281"/>
      <c r="F179" s="304" t="s">
        <v>533</v>
      </c>
      <c r="G179" s="281"/>
      <c r="H179" s="281" t="s">
        <v>605</v>
      </c>
      <c r="I179" s="281" t="s">
        <v>535</v>
      </c>
      <c r="J179" s="281">
        <v>20</v>
      </c>
      <c r="K179" s="329"/>
    </row>
    <row r="180" s="1" customFormat="1" ht="15" customHeight="1">
      <c r="B180" s="306"/>
      <c r="C180" s="281" t="s">
        <v>58</v>
      </c>
      <c r="D180" s="281"/>
      <c r="E180" s="281"/>
      <c r="F180" s="304" t="s">
        <v>533</v>
      </c>
      <c r="G180" s="281"/>
      <c r="H180" s="281" t="s">
        <v>606</v>
      </c>
      <c r="I180" s="281" t="s">
        <v>535</v>
      </c>
      <c r="J180" s="281">
        <v>255</v>
      </c>
      <c r="K180" s="329"/>
    </row>
    <row r="181" s="1" customFormat="1" ht="15" customHeight="1">
      <c r="B181" s="306"/>
      <c r="C181" s="281" t="s">
        <v>108</v>
      </c>
      <c r="D181" s="281"/>
      <c r="E181" s="281"/>
      <c r="F181" s="304" t="s">
        <v>533</v>
      </c>
      <c r="G181" s="281"/>
      <c r="H181" s="281" t="s">
        <v>497</v>
      </c>
      <c r="I181" s="281" t="s">
        <v>535</v>
      </c>
      <c r="J181" s="281">
        <v>10</v>
      </c>
      <c r="K181" s="329"/>
    </row>
    <row r="182" s="1" customFormat="1" ht="15" customHeight="1">
      <c r="B182" s="306"/>
      <c r="C182" s="281" t="s">
        <v>109</v>
      </c>
      <c r="D182" s="281"/>
      <c r="E182" s="281"/>
      <c r="F182" s="304" t="s">
        <v>533</v>
      </c>
      <c r="G182" s="281"/>
      <c r="H182" s="281" t="s">
        <v>607</v>
      </c>
      <c r="I182" s="281" t="s">
        <v>568</v>
      </c>
      <c r="J182" s="281"/>
      <c r="K182" s="329"/>
    </row>
    <row r="183" s="1" customFormat="1" ht="15" customHeight="1">
      <c r="B183" s="306"/>
      <c r="C183" s="281" t="s">
        <v>608</v>
      </c>
      <c r="D183" s="281"/>
      <c r="E183" s="281"/>
      <c r="F183" s="304" t="s">
        <v>533</v>
      </c>
      <c r="G183" s="281"/>
      <c r="H183" s="281" t="s">
        <v>609</v>
      </c>
      <c r="I183" s="281" t="s">
        <v>568</v>
      </c>
      <c r="J183" s="281"/>
      <c r="K183" s="329"/>
    </row>
    <row r="184" s="1" customFormat="1" ht="15" customHeight="1">
      <c r="B184" s="306"/>
      <c r="C184" s="281" t="s">
        <v>597</v>
      </c>
      <c r="D184" s="281"/>
      <c r="E184" s="281"/>
      <c r="F184" s="304" t="s">
        <v>533</v>
      </c>
      <c r="G184" s="281"/>
      <c r="H184" s="281" t="s">
        <v>610</v>
      </c>
      <c r="I184" s="281" t="s">
        <v>568</v>
      </c>
      <c r="J184" s="281"/>
      <c r="K184" s="329"/>
    </row>
    <row r="185" s="1" customFormat="1" ht="15" customHeight="1">
      <c r="B185" s="306"/>
      <c r="C185" s="281" t="s">
        <v>111</v>
      </c>
      <c r="D185" s="281"/>
      <c r="E185" s="281"/>
      <c r="F185" s="304" t="s">
        <v>539</v>
      </c>
      <c r="G185" s="281"/>
      <c r="H185" s="281" t="s">
        <v>611</v>
      </c>
      <c r="I185" s="281" t="s">
        <v>535</v>
      </c>
      <c r="J185" s="281">
        <v>50</v>
      </c>
      <c r="K185" s="329"/>
    </row>
    <row r="186" s="1" customFormat="1" ht="15" customHeight="1">
      <c r="B186" s="306"/>
      <c r="C186" s="281" t="s">
        <v>612</v>
      </c>
      <c r="D186" s="281"/>
      <c r="E186" s="281"/>
      <c r="F186" s="304" t="s">
        <v>539</v>
      </c>
      <c r="G186" s="281"/>
      <c r="H186" s="281" t="s">
        <v>613</v>
      </c>
      <c r="I186" s="281" t="s">
        <v>614</v>
      </c>
      <c r="J186" s="281"/>
      <c r="K186" s="329"/>
    </row>
    <row r="187" s="1" customFormat="1" ht="15" customHeight="1">
      <c r="B187" s="306"/>
      <c r="C187" s="281" t="s">
        <v>615</v>
      </c>
      <c r="D187" s="281"/>
      <c r="E187" s="281"/>
      <c r="F187" s="304" t="s">
        <v>539</v>
      </c>
      <c r="G187" s="281"/>
      <c r="H187" s="281" t="s">
        <v>616</v>
      </c>
      <c r="I187" s="281" t="s">
        <v>614</v>
      </c>
      <c r="J187" s="281"/>
      <c r="K187" s="329"/>
    </row>
    <row r="188" s="1" customFormat="1" ht="15" customHeight="1">
      <c r="B188" s="306"/>
      <c r="C188" s="281" t="s">
        <v>617</v>
      </c>
      <c r="D188" s="281"/>
      <c r="E188" s="281"/>
      <c r="F188" s="304" t="s">
        <v>539</v>
      </c>
      <c r="G188" s="281"/>
      <c r="H188" s="281" t="s">
        <v>618</v>
      </c>
      <c r="I188" s="281" t="s">
        <v>614</v>
      </c>
      <c r="J188" s="281"/>
      <c r="K188" s="329"/>
    </row>
    <row r="189" s="1" customFormat="1" ht="15" customHeight="1">
      <c r="B189" s="306"/>
      <c r="C189" s="342" t="s">
        <v>619</v>
      </c>
      <c r="D189" s="281"/>
      <c r="E189" s="281"/>
      <c r="F189" s="304" t="s">
        <v>539</v>
      </c>
      <c r="G189" s="281"/>
      <c r="H189" s="281" t="s">
        <v>620</v>
      </c>
      <c r="I189" s="281" t="s">
        <v>621</v>
      </c>
      <c r="J189" s="343" t="s">
        <v>622</v>
      </c>
      <c r="K189" s="329"/>
    </row>
    <row r="190" s="1" customFormat="1" ht="15" customHeight="1">
      <c r="B190" s="306"/>
      <c r="C190" s="342" t="s">
        <v>46</v>
      </c>
      <c r="D190" s="281"/>
      <c r="E190" s="281"/>
      <c r="F190" s="304" t="s">
        <v>533</v>
      </c>
      <c r="G190" s="281"/>
      <c r="H190" s="278" t="s">
        <v>623</v>
      </c>
      <c r="I190" s="281" t="s">
        <v>624</v>
      </c>
      <c r="J190" s="281"/>
      <c r="K190" s="329"/>
    </row>
    <row r="191" s="1" customFormat="1" ht="15" customHeight="1">
      <c r="B191" s="306"/>
      <c r="C191" s="342" t="s">
        <v>625</v>
      </c>
      <c r="D191" s="281"/>
      <c r="E191" s="281"/>
      <c r="F191" s="304" t="s">
        <v>533</v>
      </c>
      <c r="G191" s="281"/>
      <c r="H191" s="281" t="s">
        <v>626</v>
      </c>
      <c r="I191" s="281" t="s">
        <v>568</v>
      </c>
      <c r="J191" s="281"/>
      <c r="K191" s="329"/>
    </row>
    <row r="192" s="1" customFormat="1" ht="15" customHeight="1">
      <c r="B192" s="306"/>
      <c r="C192" s="342" t="s">
        <v>627</v>
      </c>
      <c r="D192" s="281"/>
      <c r="E192" s="281"/>
      <c r="F192" s="304" t="s">
        <v>533</v>
      </c>
      <c r="G192" s="281"/>
      <c r="H192" s="281" t="s">
        <v>628</v>
      </c>
      <c r="I192" s="281" t="s">
        <v>568</v>
      </c>
      <c r="J192" s="281"/>
      <c r="K192" s="329"/>
    </row>
    <row r="193" s="1" customFormat="1" ht="15" customHeight="1">
      <c r="B193" s="306"/>
      <c r="C193" s="342" t="s">
        <v>629</v>
      </c>
      <c r="D193" s="281"/>
      <c r="E193" s="281"/>
      <c r="F193" s="304" t="s">
        <v>539</v>
      </c>
      <c r="G193" s="281"/>
      <c r="H193" s="281" t="s">
        <v>630</v>
      </c>
      <c r="I193" s="281" t="s">
        <v>568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631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632</v>
      </c>
      <c r="D200" s="345"/>
      <c r="E200" s="345"/>
      <c r="F200" s="345" t="s">
        <v>633</v>
      </c>
      <c r="G200" s="346"/>
      <c r="H200" s="345" t="s">
        <v>634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624</v>
      </c>
      <c r="D202" s="281"/>
      <c r="E202" s="281"/>
      <c r="F202" s="304" t="s">
        <v>47</v>
      </c>
      <c r="G202" s="281"/>
      <c r="H202" s="281" t="s">
        <v>635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48</v>
      </c>
      <c r="G203" s="281"/>
      <c r="H203" s="281" t="s">
        <v>636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51</v>
      </c>
      <c r="G204" s="281"/>
      <c r="H204" s="281" t="s">
        <v>637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49</v>
      </c>
      <c r="G205" s="281"/>
      <c r="H205" s="281" t="s">
        <v>638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50</v>
      </c>
      <c r="G206" s="281"/>
      <c r="H206" s="281" t="s">
        <v>639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580</v>
      </c>
      <c r="D208" s="281"/>
      <c r="E208" s="281"/>
      <c r="F208" s="304" t="s">
        <v>83</v>
      </c>
      <c r="G208" s="281"/>
      <c r="H208" s="281" t="s">
        <v>640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475</v>
      </c>
      <c r="G209" s="281"/>
      <c r="H209" s="281" t="s">
        <v>476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473</v>
      </c>
      <c r="G210" s="281"/>
      <c r="H210" s="281" t="s">
        <v>641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477</v>
      </c>
      <c r="G211" s="342"/>
      <c r="H211" s="333" t="s">
        <v>478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479</v>
      </c>
      <c r="G212" s="342"/>
      <c r="H212" s="333" t="s">
        <v>642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604</v>
      </c>
      <c r="D214" s="281"/>
      <c r="E214" s="281"/>
      <c r="F214" s="304">
        <v>1</v>
      </c>
      <c r="G214" s="342"/>
      <c r="H214" s="333" t="s">
        <v>643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644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645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646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1416FF102F448BB8BB47DA700A985" ma:contentTypeVersion="13" ma:contentTypeDescription="Vytvoří nový dokument" ma:contentTypeScope="" ma:versionID="4bd8388bc15cfab3903aa7a73598a4db">
  <xsd:schema xmlns:xsd="http://www.w3.org/2001/XMLSchema" xmlns:xs="http://www.w3.org/2001/XMLSchema" xmlns:p="http://schemas.microsoft.com/office/2006/metadata/properties" xmlns:ns2="7f9f0c35-e019-4005-8450-8fc74332d1f1" xmlns:ns3="767e0606-45e6-4037-8847-58e56c247e46" targetNamespace="http://schemas.microsoft.com/office/2006/metadata/properties" ma:root="true" ma:fieldsID="0dbb5a4aa969bcb17855ee0b4a63d500" ns2:_="" ns3:_="">
    <xsd:import namespace="7f9f0c35-e019-4005-8450-8fc74332d1f1"/>
    <xsd:import namespace="767e0606-45e6-4037-8847-58e56c24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0c35-e019-4005-8450-8fc7433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d76d87-98d4-44a4-a38a-539c4bc8f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0606-45e6-4037-8847-58e56c247e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e747c-7c20-4c2f-9bd7-57c1679c8773}" ma:internalName="TaxCatchAll" ma:showField="CatchAllData" ma:web="767e0606-45e6-4037-8847-58e56c24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04E80-4332-4B99-9B28-D8F40DBDBF0B}"/>
</file>

<file path=customXml/itemProps2.xml><?xml version="1.0" encoding="utf-8"?>
<ds:datastoreItem xmlns:ds="http://schemas.openxmlformats.org/officeDocument/2006/customXml" ds:itemID="{2435A664-A113-4E16-8D7B-0F45F894D06B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C-SEDLACEK-NTB\Jan Sedláček</dc:creator>
  <cp:lastModifiedBy>C-SEDLACEK-NTB\Jan Sedláček</cp:lastModifiedBy>
  <dcterms:created xsi:type="dcterms:W3CDTF">2023-04-03T17:16:23Z</dcterms:created>
  <dcterms:modified xsi:type="dcterms:W3CDTF">2023-04-03T17:16:28Z</dcterms:modified>
</cp:coreProperties>
</file>