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ppa\userfiles\cernap\Desktop\Dokumenty\Akce\Pohádkový les\Přípojka elektro\VZ II\"/>
    </mc:Choice>
  </mc:AlternateContent>
  <bookViews>
    <workbookView xWindow="0" yWindow="0" windowWidth="28800" windowHeight="12180"/>
  </bookViews>
  <sheets>
    <sheet name="Rekapitulace" sheetId="3" r:id="rId1"/>
    <sheet name="Rozpočet" sheetId="2" r:id="rId2"/>
    <sheet name="Parametry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C5" i="3"/>
  <c r="J51" i="2"/>
  <c r="I51" i="2"/>
  <c r="I49" i="2"/>
  <c r="H49" i="2"/>
  <c r="J49" i="2" s="1"/>
  <c r="F49" i="2"/>
  <c r="I48" i="2"/>
  <c r="H48" i="2"/>
  <c r="F48" i="2"/>
  <c r="J48" i="2" s="1"/>
  <c r="I46" i="2"/>
  <c r="H46" i="2"/>
  <c r="F46" i="2"/>
  <c r="J46" i="2" s="1"/>
  <c r="I44" i="2"/>
  <c r="H44" i="2"/>
  <c r="J44" i="2" s="1"/>
  <c r="F44" i="2"/>
  <c r="I42" i="2"/>
  <c r="H42" i="2"/>
  <c r="F42" i="2"/>
  <c r="J42" i="2" s="1"/>
  <c r="I40" i="2"/>
  <c r="H40" i="2"/>
  <c r="F40" i="2"/>
  <c r="J40" i="2" s="1"/>
  <c r="I39" i="2"/>
  <c r="H39" i="2"/>
  <c r="H50" i="2" s="1"/>
  <c r="C30" i="3" s="1"/>
  <c r="F39" i="2"/>
  <c r="J36" i="2"/>
  <c r="I36" i="2"/>
  <c r="I34" i="2"/>
  <c r="H34" i="2"/>
  <c r="F34" i="2"/>
  <c r="J34" i="2" s="1"/>
  <c r="J33" i="2"/>
  <c r="I33" i="2"/>
  <c r="I32" i="2"/>
  <c r="H32" i="2"/>
  <c r="F32" i="2"/>
  <c r="J32" i="2" s="1"/>
  <c r="I30" i="2"/>
  <c r="H30" i="2"/>
  <c r="F30" i="2"/>
  <c r="J30" i="2" s="1"/>
  <c r="I28" i="2"/>
  <c r="H28" i="2"/>
  <c r="F28" i="2"/>
  <c r="J28" i="2" s="1"/>
  <c r="I27" i="2"/>
  <c r="H27" i="2"/>
  <c r="F27" i="2"/>
  <c r="J27" i="2" s="1"/>
  <c r="I25" i="2"/>
  <c r="H25" i="2"/>
  <c r="F25" i="2"/>
  <c r="J25" i="2" s="1"/>
  <c r="I23" i="2"/>
  <c r="H23" i="2"/>
  <c r="F23" i="2"/>
  <c r="J23" i="2" s="1"/>
  <c r="J22" i="2"/>
  <c r="I22" i="2"/>
  <c r="I21" i="2"/>
  <c r="H21" i="2"/>
  <c r="F21" i="2"/>
  <c r="J21" i="2" s="1"/>
  <c r="J20" i="2"/>
  <c r="I20" i="2"/>
  <c r="I19" i="2"/>
  <c r="H19" i="2"/>
  <c r="F19" i="2"/>
  <c r="J19" i="2" s="1"/>
  <c r="J18" i="2"/>
  <c r="I18" i="2"/>
  <c r="I17" i="2"/>
  <c r="H17" i="2"/>
  <c r="F17" i="2"/>
  <c r="J17" i="2" s="1"/>
  <c r="I15" i="2"/>
  <c r="H15" i="2"/>
  <c r="F15" i="2"/>
  <c r="J15" i="2" s="1"/>
  <c r="J12" i="2"/>
  <c r="I12" i="2"/>
  <c r="H12" i="2"/>
  <c r="F12" i="2"/>
  <c r="J9" i="2"/>
  <c r="I9" i="2"/>
  <c r="I8" i="2"/>
  <c r="H8" i="2"/>
  <c r="F8" i="2"/>
  <c r="J8" i="2" s="1"/>
  <c r="I6" i="2"/>
  <c r="H6" i="2"/>
  <c r="F6" i="2"/>
  <c r="J6" i="2" s="1"/>
  <c r="J5" i="2"/>
  <c r="I5" i="2"/>
  <c r="H5" i="2"/>
  <c r="F5" i="2"/>
  <c r="I4" i="2"/>
  <c r="H4" i="2"/>
  <c r="F4" i="2"/>
  <c r="J4" i="2" s="1"/>
  <c r="I3" i="2"/>
  <c r="H3" i="2"/>
  <c r="H35" i="2" s="1"/>
  <c r="F3" i="2"/>
  <c r="F35" i="2" s="1"/>
  <c r="C6" i="3" l="1"/>
  <c r="C8" i="3" s="1"/>
  <c r="C29" i="3"/>
  <c r="B3" i="3"/>
  <c r="B29" i="3"/>
  <c r="J39" i="2"/>
  <c r="J50" i="2" s="1"/>
  <c r="J3" i="2"/>
  <c r="J35" i="2" s="1"/>
  <c r="F50" i="2"/>
  <c r="C4" i="3" l="1"/>
  <c r="C7" i="3" s="1"/>
  <c r="B4" i="3"/>
  <c r="B7" i="3" s="1"/>
  <c r="C10" i="3"/>
  <c r="C11" i="3" s="1"/>
  <c r="B30" i="3"/>
  <c r="C15" i="3" l="1"/>
  <c r="B12" i="3"/>
  <c r="C12" i="3"/>
  <c r="C20" i="3" l="1"/>
  <c r="C19" i="3"/>
  <c r="C21" i="3" s="1"/>
  <c r="C14" i="3"/>
  <c r="C13" i="3"/>
  <c r="C16" i="3" s="1"/>
  <c r="C22" i="3" l="1"/>
  <c r="C24" i="3" s="1"/>
  <c r="C27" i="3" l="1"/>
  <c r="C26" i="3"/>
</calcChain>
</file>

<file path=xl/sharedStrings.xml><?xml version="1.0" encoding="utf-8"?>
<sst xmlns="http://schemas.openxmlformats.org/spreadsheetml/2006/main" count="369" uniqueCount="164">
  <si>
    <t>Název</t>
  </si>
  <si>
    <t>Hodnota</t>
  </si>
  <si>
    <t>Nadpis rekapitulace</t>
  </si>
  <si>
    <t>Seznam prací a dodávek elektrotechnických zařízení</t>
  </si>
  <si>
    <t>Akce</t>
  </si>
  <si>
    <t>Přípojka elektro pro Pohádkový les, Bílina</t>
  </si>
  <si>
    <t>Projekt</t>
  </si>
  <si>
    <t>D1: IO 101 Přípojka elektro</t>
  </si>
  <si>
    <t>Investor</t>
  </si>
  <si>
    <t>Město Bílina, Břežánská 50/4, 418 31 Bílina</t>
  </si>
  <si>
    <t>Z. č.</t>
  </si>
  <si>
    <t/>
  </si>
  <si>
    <t>A. č.</t>
  </si>
  <si>
    <t>Smlouva</t>
  </si>
  <si>
    <t>Vypracoval</t>
  </si>
  <si>
    <t>Ing. Ondřej Novotný</t>
  </si>
  <si>
    <t>Kontroloval</t>
  </si>
  <si>
    <t>Datum</t>
  </si>
  <si>
    <t>18.05.2023</t>
  </si>
  <si>
    <t>Zpracovatel</t>
  </si>
  <si>
    <t>CÚ</t>
  </si>
  <si>
    <t>JKSO, Rozpočet je zpracován v cenové soustavě RTS - položky nezatříděny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</si>
  <si>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</si>
  <si>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</si>
  <si>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</si>
  <si>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</si>
  <si>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</si>
  <si>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</si>
  <si>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</si>
  <si>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</si>
  <si>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</si>
  <si>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</si>
  <si>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</si>
  <si>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</si>
  <si>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</si>
  <si>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</si>
  <si>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</si>
  <si>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</si>
  <si>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</si>
  <si>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</si>
  <si>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</si>
  <si>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</si>
  <si>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</si>
  <si>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</si>
  <si>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</si>
  <si>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</si>
  <si>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</si>
  <si>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</si>
  <si>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</si>
  <si>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</si>
  <si>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</si>
  <si>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</si>
  <si>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</si>
  <si>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Poznámka 1</t>
  </si>
  <si>
    <t>Poznámka 2</t>
  </si>
  <si>
    <t>Elektroinstalace</t>
  </si>
  <si>
    <t>1</t>
  </si>
  <si>
    <t>SS1/NK-1+MD - Prázdná skříň s montážní deskou a s pilířem. 1835x320x250mm</t>
  </si>
  <si>
    <t>Ks</t>
  </si>
  <si>
    <t>R.1</t>
  </si>
  <si>
    <t>2</t>
  </si>
  <si>
    <t>MSO-32-3 Vypínač</t>
  </si>
  <si>
    <t>3</t>
  </si>
  <si>
    <t>LTE-10B-1 Jistič</t>
  </si>
  <si>
    <t>4</t>
  </si>
  <si>
    <t>OLE-16B-1N-030AC Proudový chránič s nadproudovou ochranou</t>
  </si>
  <si>
    <t>ZÁSUVKA NN, VARIANT+ IP 44 (PLAST)</t>
  </si>
  <si>
    <t>5</t>
  </si>
  <si>
    <t>5518N-C02540 B Zásuvka jednonásobná IP 54, s ochranným kolíkem, s víčkem, pro průběžnou montáž; řazení 2P+PE; d. Variant+; b. bílá</t>
  </si>
  <si>
    <t>ks</t>
  </si>
  <si>
    <t>Elektroměrové rozvaděče 3D</t>
  </si>
  <si>
    <t>typu PER 3D</t>
  </si>
  <si>
    <t>6</t>
  </si>
  <si>
    <t xml:space="preserve"> PER 1/3f/80 3.1.1 na sokl</t>
  </si>
  <si>
    <t>Sokly pro skříně 3D</t>
  </si>
  <si>
    <t>typu SO 3D</t>
  </si>
  <si>
    <t>7</t>
  </si>
  <si>
    <t xml:space="preserve"> SO 3.1.1</t>
  </si>
  <si>
    <t>Základ pro sokl 3D</t>
  </si>
  <si>
    <t>8</t>
  </si>
  <si>
    <t xml:space="preserve"> ZK 0.1.1</t>
  </si>
  <si>
    <t>9</t>
  </si>
  <si>
    <t>LTE-25B-3 Jistič</t>
  </si>
  <si>
    <t>jistič před elektroměrem</t>
  </si>
  <si>
    <t>10</t>
  </si>
  <si>
    <t>PNA1 40A gG Pojistková vložka</t>
  </si>
  <si>
    <t>pojistky ve skříni R431</t>
  </si>
  <si>
    <t>11</t>
  </si>
  <si>
    <t>KF 09063_BA TRUBKA KOPOFLEX 63</t>
  </si>
  <si>
    <t>m</t>
  </si>
  <si>
    <t>OCELOVÝ PÁSEK POZINKOVANÝ</t>
  </si>
  <si>
    <t>12</t>
  </si>
  <si>
    <t>Páska 30x4 páska 30x4 (0,95 kg/m), pevně</t>
  </si>
  <si>
    <t>KABEL SILOVÝ,IZOLACE PVC</t>
  </si>
  <si>
    <t>13</t>
  </si>
  <si>
    <t>CYKY-J 4x25 , pevně</t>
  </si>
  <si>
    <t>14</t>
  </si>
  <si>
    <t>CYKY-J 4x16 , pevně</t>
  </si>
  <si>
    <t>Montáž kabelů měděných bez ukončení  uložených volně CYKYD, 750V</t>
  </si>
  <si>
    <t>15</t>
  </si>
  <si>
    <t xml:space="preserve"> 4 x 16 mm2</t>
  </si>
  <si>
    <t>Zkoušky a prohlídky elektrických rozvodů a zařízení celková prohlídka a vyhotovení revizní zprávy pro objem montážních prací</t>
  </si>
  <si>
    <t>16</t>
  </si>
  <si>
    <t xml:space="preserve"> do 100 tis.Kč</t>
  </si>
  <si>
    <t>17</t>
  </si>
  <si>
    <t>Projektová dokumentace skutečného provedení stavby</t>
  </si>
  <si>
    <t>kpl</t>
  </si>
  <si>
    <t>Elektroinstalace - celkem</t>
  </si>
  <si>
    <t>Zemní práce</t>
  </si>
  <si>
    <t>VYTÝČENÍ TRATI</t>
  </si>
  <si>
    <t>18</t>
  </si>
  <si>
    <t xml:space="preserve"> Kabelové vedení ve volném terénu</t>
  </si>
  <si>
    <t>km</t>
  </si>
  <si>
    <t>19</t>
  </si>
  <si>
    <t xml:space="preserve"> Kabelové vedení v zastaveném prostoru</t>
  </si>
  <si>
    <t>HLOUBENÍ KABELOVÉ RÝHY</t>
  </si>
  <si>
    <t>20</t>
  </si>
  <si>
    <t xml:space="preserve"> Zemina třídy 3, šíře 350mm,hloubka 800mm</t>
  </si>
  <si>
    <t>ZŘÍZENÍ KABELOVÉHO LOŽE</t>
  </si>
  <si>
    <t>21</t>
  </si>
  <si>
    <t xml:space="preserve"> Z prosáté zeminy, bez zakrytí, šíře do 65cm,tloušťka 5cm</t>
  </si>
  <si>
    <t>FOLIE VÝSTRAŽNÁ Z PVC</t>
  </si>
  <si>
    <t>22</t>
  </si>
  <si>
    <t xml:space="preserve"> Do šířky 20cm</t>
  </si>
  <si>
    <t>ZÁHOZ KABELOVÉ RÝHY</t>
  </si>
  <si>
    <t>23</t>
  </si>
  <si>
    <t>24</t>
  </si>
  <si>
    <t>Zaměření kabelové trasy</t>
  </si>
  <si>
    <t>Zemní práce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</si>
  <si>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</si>
  <si>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</si>
  <si>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</si>
  <si>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</si>
  <si>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</si>
  <si>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</si>
  <si>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</si>
  <si>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</si>
  <si>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</si>
  <si>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</si>
  <si>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</si>
  <si>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</si>
  <si>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</si>
  <si>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</si>
  <si>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</si>
  <si>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</si>
  <si>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</si>
  <si>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</si>
  <si>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</si>
  <si>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</si>
  <si>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</si>
  <si>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 bez DPH</t>
  </si>
  <si>
    <t>Roční nárůst cen 0,00%</t>
  </si>
  <si>
    <t>Součty odstavců</t>
  </si>
  <si>
    <t>Seznam výrobců</t>
  </si>
  <si>
    <t>=PRODUCERS()</t>
  </si>
  <si>
    <t>ABB Jablonec/Nisou</t>
  </si>
  <si>
    <t>ELPLAST-KPZ Rokycany</t>
  </si>
  <si>
    <t>Kopos Kolín</t>
  </si>
  <si>
    <t>Montážní ceník M21</t>
  </si>
  <si>
    <t>Nezařazené</t>
  </si>
  <si>
    <t>OEZ Letohrad</t>
  </si>
  <si>
    <t>PRAKAB Praha silnoproud</t>
  </si>
  <si>
    <t>Silnoproudé kabely, vidiče a šňůry</t>
  </si>
  <si>
    <t>Tremis Lovosice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</si>
</sst>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38"/>
      <scheme val="minor"/>
    </font>
    <font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  <font>
      <i/>
      <sz val="10"/>
      <color rgb="FF000000"/>
      <name val="敓潧⁥䥕缀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/>
  </sheetViews>
  <sheetFormatPr defaultRowHeight="15"/>
  <cols>
    <col min="1" max="1" width="39.28515625" style="1" bestFit="1" customWidth="1"/>
    <col min="2" max="2" width="15" style="9" bestFit="1" customWidth="1"/>
    <col min="3" max="3" width="9.28515625" style="9" bestFit="1" customWidth="1"/>
    <col min="6" max="6" width="0" style="8" hidden="1" customWidth="1"/>
  </cols>
  <sheetData>
    <row r="1" spans="1:4">
      <c r="A1" s="2" t="s">
        <v>0</v>
      </c>
      <c r="B1" s="10" t="s">
        <v>129</v>
      </c>
      <c r="C1" s="10" t="s">
        <v>130</v>
      </c>
      <c r="D1" s="3"/>
    </row>
    <row r="2" spans="1:4">
      <c r="A2" s="5" t="s">
        <v>131</v>
      </c>
      <c r="B2" s="15"/>
      <c r="C2" s="15"/>
      <c r="D2" s="3"/>
    </row>
    <row r="3" spans="1:4">
      <c r="A3" s="6" t="s">
        <v>132</v>
      </c>
      <c r="B3" s="12">
        <f>(Rozpočet!F35)</f>
        <v>0</v>
      </c>
      <c r="C3" s="12"/>
      <c r="D3" s="3"/>
    </row>
    <row r="4" spans="1:4">
      <c r="A4" s="6" t="s">
        <v>133</v>
      </c>
      <c r="B4" s="12">
        <f>B3 * Parametry!B16 / 100</f>
        <v>0</v>
      </c>
      <c r="C4" s="12">
        <f>B3 * Parametry!B17 / 100</f>
        <v>0</v>
      </c>
      <c r="D4" s="3"/>
    </row>
    <row r="5" spans="1:4">
      <c r="A5" s="6" t="s">
        <v>134</v>
      </c>
      <c r="B5" s="12"/>
      <c r="C5" s="12">
        <f>0 + 0</f>
        <v>0</v>
      </c>
      <c r="D5" s="3"/>
    </row>
    <row r="6" spans="1:4">
      <c r="A6" s="6" t="s">
        <v>135</v>
      </c>
      <c r="B6" s="12"/>
      <c r="C6" s="12">
        <f>(Rozpočet!H35) + 0 + 0</f>
        <v>0</v>
      </c>
      <c r="D6" s="3"/>
    </row>
    <row r="7" spans="1:4">
      <c r="A7" s="7" t="s">
        <v>136</v>
      </c>
      <c r="B7" s="16">
        <f>B3 + B4</f>
        <v>0</v>
      </c>
      <c r="C7" s="16">
        <f>C3 + C4 + C5 + C6</f>
        <v>0</v>
      </c>
      <c r="D7" s="3"/>
    </row>
    <row r="8" spans="1:4">
      <c r="A8" s="6" t="s">
        <v>137</v>
      </c>
      <c r="B8" s="12"/>
      <c r="C8" s="12">
        <f>(C5 + C6) * Parametry!B18 / 100</f>
        <v>0</v>
      </c>
      <c r="D8" s="3"/>
    </row>
    <row r="9" spans="1:4">
      <c r="A9" s="6" t="s">
        <v>138</v>
      </c>
      <c r="B9" s="12"/>
      <c r="C9" s="12">
        <f>0 + 0</f>
        <v>0</v>
      </c>
      <c r="D9" s="3"/>
    </row>
    <row r="10" spans="1:4">
      <c r="A10" s="6" t="s">
        <v>108</v>
      </c>
      <c r="B10" s="12"/>
      <c r="C10" s="12">
        <f>(Rozpočet!F50) + (Rozpočet!H50)</f>
        <v>0</v>
      </c>
      <c r="D10" s="3"/>
    </row>
    <row r="11" spans="1:4">
      <c r="A11" s="6" t="s">
        <v>139</v>
      </c>
      <c r="B11" s="12"/>
      <c r="C11" s="12">
        <f>(C9 + C10) * Parametry!B19 / 100</f>
        <v>0</v>
      </c>
      <c r="D11" s="3"/>
    </row>
    <row r="12" spans="1:4">
      <c r="A12" s="7" t="s">
        <v>140</v>
      </c>
      <c r="B12" s="16">
        <f>B7</f>
        <v>0</v>
      </c>
      <c r="C12" s="16">
        <f>C7 + C8 + C9 + C10 + C11</f>
        <v>0</v>
      </c>
      <c r="D12" s="3"/>
    </row>
    <row r="13" spans="1:4">
      <c r="A13" s="6" t="s">
        <v>141</v>
      </c>
      <c r="B13" s="12"/>
      <c r="C13" s="12">
        <f>(B12 + C12) * Parametry!B20 / 100</f>
        <v>0</v>
      </c>
      <c r="D13" s="3"/>
    </row>
    <row r="14" spans="1:4">
      <c r="A14" s="6" t="s">
        <v>142</v>
      </c>
      <c r="B14" s="12"/>
      <c r="C14" s="12">
        <f>(B12 + C12) * Parametry!B21 / 100</f>
        <v>0</v>
      </c>
      <c r="D14" s="3"/>
    </row>
    <row r="15" spans="1:4">
      <c r="A15" s="6" t="s">
        <v>143</v>
      </c>
      <c r="B15" s="12"/>
      <c r="C15" s="12">
        <f>(B7 + C7) * Parametry!B22 / 100</f>
        <v>0</v>
      </c>
      <c r="D15" s="3"/>
    </row>
    <row r="16" spans="1:4">
      <c r="A16" s="5" t="s">
        <v>144</v>
      </c>
      <c r="B16" s="15"/>
      <c r="C16" s="15">
        <f>B12 + C12 + C13 + C14 + C15</f>
        <v>0</v>
      </c>
      <c r="D16" s="3"/>
    </row>
    <row r="17" spans="1:4">
      <c r="A17" s="6" t="s">
        <v>11</v>
      </c>
      <c r="B17" s="12"/>
      <c r="C17" s="12"/>
      <c r="D17" s="3"/>
    </row>
    <row r="18" spans="1:4">
      <c r="A18" s="5" t="s">
        <v>145</v>
      </c>
      <c r="B18" s="15"/>
      <c r="C18" s="15"/>
      <c r="D18" s="3"/>
    </row>
    <row r="19" spans="1:4">
      <c r="A19" s="6" t="s">
        <v>146</v>
      </c>
      <c r="B19" s="12"/>
      <c r="C19" s="12">
        <f>C12 * Parametry!B23 / 100</f>
        <v>0</v>
      </c>
      <c r="D19" s="3"/>
    </row>
    <row r="20" spans="1:4">
      <c r="A20" s="6" t="s">
        <v>147</v>
      </c>
      <c r="B20" s="12"/>
      <c r="C20" s="12">
        <f>C12 * Parametry!B24 / 100</f>
        <v>0</v>
      </c>
      <c r="D20" s="3"/>
    </row>
    <row r="21" spans="1:4">
      <c r="A21" s="5" t="s">
        <v>148</v>
      </c>
      <c r="B21" s="15"/>
      <c r="C21" s="15">
        <f>C19 + C20</f>
        <v>0</v>
      </c>
      <c r="D21" s="3"/>
    </row>
    <row r="22" spans="1:4">
      <c r="A22" s="6" t="s">
        <v>149</v>
      </c>
      <c r="B22" s="12"/>
      <c r="C22" s="12">
        <f>Parametry!B25 * Parametry!B28 * (C16 * Parametry!B27)^Parametry!B26</f>
        <v>0</v>
      </c>
      <c r="D22" s="3"/>
    </row>
    <row r="23" spans="1:4">
      <c r="A23" s="6" t="s">
        <v>11</v>
      </c>
      <c r="B23" s="12"/>
      <c r="C23" s="12"/>
      <c r="D23" s="3"/>
    </row>
    <row r="24" spans="1:4">
      <c r="A24" s="4" t="s">
        <v>150</v>
      </c>
      <c r="B24" s="11"/>
      <c r="C24" s="11">
        <f>C16 + C21 + C22</f>
        <v>0</v>
      </c>
      <c r="D24" s="3"/>
    </row>
    <row r="25" spans="1:4">
      <c r="A25" s="6" t="s">
        <v>11</v>
      </c>
      <c r="B25" s="12"/>
      <c r="C25" s="12"/>
      <c r="D25" s="3"/>
    </row>
    <row r="26" spans="1:4">
      <c r="A26" s="6" t="s">
        <v>151</v>
      </c>
      <c r="B26" s="12"/>
      <c r="C26" s="12">
        <f>C24 * Parametry!B29 / 100</f>
        <v>0</v>
      </c>
      <c r="D26" s="3"/>
    </row>
    <row r="27" spans="1:4">
      <c r="A27" s="6" t="s">
        <v>151</v>
      </c>
      <c r="B27" s="12"/>
      <c r="C27" s="12">
        <f>C24 * Parametry!B30 / 100</f>
        <v>0</v>
      </c>
      <c r="D27" s="3"/>
    </row>
    <row r="28" spans="1:4">
      <c r="A28" s="5" t="s">
        <v>152</v>
      </c>
      <c r="B28" s="17" t="s">
        <v>47</v>
      </c>
      <c r="C28" s="17" t="s">
        <v>49</v>
      </c>
      <c r="D28" s="3"/>
    </row>
    <row r="29" spans="1:4">
      <c r="A29" s="6" t="s">
        <v>55</v>
      </c>
      <c r="B29" s="12">
        <f>(Rozpočet!F35)</f>
        <v>0</v>
      </c>
      <c r="C29" s="12">
        <f>(Rozpočet!H35)</f>
        <v>0</v>
      </c>
      <c r="D29" s="3"/>
    </row>
    <row r="30" spans="1:4">
      <c r="A30" s="6" t="s">
        <v>108</v>
      </c>
      <c r="B30" s="12">
        <f>(Rozpočet!F50)</f>
        <v>0</v>
      </c>
      <c r="C30" s="12">
        <f>(Rozpočet!H50)</f>
        <v>0</v>
      </c>
      <c r="D30" s="3"/>
    </row>
    <row r="31" spans="1:4">
      <c r="A31" s="6" t="s">
        <v>11</v>
      </c>
      <c r="B31" s="12"/>
      <c r="C31" s="12"/>
      <c r="D31" s="3"/>
    </row>
    <row r="32" spans="1:4">
      <c r="A32" s="5" t="s">
        <v>153</v>
      </c>
      <c r="B32" s="17" t="s">
        <v>154</v>
      </c>
      <c r="C32" s="18"/>
      <c r="D32" s="3"/>
    </row>
    <row r="33" spans="1:4">
      <c r="A33" s="6" t="s">
        <v>155</v>
      </c>
      <c r="B33" s="19"/>
      <c r="C33" s="12"/>
      <c r="D33" s="3"/>
    </row>
    <row r="34" spans="1:4">
      <c r="A34" s="6" t="s">
        <v>156</v>
      </c>
      <c r="B34" s="19"/>
      <c r="C34" s="12"/>
      <c r="D34" s="3"/>
    </row>
    <row r="35" spans="1:4">
      <c r="A35" s="6" t="s">
        <v>157</v>
      </c>
      <c r="B35" s="19"/>
      <c r="C35" s="12"/>
      <c r="D35" s="3"/>
    </row>
    <row r="36" spans="1:4">
      <c r="A36" s="6" t="s">
        <v>158</v>
      </c>
      <c r="B36" s="19"/>
      <c r="C36" s="12"/>
      <c r="D36" s="3"/>
    </row>
    <row r="37" spans="1:4">
      <c r="A37" s="6" t="s">
        <v>159</v>
      </c>
      <c r="B37" s="19"/>
      <c r="C37" s="12"/>
      <c r="D37" s="3"/>
    </row>
    <row r="38" spans="1:4">
      <c r="A38" s="6" t="s">
        <v>160</v>
      </c>
      <c r="B38" s="19"/>
      <c r="C38" s="12"/>
      <c r="D38" s="3"/>
    </row>
    <row r="39" spans="1:4">
      <c r="A39" s="6" t="s">
        <v>161</v>
      </c>
      <c r="B39" s="19"/>
      <c r="C39" s="12"/>
      <c r="D39" s="3"/>
    </row>
    <row r="40" spans="1:4">
      <c r="A40" s="6" t="s">
        <v>162</v>
      </c>
      <c r="B40" s="19"/>
      <c r="C40" s="12"/>
      <c r="D40" s="3"/>
    </row>
    <row r="41" spans="1:4">
      <c r="A41" s="6" t="s">
        <v>163</v>
      </c>
      <c r="B41" s="19"/>
      <c r="C41" s="12"/>
      <c r="D41" s="3"/>
    </row>
    <row r="42" spans="1:4">
      <c r="A42" s="6" t="s">
        <v>11</v>
      </c>
      <c r="B42" s="12"/>
      <c r="C42" s="12"/>
      <c r="D42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/>
  </sheetViews>
  <sheetFormatPr defaultRowHeight="15"/>
  <cols>
    <col min="1" max="1" width="6.140625" style="1" bestFit="1" customWidth="1"/>
    <col min="2" max="2" width="111.140625" style="1" bestFit="1" customWidth="1"/>
    <col min="3" max="3" width="3.42578125" style="1" bestFit="1" customWidth="1"/>
    <col min="4" max="4" width="6.42578125" style="9" bestFit="1" customWidth="1"/>
    <col min="5" max="5" width="7.140625" style="9" bestFit="1" customWidth="1"/>
    <col min="6" max="6" width="13.42578125" style="9" bestFit="1" customWidth="1"/>
    <col min="7" max="7" width="6.42578125" style="9" bestFit="1" customWidth="1"/>
    <col min="8" max="8" width="12.5703125" style="9" bestFit="1" customWidth="1"/>
    <col min="9" max="9" width="5.28515625" style="9" bestFit="1" customWidth="1"/>
    <col min="10" max="10" width="11.42578125" style="9" bestFit="1" customWidth="1"/>
    <col min="11" max="11" width="20.28515625" style="1" bestFit="1" customWidth="1"/>
    <col min="12" max="12" width="10.7109375" style="1" bestFit="1" customWidth="1"/>
    <col min="15" max="15" width="0" style="8" hidden="1" customWidth="1"/>
  </cols>
  <sheetData>
    <row r="1" spans="1:14">
      <c r="A1" s="2" t="s">
        <v>44</v>
      </c>
      <c r="B1" s="2" t="s">
        <v>0</v>
      </c>
      <c r="C1" s="2" t="s">
        <v>45</v>
      </c>
      <c r="D1" s="10" t="s">
        <v>46</v>
      </c>
      <c r="E1" s="10" t="s">
        <v>47</v>
      </c>
      <c r="F1" s="10" t="s">
        <v>48</v>
      </c>
      <c r="G1" s="10" t="s">
        <v>49</v>
      </c>
      <c r="H1" s="10" t="s">
        <v>50</v>
      </c>
      <c r="I1" s="10" t="s">
        <v>51</v>
      </c>
      <c r="J1" s="10" t="s">
        <v>52</v>
      </c>
      <c r="K1" s="2" t="s">
        <v>53</v>
      </c>
      <c r="L1" s="2" t="s">
        <v>54</v>
      </c>
      <c r="M1" s="3"/>
      <c r="N1" s="3"/>
    </row>
    <row r="2" spans="1:14">
      <c r="A2" s="4" t="s">
        <v>11</v>
      </c>
      <c r="B2" s="4" t="s">
        <v>55</v>
      </c>
      <c r="C2" s="4" t="s">
        <v>11</v>
      </c>
      <c r="D2" s="11"/>
      <c r="E2" s="11"/>
      <c r="F2" s="11"/>
      <c r="G2" s="11"/>
      <c r="H2" s="11"/>
      <c r="I2" s="11"/>
      <c r="J2" s="11"/>
      <c r="K2" s="4" t="s">
        <v>11</v>
      </c>
      <c r="L2" s="4" t="s">
        <v>11</v>
      </c>
      <c r="M2" s="3"/>
      <c r="N2" s="3"/>
    </row>
    <row r="3" spans="1:14">
      <c r="A3" s="6" t="s">
        <v>56</v>
      </c>
      <c r="B3" s="6" t="s">
        <v>57</v>
      </c>
      <c r="C3" s="6" t="s">
        <v>58</v>
      </c>
      <c r="D3" s="12">
        <v>1</v>
      </c>
      <c r="E3" s="12"/>
      <c r="F3" s="12">
        <f>D3*E3</f>
        <v>0</v>
      </c>
      <c r="G3" s="12"/>
      <c r="H3" s="12">
        <f>D3*G3</f>
        <v>0</v>
      </c>
      <c r="I3" s="12">
        <f t="shared" ref="I3:J6" si="0">E3+G3</f>
        <v>0</v>
      </c>
      <c r="J3" s="12">
        <f t="shared" si="0"/>
        <v>0</v>
      </c>
      <c r="K3" s="6" t="s">
        <v>59</v>
      </c>
      <c r="L3" s="6" t="s">
        <v>11</v>
      </c>
      <c r="M3" s="3"/>
      <c r="N3" s="3"/>
    </row>
    <row r="4" spans="1:14">
      <c r="A4" s="6" t="s">
        <v>60</v>
      </c>
      <c r="B4" s="6" t="s">
        <v>61</v>
      </c>
      <c r="C4" s="6" t="s">
        <v>58</v>
      </c>
      <c r="D4" s="12">
        <v>1</v>
      </c>
      <c r="E4" s="12"/>
      <c r="F4" s="12">
        <f>D4*E4</f>
        <v>0</v>
      </c>
      <c r="G4" s="12"/>
      <c r="H4" s="12">
        <f>D4*G4</f>
        <v>0</v>
      </c>
      <c r="I4" s="12">
        <f t="shared" si="0"/>
        <v>0</v>
      </c>
      <c r="J4" s="12">
        <f t="shared" si="0"/>
        <v>0</v>
      </c>
      <c r="K4" s="6" t="s">
        <v>11</v>
      </c>
      <c r="L4" s="6" t="s">
        <v>11</v>
      </c>
      <c r="M4" s="3"/>
      <c r="N4" s="3"/>
    </row>
    <row r="5" spans="1:14">
      <c r="A5" s="6" t="s">
        <v>62</v>
      </c>
      <c r="B5" s="6" t="s">
        <v>63</v>
      </c>
      <c r="C5" s="6" t="s">
        <v>58</v>
      </c>
      <c r="D5" s="12">
        <v>1</v>
      </c>
      <c r="E5" s="12"/>
      <c r="F5" s="12">
        <f>D5*E5</f>
        <v>0</v>
      </c>
      <c r="G5" s="12"/>
      <c r="H5" s="12">
        <f>D5*G5</f>
        <v>0</v>
      </c>
      <c r="I5" s="12">
        <f t="shared" si="0"/>
        <v>0</v>
      </c>
      <c r="J5" s="12">
        <f t="shared" si="0"/>
        <v>0</v>
      </c>
      <c r="K5" s="6" t="s">
        <v>11</v>
      </c>
      <c r="L5" s="6" t="s">
        <v>11</v>
      </c>
      <c r="M5" s="3"/>
      <c r="N5" s="3"/>
    </row>
    <row r="6" spans="1:14">
      <c r="A6" s="6" t="s">
        <v>64</v>
      </c>
      <c r="B6" s="6" t="s">
        <v>65</v>
      </c>
      <c r="C6" s="6" t="s">
        <v>58</v>
      </c>
      <c r="D6" s="12">
        <v>1</v>
      </c>
      <c r="E6" s="12"/>
      <c r="F6" s="12">
        <f>D6*E6</f>
        <v>0</v>
      </c>
      <c r="G6" s="12"/>
      <c r="H6" s="12">
        <f>D6*G6</f>
        <v>0</v>
      </c>
      <c r="I6" s="12">
        <f t="shared" si="0"/>
        <v>0</v>
      </c>
      <c r="J6" s="12">
        <f t="shared" si="0"/>
        <v>0</v>
      </c>
      <c r="K6" s="6" t="s">
        <v>11</v>
      </c>
      <c r="L6" s="6" t="s">
        <v>11</v>
      </c>
      <c r="M6" s="3"/>
      <c r="N6" s="3"/>
    </row>
    <row r="7" spans="1:14">
      <c r="A7" s="13" t="s">
        <v>11</v>
      </c>
      <c r="B7" s="13" t="s">
        <v>66</v>
      </c>
      <c r="C7" s="13" t="s">
        <v>11</v>
      </c>
      <c r="D7" s="14"/>
      <c r="E7" s="14"/>
      <c r="F7" s="14"/>
      <c r="G7" s="14"/>
      <c r="H7" s="14"/>
      <c r="I7" s="14"/>
      <c r="J7" s="14"/>
      <c r="K7" s="13" t="s">
        <v>11</v>
      </c>
      <c r="L7" s="13" t="s">
        <v>11</v>
      </c>
      <c r="M7" s="3"/>
      <c r="N7" s="3"/>
    </row>
    <row r="8" spans="1:14">
      <c r="A8" s="6" t="s">
        <v>67</v>
      </c>
      <c r="B8" s="6" t="s">
        <v>68</v>
      </c>
      <c r="C8" s="6" t="s">
        <v>69</v>
      </c>
      <c r="D8" s="12">
        <v>3</v>
      </c>
      <c r="E8" s="12"/>
      <c r="F8" s="12">
        <f>D8*E8</f>
        <v>0</v>
      </c>
      <c r="G8" s="12"/>
      <c r="H8" s="12">
        <f>D8*G8</f>
        <v>0</v>
      </c>
      <c r="I8" s="12">
        <f>E8+G8</f>
        <v>0</v>
      </c>
      <c r="J8" s="12">
        <f>F8+H8</f>
        <v>0</v>
      </c>
      <c r="K8" s="6" t="s">
        <v>11</v>
      </c>
      <c r="L8" s="6" t="s">
        <v>11</v>
      </c>
      <c r="M8" s="3"/>
      <c r="N8" s="3"/>
    </row>
    <row r="9" spans="1:14">
      <c r="A9" s="6" t="s">
        <v>11</v>
      </c>
      <c r="B9" s="6" t="s">
        <v>11</v>
      </c>
      <c r="C9" s="6" t="s">
        <v>11</v>
      </c>
      <c r="D9" s="12"/>
      <c r="E9" s="12"/>
      <c r="F9" s="12"/>
      <c r="G9" s="12"/>
      <c r="H9" s="12"/>
      <c r="I9" s="12">
        <f>E9+G9</f>
        <v>0</v>
      </c>
      <c r="J9" s="12">
        <f>F9+H9</f>
        <v>0</v>
      </c>
      <c r="K9" s="6" t="s">
        <v>11</v>
      </c>
      <c r="L9" s="6" t="s">
        <v>11</v>
      </c>
      <c r="M9" s="3"/>
      <c r="N9" s="3"/>
    </row>
    <row r="10" spans="1:14">
      <c r="A10" s="13" t="s">
        <v>11</v>
      </c>
      <c r="B10" s="13" t="s">
        <v>70</v>
      </c>
      <c r="C10" s="13" t="s">
        <v>11</v>
      </c>
      <c r="D10" s="14"/>
      <c r="E10" s="14"/>
      <c r="F10" s="14"/>
      <c r="G10" s="14"/>
      <c r="H10" s="14"/>
      <c r="I10" s="14"/>
      <c r="J10" s="14"/>
      <c r="K10" s="13" t="s">
        <v>11</v>
      </c>
      <c r="L10" s="13" t="s">
        <v>11</v>
      </c>
      <c r="M10" s="3"/>
      <c r="N10" s="3"/>
    </row>
    <row r="11" spans="1:14">
      <c r="A11" s="13" t="s">
        <v>11</v>
      </c>
      <c r="B11" s="13" t="s">
        <v>71</v>
      </c>
      <c r="C11" s="13" t="s">
        <v>11</v>
      </c>
      <c r="D11" s="14"/>
      <c r="E11" s="14"/>
      <c r="F11" s="14"/>
      <c r="G11" s="14"/>
      <c r="H11" s="14"/>
      <c r="I11" s="14"/>
      <c r="J11" s="14"/>
      <c r="K11" s="13" t="s">
        <v>11</v>
      </c>
      <c r="L11" s="13" t="s">
        <v>11</v>
      </c>
      <c r="M11" s="3"/>
      <c r="N11" s="3"/>
    </row>
    <row r="12" spans="1:14">
      <c r="A12" s="6" t="s">
        <v>72</v>
      </c>
      <c r="B12" s="6" t="s">
        <v>73</v>
      </c>
      <c r="C12" s="6" t="s">
        <v>69</v>
      </c>
      <c r="D12" s="12">
        <v>1</v>
      </c>
      <c r="E12" s="12"/>
      <c r="F12" s="12">
        <f>D12*E12</f>
        <v>0</v>
      </c>
      <c r="G12" s="12"/>
      <c r="H12" s="12">
        <f>D12*G12</f>
        <v>0</v>
      </c>
      <c r="I12" s="12">
        <f>E12+G12</f>
        <v>0</v>
      </c>
      <c r="J12" s="12">
        <f>F12+H12</f>
        <v>0</v>
      </c>
      <c r="K12" s="6" t="s">
        <v>11</v>
      </c>
      <c r="L12" s="6" t="s">
        <v>11</v>
      </c>
      <c r="M12" s="3"/>
      <c r="N12" s="3"/>
    </row>
    <row r="13" spans="1:14">
      <c r="A13" s="13" t="s">
        <v>11</v>
      </c>
      <c r="B13" s="13" t="s">
        <v>74</v>
      </c>
      <c r="C13" s="13" t="s">
        <v>11</v>
      </c>
      <c r="D13" s="14"/>
      <c r="E13" s="14"/>
      <c r="F13" s="14"/>
      <c r="G13" s="14"/>
      <c r="H13" s="14"/>
      <c r="I13" s="14"/>
      <c r="J13" s="14"/>
      <c r="K13" s="13" t="s">
        <v>11</v>
      </c>
      <c r="L13" s="13" t="s">
        <v>11</v>
      </c>
      <c r="M13" s="3"/>
      <c r="N13" s="3"/>
    </row>
    <row r="14" spans="1:14">
      <c r="A14" s="13" t="s">
        <v>11</v>
      </c>
      <c r="B14" s="13" t="s">
        <v>75</v>
      </c>
      <c r="C14" s="13" t="s">
        <v>11</v>
      </c>
      <c r="D14" s="14"/>
      <c r="E14" s="14"/>
      <c r="F14" s="14"/>
      <c r="G14" s="14"/>
      <c r="H14" s="14"/>
      <c r="I14" s="14"/>
      <c r="J14" s="14"/>
      <c r="K14" s="13" t="s">
        <v>11</v>
      </c>
      <c r="L14" s="13" t="s">
        <v>11</v>
      </c>
      <c r="M14" s="3"/>
      <c r="N14" s="3"/>
    </row>
    <row r="15" spans="1:14">
      <c r="A15" s="6" t="s">
        <v>76</v>
      </c>
      <c r="B15" s="6" t="s">
        <v>77</v>
      </c>
      <c r="C15" s="6" t="s">
        <v>69</v>
      </c>
      <c r="D15" s="12">
        <v>1</v>
      </c>
      <c r="E15" s="12"/>
      <c r="F15" s="12">
        <f>D15*E15</f>
        <v>0</v>
      </c>
      <c r="G15" s="12"/>
      <c r="H15" s="12">
        <f>D15*G15</f>
        <v>0</v>
      </c>
      <c r="I15" s="12">
        <f>E15+G15</f>
        <v>0</v>
      </c>
      <c r="J15" s="12">
        <f>F15+H15</f>
        <v>0</v>
      </c>
      <c r="K15" s="6" t="s">
        <v>11</v>
      </c>
      <c r="L15" s="6" t="s">
        <v>11</v>
      </c>
      <c r="M15" s="3"/>
      <c r="N15" s="3"/>
    </row>
    <row r="16" spans="1:14">
      <c r="A16" s="13" t="s">
        <v>11</v>
      </c>
      <c r="B16" s="13" t="s">
        <v>78</v>
      </c>
      <c r="C16" s="13" t="s">
        <v>11</v>
      </c>
      <c r="D16" s="14"/>
      <c r="E16" s="14"/>
      <c r="F16" s="14"/>
      <c r="G16" s="14"/>
      <c r="H16" s="14"/>
      <c r="I16" s="14"/>
      <c r="J16" s="14"/>
      <c r="K16" s="13" t="s">
        <v>11</v>
      </c>
      <c r="L16" s="13" t="s">
        <v>11</v>
      </c>
      <c r="M16" s="3"/>
      <c r="N16" s="3"/>
    </row>
    <row r="17" spans="1:14">
      <c r="A17" s="6" t="s">
        <v>79</v>
      </c>
      <c r="B17" s="6" t="s">
        <v>80</v>
      </c>
      <c r="C17" s="6" t="s">
        <v>69</v>
      </c>
      <c r="D17" s="12">
        <v>1</v>
      </c>
      <c r="E17" s="12"/>
      <c r="F17" s="12">
        <f>D17*E17</f>
        <v>0</v>
      </c>
      <c r="G17" s="12"/>
      <c r="H17" s="12">
        <f>D17*G17</f>
        <v>0</v>
      </c>
      <c r="I17" s="12">
        <f t="shared" ref="I17:J23" si="1">E17+G17</f>
        <v>0</v>
      </c>
      <c r="J17" s="12">
        <f t="shared" si="1"/>
        <v>0</v>
      </c>
      <c r="K17" s="6" t="s">
        <v>11</v>
      </c>
      <c r="L17" s="6" t="s">
        <v>11</v>
      </c>
      <c r="M17" s="3"/>
      <c r="N17" s="3"/>
    </row>
    <row r="18" spans="1:14">
      <c r="A18" s="6" t="s">
        <v>11</v>
      </c>
      <c r="B18" s="6" t="s">
        <v>11</v>
      </c>
      <c r="C18" s="6" t="s">
        <v>11</v>
      </c>
      <c r="D18" s="12"/>
      <c r="E18" s="12"/>
      <c r="F18" s="12"/>
      <c r="G18" s="12"/>
      <c r="H18" s="12"/>
      <c r="I18" s="12">
        <f t="shared" si="1"/>
        <v>0</v>
      </c>
      <c r="J18" s="12">
        <f t="shared" si="1"/>
        <v>0</v>
      </c>
      <c r="K18" s="6" t="s">
        <v>11</v>
      </c>
      <c r="L18" s="6" t="s">
        <v>11</v>
      </c>
      <c r="M18" s="3"/>
      <c r="N18" s="3"/>
    </row>
    <row r="19" spans="1:14">
      <c r="A19" s="6" t="s">
        <v>81</v>
      </c>
      <c r="B19" s="6" t="s">
        <v>82</v>
      </c>
      <c r="C19" s="6" t="s">
        <v>58</v>
      </c>
      <c r="D19" s="12">
        <v>1</v>
      </c>
      <c r="E19" s="12"/>
      <c r="F19" s="12">
        <f>D19*E19</f>
        <v>0</v>
      </c>
      <c r="G19" s="12"/>
      <c r="H19" s="12">
        <f>D19*G19</f>
        <v>0</v>
      </c>
      <c r="I19" s="12">
        <f t="shared" si="1"/>
        <v>0</v>
      </c>
      <c r="J19" s="12">
        <f t="shared" si="1"/>
        <v>0</v>
      </c>
      <c r="K19" s="6" t="s">
        <v>83</v>
      </c>
      <c r="L19" s="6" t="s">
        <v>11</v>
      </c>
      <c r="M19" s="3"/>
      <c r="N19" s="3"/>
    </row>
    <row r="20" spans="1:14">
      <c r="A20" s="6" t="s">
        <v>11</v>
      </c>
      <c r="B20" s="6" t="s">
        <v>11</v>
      </c>
      <c r="C20" s="6" t="s">
        <v>11</v>
      </c>
      <c r="D20" s="12"/>
      <c r="E20" s="12"/>
      <c r="F20" s="12"/>
      <c r="G20" s="12"/>
      <c r="H20" s="12"/>
      <c r="I20" s="12">
        <f t="shared" si="1"/>
        <v>0</v>
      </c>
      <c r="J20" s="12">
        <f t="shared" si="1"/>
        <v>0</v>
      </c>
      <c r="K20" s="6" t="s">
        <v>11</v>
      </c>
      <c r="L20" s="6" t="s">
        <v>11</v>
      </c>
      <c r="M20" s="3"/>
      <c r="N20" s="3"/>
    </row>
    <row r="21" spans="1:14">
      <c r="A21" s="6" t="s">
        <v>84</v>
      </c>
      <c r="B21" s="6" t="s">
        <v>85</v>
      </c>
      <c r="C21" s="6" t="s">
        <v>58</v>
      </c>
      <c r="D21" s="12">
        <v>3</v>
      </c>
      <c r="E21" s="12"/>
      <c r="F21" s="12">
        <f>D21*E21</f>
        <v>0</v>
      </c>
      <c r="G21" s="12"/>
      <c r="H21" s="12">
        <f>D21*G21</f>
        <v>0</v>
      </c>
      <c r="I21" s="12">
        <f t="shared" si="1"/>
        <v>0</v>
      </c>
      <c r="J21" s="12">
        <f t="shared" si="1"/>
        <v>0</v>
      </c>
      <c r="K21" s="6" t="s">
        <v>86</v>
      </c>
      <c r="L21" s="6" t="s">
        <v>11</v>
      </c>
      <c r="M21" s="3"/>
      <c r="N21" s="3"/>
    </row>
    <row r="22" spans="1:14">
      <c r="A22" s="6" t="s">
        <v>11</v>
      </c>
      <c r="B22" s="6" t="s">
        <v>11</v>
      </c>
      <c r="C22" s="6" t="s">
        <v>11</v>
      </c>
      <c r="D22" s="12"/>
      <c r="E22" s="12"/>
      <c r="F22" s="12"/>
      <c r="G22" s="12"/>
      <c r="H22" s="12"/>
      <c r="I22" s="12">
        <f t="shared" si="1"/>
        <v>0</v>
      </c>
      <c r="J22" s="12">
        <f t="shared" si="1"/>
        <v>0</v>
      </c>
      <c r="K22" s="6" t="s">
        <v>11</v>
      </c>
      <c r="L22" s="6" t="s">
        <v>11</v>
      </c>
      <c r="M22" s="3"/>
      <c r="N22" s="3"/>
    </row>
    <row r="23" spans="1:14">
      <c r="A23" s="6" t="s">
        <v>87</v>
      </c>
      <c r="B23" s="6" t="s">
        <v>88</v>
      </c>
      <c r="C23" s="6" t="s">
        <v>89</v>
      </c>
      <c r="D23" s="12">
        <v>720</v>
      </c>
      <c r="E23" s="12"/>
      <c r="F23" s="12">
        <f>D23*E23</f>
        <v>0</v>
      </c>
      <c r="G23" s="12"/>
      <c r="H23" s="12">
        <f>D23*G23</f>
        <v>0</v>
      </c>
      <c r="I23" s="12">
        <f t="shared" si="1"/>
        <v>0</v>
      </c>
      <c r="J23" s="12">
        <f t="shared" si="1"/>
        <v>0</v>
      </c>
      <c r="K23" s="6" t="s">
        <v>11</v>
      </c>
      <c r="L23" s="6" t="s">
        <v>11</v>
      </c>
      <c r="M23" s="3"/>
      <c r="N23" s="3"/>
    </row>
    <row r="24" spans="1:14">
      <c r="A24" s="13" t="s">
        <v>11</v>
      </c>
      <c r="B24" s="13" t="s">
        <v>90</v>
      </c>
      <c r="C24" s="13" t="s">
        <v>11</v>
      </c>
      <c r="D24" s="14"/>
      <c r="E24" s="14"/>
      <c r="F24" s="14"/>
      <c r="G24" s="14"/>
      <c r="H24" s="14"/>
      <c r="I24" s="14"/>
      <c r="J24" s="14"/>
      <c r="K24" s="13" t="s">
        <v>11</v>
      </c>
      <c r="L24" s="13" t="s">
        <v>11</v>
      </c>
      <c r="M24" s="3"/>
      <c r="N24" s="3"/>
    </row>
    <row r="25" spans="1:14">
      <c r="A25" s="6" t="s">
        <v>91</v>
      </c>
      <c r="B25" s="6" t="s">
        <v>92</v>
      </c>
      <c r="C25" s="6" t="s">
        <v>89</v>
      </c>
      <c r="D25" s="12">
        <v>40</v>
      </c>
      <c r="E25" s="12"/>
      <c r="F25" s="12">
        <f>D25*E25</f>
        <v>0</v>
      </c>
      <c r="G25" s="12"/>
      <c r="H25" s="12">
        <f>D25*G25</f>
        <v>0</v>
      </c>
      <c r="I25" s="12">
        <f>E25+G25</f>
        <v>0</v>
      </c>
      <c r="J25" s="12">
        <f>F25+H25</f>
        <v>0</v>
      </c>
      <c r="K25" s="6" t="s">
        <v>11</v>
      </c>
      <c r="L25" s="6" t="s">
        <v>11</v>
      </c>
      <c r="M25" s="3"/>
      <c r="N25" s="3"/>
    </row>
    <row r="26" spans="1:14">
      <c r="A26" s="13" t="s">
        <v>11</v>
      </c>
      <c r="B26" s="13" t="s">
        <v>93</v>
      </c>
      <c r="C26" s="13" t="s">
        <v>11</v>
      </c>
      <c r="D26" s="14"/>
      <c r="E26" s="14"/>
      <c r="F26" s="14"/>
      <c r="G26" s="14"/>
      <c r="H26" s="14"/>
      <c r="I26" s="14"/>
      <c r="J26" s="14"/>
      <c r="K26" s="13" t="s">
        <v>11</v>
      </c>
      <c r="L26" s="13" t="s">
        <v>11</v>
      </c>
      <c r="M26" s="3"/>
      <c r="N26" s="3"/>
    </row>
    <row r="27" spans="1:14">
      <c r="A27" s="6" t="s">
        <v>94</v>
      </c>
      <c r="B27" s="6" t="s">
        <v>95</v>
      </c>
      <c r="C27" s="6" t="s">
        <v>89</v>
      </c>
      <c r="D27" s="12">
        <v>5</v>
      </c>
      <c r="E27" s="12"/>
      <c r="F27" s="12">
        <f>D27*E27</f>
        <v>0</v>
      </c>
      <c r="G27" s="12"/>
      <c r="H27" s="12">
        <f>D27*G27</f>
        <v>0</v>
      </c>
      <c r="I27" s="12">
        <f>E27+G27</f>
        <v>0</v>
      </c>
      <c r="J27" s="12">
        <f>F27+H27</f>
        <v>0</v>
      </c>
      <c r="K27" s="6" t="s">
        <v>11</v>
      </c>
      <c r="L27" s="6" t="s">
        <v>11</v>
      </c>
      <c r="M27" s="3"/>
      <c r="N27" s="3"/>
    </row>
    <row r="28" spans="1:14">
      <c r="A28" s="6" t="s">
        <v>96</v>
      </c>
      <c r="B28" s="6" t="s">
        <v>97</v>
      </c>
      <c r="C28" s="6" t="s">
        <v>89</v>
      </c>
      <c r="D28" s="12">
        <v>720</v>
      </c>
      <c r="E28" s="12"/>
      <c r="F28" s="12">
        <f>D28*E28</f>
        <v>0</v>
      </c>
      <c r="G28" s="12"/>
      <c r="H28" s="12">
        <f>D28*G28</f>
        <v>0</v>
      </c>
      <c r="I28" s="12">
        <f>E28+G28</f>
        <v>0</v>
      </c>
      <c r="J28" s="12">
        <f>F28+H28</f>
        <v>0</v>
      </c>
      <c r="K28" s="6" t="s">
        <v>11</v>
      </c>
      <c r="L28" s="6" t="s">
        <v>11</v>
      </c>
      <c r="M28" s="3"/>
      <c r="N28" s="3"/>
    </row>
    <row r="29" spans="1:14">
      <c r="A29" s="13" t="s">
        <v>11</v>
      </c>
      <c r="B29" s="13" t="s">
        <v>98</v>
      </c>
      <c r="C29" s="13" t="s">
        <v>11</v>
      </c>
      <c r="D29" s="14"/>
      <c r="E29" s="14"/>
      <c r="F29" s="14"/>
      <c r="G29" s="14"/>
      <c r="H29" s="14"/>
      <c r="I29" s="14"/>
      <c r="J29" s="14"/>
      <c r="K29" s="13" t="s">
        <v>11</v>
      </c>
      <c r="L29" s="13" t="s">
        <v>11</v>
      </c>
      <c r="M29" s="3"/>
      <c r="N29" s="3"/>
    </row>
    <row r="30" spans="1:14">
      <c r="A30" s="6" t="s">
        <v>99</v>
      </c>
      <c r="B30" s="6" t="s">
        <v>100</v>
      </c>
      <c r="C30" s="6" t="s">
        <v>89</v>
      </c>
      <c r="D30" s="12">
        <v>720</v>
      </c>
      <c r="E30" s="12"/>
      <c r="F30" s="12">
        <f>D30*E30</f>
        <v>0</v>
      </c>
      <c r="G30" s="12"/>
      <c r="H30" s="12">
        <f>D30*G30</f>
        <v>0</v>
      </c>
      <c r="I30" s="12">
        <f>E30+G30</f>
        <v>0</v>
      </c>
      <c r="J30" s="12">
        <f>F30+H30</f>
        <v>0</v>
      </c>
      <c r="K30" s="6" t="s">
        <v>11</v>
      </c>
      <c r="L30" s="6" t="s">
        <v>11</v>
      </c>
      <c r="M30" s="3"/>
      <c r="N30" s="3"/>
    </row>
    <row r="31" spans="1:14">
      <c r="A31" s="13" t="s">
        <v>11</v>
      </c>
      <c r="B31" s="13" t="s">
        <v>101</v>
      </c>
      <c r="C31" s="13" t="s">
        <v>11</v>
      </c>
      <c r="D31" s="14"/>
      <c r="E31" s="14"/>
      <c r="F31" s="14"/>
      <c r="G31" s="14"/>
      <c r="H31" s="14"/>
      <c r="I31" s="14"/>
      <c r="J31" s="14"/>
      <c r="K31" s="13" t="s">
        <v>11</v>
      </c>
      <c r="L31" s="13" t="s">
        <v>11</v>
      </c>
      <c r="M31" s="3"/>
      <c r="N31" s="3"/>
    </row>
    <row r="32" spans="1:14">
      <c r="A32" s="6" t="s">
        <v>102</v>
      </c>
      <c r="B32" s="6" t="s">
        <v>103</v>
      </c>
      <c r="C32" s="6" t="s">
        <v>69</v>
      </c>
      <c r="D32" s="12">
        <v>1</v>
      </c>
      <c r="E32" s="12"/>
      <c r="F32" s="12">
        <f>D32*E32</f>
        <v>0</v>
      </c>
      <c r="G32" s="12"/>
      <c r="H32" s="12">
        <f>D32*G32</f>
        <v>0</v>
      </c>
      <c r="I32" s="12">
        <f t="shared" ref="I32:J34" si="2">E32+G32</f>
        <v>0</v>
      </c>
      <c r="J32" s="12">
        <f t="shared" si="2"/>
        <v>0</v>
      </c>
      <c r="K32" s="6" t="s">
        <v>11</v>
      </c>
      <c r="L32" s="6" t="s">
        <v>11</v>
      </c>
      <c r="M32" s="3"/>
      <c r="N32" s="3"/>
    </row>
    <row r="33" spans="1:14">
      <c r="A33" s="6" t="s">
        <v>11</v>
      </c>
      <c r="B33" s="6" t="s">
        <v>11</v>
      </c>
      <c r="C33" s="6" t="s">
        <v>11</v>
      </c>
      <c r="D33" s="12"/>
      <c r="E33" s="12"/>
      <c r="F33" s="12"/>
      <c r="G33" s="12"/>
      <c r="H33" s="12"/>
      <c r="I33" s="12">
        <f t="shared" si="2"/>
        <v>0</v>
      </c>
      <c r="J33" s="12">
        <f t="shared" si="2"/>
        <v>0</v>
      </c>
      <c r="K33" s="6" t="s">
        <v>11</v>
      </c>
      <c r="L33" s="6" t="s">
        <v>11</v>
      </c>
      <c r="M33" s="3"/>
      <c r="N33" s="3"/>
    </row>
    <row r="34" spans="1:14">
      <c r="A34" s="6" t="s">
        <v>104</v>
      </c>
      <c r="B34" s="6" t="s">
        <v>105</v>
      </c>
      <c r="C34" s="6" t="s">
        <v>106</v>
      </c>
      <c r="D34" s="12">
        <v>1</v>
      </c>
      <c r="E34" s="12"/>
      <c r="F34" s="12">
        <f>D34*E34</f>
        <v>0</v>
      </c>
      <c r="G34" s="12"/>
      <c r="H34" s="12">
        <f>D34*G34</f>
        <v>0</v>
      </c>
      <c r="I34" s="12">
        <f t="shared" si="2"/>
        <v>0</v>
      </c>
      <c r="J34" s="12">
        <f t="shared" si="2"/>
        <v>0</v>
      </c>
      <c r="K34" s="6" t="s">
        <v>11</v>
      </c>
      <c r="L34" s="6" t="s">
        <v>11</v>
      </c>
      <c r="M34" s="3"/>
      <c r="N34" s="3"/>
    </row>
    <row r="35" spans="1:14">
      <c r="A35" s="4" t="s">
        <v>11</v>
      </c>
      <c r="B35" s="4" t="s">
        <v>107</v>
      </c>
      <c r="C35" s="4" t="s">
        <v>11</v>
      </c>
      <c r="D35" s="11"/>
      <c r="E35" s="11"/>
      <c r="F35" s="11">
        <f>SUM(F3:F34)</f>
        <v>0</v>
      </c>
      <c r="G35" s="11"/>
      <c r="H35" s="11">
        <f>SUM(H3:H34)</f>
        <v>0</v>
      </c>
      <c r="I35" s="11"/>
      <c r="J35" s="11">
        <f>SUM(J3:J34)</f>
        <v>0</v>
      </c>
      <c r="K35" s="4" t="s">
        <v>11</v>
      </c>
      <c r="L35" s="4" t="s">
        <v>11</v>
      </c>
      <c r="M35" s="3"/>
      <c r="N35" s="3"/>
    </row>
    <row r="36" spans="1:14">
      <c r="A36" s="6" t="s">
        <v>11</v>
      </c>
      <c r="B36" s="6" t="s">
        <v>11</v>
      </c>
      <c r="C36" s="6" t="s">
        <v>11</v>
      </c>
      <c r="D36" s="12"/>
      <c r="E36" s="12"/>
      <c r="F36" s="12"/>
      <c r="G36" s="12"/>
      <c r="H36" s="12"/>
      <c r="I36" s="12">
        <f>E36+G36</f>
        <v>0</v>
      </c>
      <c r="J36" s="12">
        <f>F36+H36</f>
        <v>0</v>
      </c>
      <c r="K36" s="6" t="s">
        <v>11</v>
      </c>
      <c r="L36" s="6" t="s">
        <v>11</v>
      </c>
      <c r="M36" s="3"/>
      <c r="N36" s="3"/>
    </row>
    <row r="37" spans="1:14">
      <c r="A37" s="4" t="s">
        <v>11</v>
      </c>
      <c r="B37" s="4" t="s">
        <v>108</v>
      </c>
      <c r="C37" s="4" t="s">
        <v>11</v>
      </c>
      <c r="D37" s="11"/>
      <c r="E37" s="11"/>
      <c r="F37" s="11"/>
      <c r="G37" s="11"/>
      <c r="H37" s="11"/>
      <c r="I37" s="11"/>
      <c r="J37" s="11"/>
      <c r="K37" s="4" t="s">
        <v>11</v>
      </c>
      <c r="L37" s="4" t="s">
        <v>11</v>
      </c>
      <c r="M37" s="3"/>
      <c r="N37" s="3"/>
    </row>
    <row r="38" spans="1:14">
      <c r="A38" s="13" t="s">
        <v>11</v>
      </c>
      <c r="B38" s="13" t="s">
        <v>109</v>
      </c>
      <c r="C38" s="13" t="s">
        <v>11</v>
      </c>
      <c r="D38" s="14"/>
      <c r="E38" s="14"/>
      <c r="F38" s="14"/>
      <c r="G38" s="14"/>
      <c r="H38" s="14"/>
      <c r="I38" s="14"/>
      <c r="J38" s="14"/>
      <c r="K38" s="13" t="s">
        <v>11</v>
      </c>
      <c r="L38" s="13" t="s">
        <v>11</v>
      </c>
      <c r="M38" s="3"/>
      <c r="N38" s="3"/>
    </row>
    <row r="39" spans="1:14">
      <c r="A39" s="6" t="s">
        <v>110</v>
      </c>
      <c r="B39" s="6" t="s">
        <v>111</v>
      </c>
      <c r="C39" s="6" t="s">
        <v>112</v>
      </c>
      <c r="D39" s="12">
        <v>0.45</v>
      </c>
      <c r="E39" s="12"/>
      <c r="F39" s="12">
        <f>D39*E39</f>
        <v>0</v>
      </c>
      <c r="G39" s="12"/>
      <c r="H39" s="12">
        <f>D39*G39</f>
        <v>0</v>
      </c>
      <c r="I39" s="12">
        <f>E39+G39</f>
        <v>0</v>
      </c>
      <c r="J39" s="12">
        <f>F39+H39</f>
        <v>0</v>
      </c>
      <c r="K39" s="6" t="s">
        <v>11</v>
      </c>
      <c r="L39" s="6" t="s">
        <v>11</v>
      </c>
      <c r="M39" s="3"/>
      <c r="N39" s="3"/>
    </row>
    <row r="40" spans="1:14">
      <c r="A40" s="6" t="s">
        <v>113</v>
      </c>
      <c r="B40" s="6" t="s">
        <v>114</v>
      </c>
      <c r="C40" s="6" t="s">
        <v>112</v>
      </c>
      <c r="D40" s="12">
        <v>0.15</v>
      </c>
      <c r="E40" s="12"/>
      <c r="F40" s="12">
        <f>D40*E40</f>
        <v>0</v>
      </c>
      <c r="G40" s="12"/>
      <c r="H40" s="12">
        <f>D40*G40</f>
        <v>0</v>
      </c>
      <c r="I40" s="12">
        <f>E40+G40</f>
        <v>0</v>
      </c>
      <c r="J40" s="12">
        <f>F40+H40</f>
        <v>0</v>
      </c>
      <c r="K40" s="6" t="s">
        <v>11</v>
      </c>
      <c r="L40" s="6" t="s">
        <v>11</v>
      </c>
      <c r="M40" s="3"/>
      <c r="N40" s="3"/>
    </row>
    <row r="41" spans="1:14">
      <c r="A41" s="13" t="s">
        <v>11</v>
      </c>
      <c r="B41" s="13" t="s">
        <v>115</v>
      </c>
      <c r="C41" s="13" t="s">
        <v>11</v>
      </c>
      <c r="D41" s="14"/>
      <c r="E41" s="14"/>
      <c r="F41" s="14"/>
      <c r="G41" s="14"/>
      <c r="H41" s="14"/>
      <c r="I41" s="14"/>
      <c r="J41" s="14"/>
      <c r="K41" s="13" t="s">
        <v>11</v>
      </c>
      <c r="L41" s="13" t="s">
        <v>11</v>
      </c>
      <c r="M41" s="3"/>
      <c r="N41" s="3"/>
    </row>
    <row r="42" spans="1:14">
      <c r="A42" s="6" t="s">
        <v>116</v>
      </c>
      <c r="B42" s="6" t="s">
        <v>117</v>
      </c>
      <c r="C42" s="6" t="s">
        <v>89</v>
      </c>
      <c r="D42" s="12">
        <v>600</v>
      </c>
      <c r="E42" s="12"/>
      <c r="F42" s="12">
        <f>D42*E42</f>
        <v>0</v>
      </c>
      <c r="G42" s="12"/>
      <c r="H42" s="12">
        <f>D42*G42</f>
        <v>0</v>
      </c>
      <c r="I42" s="12">
        <f>E42+G42</f>
        <v>0</v>
      </c>
      <c r="J42" s="12">
        <f>F42+H42</f>
        <v>0</v>
      </c>
      <c r="K42" s="6" t="s">
        <v>11</v>
      </c>
      <c r="L42" s="6" t="s">
        <v>11</v>
      </c>
      <c r="M42" s="3"/>
      <c r="N42" s="3"/>
    </row>
    <row r="43" spans="1:14">
      <c r="A43" s="13" t="s">
        <v>11</v>
      </c>
      <c r="B43" s="13" t="s">
        <v>118</v>
      </c>
      <c r="C43" s="13" t="s">
        <v>11</v>
      </c>
      <c r="D43" s="14"/>
      <c r="E43" s="14"/>
      <c r="F43" s="14"/>
      <c r="G43" s="14"/>
      <c r="H43" s="14"/>
      <c r="I43" s="14"/>
      <c r="J43" s="14"/>
      <c r="K43" s="13" t="s">
        <v>11</v>
      </c>
      <c r="L43" s="13" t="s">
        <v>11</v>
      </c>
      <c r="M43" s="3"/>
      <c r="N43" s="3"/>
    </row>
    <row r="44" spans="1:14">
      <c r="A44" s="6" t="s">
        <v>119</v>
      </c>
      <c r="B44" s="6" t="s">
        <v>120</v>
      </c>
      <c r="C44" s="6" t="s">
        <v>89</v>
      </c>
      <c r="D44" s="12">
        <v>600</v>
      </c>
      <c r="E44" s="12"/>
      <c r="F44" s="12">
        <f>D44*E44</f>
        <v>0</v>
      </c>
      <c r="G44" s="12"/>
      <c r="H44" s="12">
        <f>D44*G44</f>
        <v>0</v>
      </c>
      <c r="I44" s="12">
        <f>E44+G44</f>
        <v>0</v>
      </c>
      <c r="J44" s="12">
        <f>F44+H44</f>
        <v>0</v>
      </c>
      <c r="K44" s="6" t="s">
        <v>11</v>
      </c>
      <c r="L44" s="6" t="s">
        <v>11</v>
      </c>
      <c r="M44" s="3"/>
      <c r="N44" s="3"/>
    </row>
    <row r="45" spans="1:14">
      <c r="A45" s="13" t="s">
        <v>11</v>
      </c>
      <c r="B45" s="13" t="s">
        <v>121</v>
      </c>
      <c r="C45" s="13" t="s">
        <v>11</v>
      </c>
      <c r="D45" s="14"/>
      <c r="E45" s="14"/>
      <c r="F45" s="14"/>
      <c r="G45" s="14"/>
      <c r="H45" s="14"/>
      <c r="I45" s="14"/>
      <c r="J45" s="14"/>
      <c r="K45" s="13" t="s">
        <v>11</v>
      </c>
      <c r="L45" s="13" t="s">
        <v>11</v>
      </c>
      <c r="M45" s="3"/>
      <c r="N45" s="3"/>
    </row>
    <row r="46" spans="1:14">
      <c r="A46" s="6" t="s">
        <v>122</v>
      </c>
      <c r="B46" s="6" t="s">
        <v>123</v>
      </c>
      <c r="C46" s="6" t="s">
        <v>89</v>
      </c>
      <c r="D46" s="12">
        <v>600</v>
      </c>
      <c r="E46" s="12"/>
      <c r="F46" s="12">
        <f>D46*E46</f>
        <v>0</v>
      </c>
      <c r="G46" s="12"/>
      <c r="H46" s="12">
        <f>D46*G46</f>
        <v>0</v>
      </c>
      <c r="I46" s="12">
        <f>E46+G46</f>
        <v>0</v>
      </c>
      <c r="J46" s="12">
        <f>F46+H46</f>
        <v>0</v>
      </c>
      <c r="K46" s="6" t="s">
        <v>11</v>
      </c>
      <c r="L46" s="6" t="s">
        <v>11</v>
      </c>
      <c r="M46" s="3"/>
      <c r="N46" s="3"/>
    </row>
    <row r="47" spans="1:14">
      <c r="A47" s="13" t="s">
        <v>11</v>
      </c>
      <c r="B47" s="13" t="s">
        <v>124</v>
      </c>
      <c r="C47" s="13" t="s">
        <v>11</v>
      </c>
      <c r="D47" s="14"/>
      <c r="E47" s="14"/>
      <c r="F47" s="14"/>
      <c r="G47" s="14"/>
      <c r="H47" s="14"/>
      <c r="I47" s="14"/>
      <c r="J47" s="14"/>
      <c r="K47" s="13" t="s">
        <v>11</v>
      </c>
      <c r="L47" s="13" t="s">
        <v>11</v>
      </c>
      <c r="M47" s="3"/>
      <c r="N47" s="3"/>
    </row>
    <row r="48" spans="1:14">
      <c r="A48" s="6" t="s">
        <v>125</v>
      </c>
      <c r="B48" s="6" t="s">
        <v>117</v>
      </c>
      <c r="C48" s="6" t="s">
        <v>89</v>
      </c>
      <c r="D48" s="12">
        <v>600</v>
      </c>
      <c r="E48" s="12"/>
      <c r="F48" s="12">
        <f>D48*E48</f>
        <v>0</v>
      </c>
      <c r="G48" s="12"/>
      <c r="H48" s="12">
        <f>D48*G48</f>
        <v>0</v>
      </c>
      <c r="I48" s="12">
        <f>E48+G48</f>
        <v>0</v>
      </c>
      <c r="J48" s="12">
        <f>F48+H48</f>
        <v>0</v>
      </c>
      <c r="K48" s="6" t="s">
        <v>11</v>
      </c>
      <c r="L48" s="6" t="s">
        <v>11</v>
      </c>
      <c r="M48" s="3"/>
      <c r="N48" s="3"/>
    </row>
    <row r="49" spans="1:14">
      <c r="A49" s="6" t="s">
        <v>126</v>
      </c>
      <c r="B49" s="6" t="s">
        <v>127</v>
      </c>
      <c r="C49" s="6" t="s">
        <v>89</v>
      </c>
      <c r="D49" s="12">
        <v>600</v>
      </c>
      <c r="E49" s="12"/>
      <c r="F49" s="12">
        <f>D49*E49</f>
        <v>0</v>
      </c>
      <c r="G49" s="12"/>
      <c r="H49" s="12">
        <f>D49*G49</f>
        <v>0</v>
      </c>
      <c r="I49" s="12">
        <f>E49+G49</f>
        <v>0</v>
      </c>
      <c r="J49" s="12">
        <f>F49+H49</f>
        <v>0</v>
      </c>
      <c r="K49" s="6" t="s">
        <v>11</v>
      </c>
      <c r="L49" s="6" t="s">
        <v>11</v>
      </c>
      <c r="M49" s="3"/>
      <c r="N49" s="3"/>
    </row>
    <row r="50" spans="1:14">
      <c r="A50" s="4" t="s">
        <v>11</v>
      </c>
      <c r="B50" s="4" t="s">
        <v>128</v>
      </c>
      <c r="C50" s="4" t="s">
        <v>11</v>
      </c>
      <c r="D50" s="11"/>
      <c r="E50" s="11"/>
      <c r="F50" s="11">
        <f>SUM(F38:F49)</f>
        <v>0</v>
      </c>
      <c r="G50" s="11"/>
      <c r="H50" s="11">
        <f>SUM(H38:H49)</f>
        <v>0</v>
      </c>
      <c r="I50" s="11"/>
      <c r="J50" s="11">
        <f>SUM(J38:J49)</f>
        <v>0</v>
      </c>
      <c r="K50" s="4" t="s">
        <v>11</v>
      </c>
      <c r="L50" s="4" t="s">
        <v>11</v>
      </c>
      <c r="M50" s="3"/>
      <c r="N50" s="3"/>
    </row>
    <row r="51" spans="1:14">
      <c r="A51" s="6" t="s">
        <v>11</v>
      </c>
      <c r="B51" s="6" t="s">
        <v>11</v>
      </c>
      <c r="C51" s="6" t="s">
        <v>11</v>
      </c>
      <c r="D51" s="12"/>
      <c r="E51" s="12"/>
      <c r="F51" s="12"/>
      <c r="G51" s="12"/>
      <c r="H51" s="12"/>
      <c r="I51" s="12">
        <f>E51+G51</f>
        <v>0</v>
      </c>
      <c r="J51" s="12">
        <f>F51+H51</f>
        <v>0</v>
      </c>
      <c r="K51" s="6" t="s">
        <v>11</v>
      </c>
      <c r="L51" s="6" t="s">
        <v>11</v>
      </c>
      <c r="M51" s="3"/>
      <c r="N51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/>
  </sheetViews>
  <sheetFormatPr defaultRowHeight="15"/>
  <cols>
    <col min="1" max="1" width="28.42578125" style="1" bestFit="1" customWidth="1"/>
    <col min="2" max="2" width="71.42578125" style="1" bestFit="1" customWidth="1"/>
    <col min="4" max="4" width="0" style="8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>
      <c r="A3" s="2" t="s">
        <v>4</v>
      </c>
      <c r="B3" s="5" t="s">
        <v>5</v>
      </c>
      <c r="C3" s="3"/>
    </row>
    <row r="4" spans="1:3">
      <c r="A4" s="2" t="s">
        <v>6</v>
      </c>
      <c r="B4" s="5" t="s">
        <v>7</v>
      </c>
      <c r="C4" s="3"/>
    </row>
    <row r="5" spans="1:3">
      <c r="A5" s="2" t="s">
        <v>8</v>
      </c>
      <c r="B5" s="5" t="s">
        <v>9</v>
      </c>
      <c r="C5" s="3"/>
    </row>
    <row r="6" spans="1:3">
      <c r="A6" s="2" t="s">
        <v>10</v>
      </c>
      <c r="B6" s="5" t="s">
        <v>11</v>
      </c>
      <c r="C6" s="3"/>
    </row>
    <row r="7" spans="1:3">
      <c r="A7" s="2" t="s">
        <v>12</v>
      </c>
      <c r="B7" s="5" t="s">
        <v>11</v>
      </c>
      <c r="C7" s="3"/>
    </row>
    <row r="8" spans="1:3">
      <c r="A8" s="2" t="s">
        <v>13</v>
      </c>
      <c r="B8" s="5" t="s">
        <v>11</v>
      </c>
      <c r="C8" s="3"/>
    </row>
    <row r="9" spans="1:3">
      <c r="A9" s="2" t="s">
        <v>14</v>
      </c>
      <c r="B9" s="5" t="s">
        <v>15</v>
      </c>
      <c r="C9" s="3"/>
    </row>
    <row r="10" spans="1:3">
      <c r="A10" s="2" t="s">
        <v>16</v>
      </c>
      <c r="B10" s="5" t="s">
        <v>15</v>
      </c>
      <c r="C10" s="3"/>
    </row>
    <row r="11" spans="1:3">
      <c r="A11" s="2" t="s">
        <v>17</v>
      </c>
      <c r="B11" s="5" t="s">
        <v>18</v>
      </c>
      <c r="C11" s="3"/>
    </row>
    <row r="12" spans="1:3">
      <c r="A12" s="2" t="s">
        <v>19</v>
      </c>
      <c r="B12" s="5" t="s">
        <v>11</v>
      </c>
      <c r="C12" s="3"/>
    </row>
    <row r="13" spans="1:3">
      <c r="A13" s="2" t="s">
        <v>20</v>
      </c>
      <c r="B13" s="5" t="s">
        <v>21</v>
      </c>
      <c r="C13" s="3"/>
    </row>
    <row r="14" spans="1:3">
      <c r="A14" s="2" t="s">
        <v>22</v>
      </c>
      <c r="B14" s="5" t="s">
        <v>23</v>
      </c>
      <c r="C14" s="3"/>
    </row>
    <row r="15" spans="1:3">
      <c r="A15" s="2" t="s">
        <v>11</v>
      </c>
      <c r="B15" s="6" t="s">
        <v>11</v>
      </c>
      <c r="C15" s="3"/>
    </row>
    <row r="16" spans="1:3">
      <c r="A16" s="2" t="s">
        <v>24</v>
      </c>
      <c r="B16" s="7" t="s">
        <v>25</v>
      </c>
      <c r="C16" s="3"/>
    </row>
    <row r="17" spans="1:3">
      <c r="A17" s="2" t="s">
        <v>26</v>
      </c>
      <c r="B17" s="7" t="s">
        <v>27</v>
      </c>
      <c r="C17" s="3"/>
    </row>
    <row r="18" spans="1:3">
      <c r="A18" s="2" t="s">
        <v>28</v>
      </c>
      <c r="B18" s="7" t="s">
        <v>29</v>
      </c>
      <c r="C18" s="3"/>
    </row>
    <row r="19" spans="1:3">
      <c r="A19" s="2" t="s">
        <v>30</v>
      </c>
      <c r="B19" s="7" t="s">
        <v>31</v>
      </c>
      <c r="C19" s="3"/>
    </row>
    <row r="20" spans="1:3">
      <c r="A20" s="2" t="s">
        <v>32</v>
      </c>
      <c r="B20" s="7" t="s">
        <v>31</v>
      </c>
      <c r="C20" s="3"/>
    </row>
    <row r="21" spans="1:3">
      <c r="A21" s="2" t="s">
        <v>33</v>
      </c>
      <c r="B21" s="7" t="s">
        <v>31</v>
      </c>
      <c r="C21" s="3"/>
    </row>
    <row r="22" spans="1:3">
      <c r="A22" s="2" t="s">
        <v>34</v>
      </c>
      <c r="B22" s="7" t="s">
        <v>31</v>
      </c>
      <c r="C22" s="3"/>
    </row>
    <row r="23" spans="1:3">
      <c r="A23" s="2" t="s">
        <v>35</v>
      </c>
      <c r="B23" s="7" t="s">
        <v>31</v>
      </c>
      <c r="C23" s="3"/>
    </row>
    <row r="24" spans="1:3">
      <c r="A24" s="2" t="s">
        <v>36</v>
      </c>
      <c r="B24" s="7" t="s">
        <v>31</v>
      </c>
      <c r="C24" s="3"/>
    </row>
    <row r="25" spans="1:3">
      <c r="A25" s="2" t="s">
        <v>37</v>
      </c>
      <c r="B25" s="7" t="s">
        <v>31</v>
      </c>
      <c r="C25" s="3"/>
    </row>
    <row r="26" spans="1:3">
      <c r="A26" s="2" t="s">
        <v>38</v>
      </c>
      <c r="B26" s="7" t="s">
        <v>39</v>
      </c>
      <c r="C26" s="3"/>
    </row>
    <row r="27" spans="1:3">
      <c r="A27" s="2" t="s">
        <v>40</v>
      </c>
      <c r="B27" s="7" t="s">
        <v>31</v>
      </c>
      <c r="C27" s="3"/>
    </row>
    <row r="28" spans="1:3">
      <c r="A28" s="2" t="s">
        <v>41</v>
      </c>
      <c r="B28" s="7" t="s">
        <v>31</v>
      </c>
      <c r="C28" s="3"/>
    </row>
    <row r="29" spans="1:3">
      <c r="A29" s="2" t="s">
        <v>42</v>
      </c>
      <c r="B29" s="7" t="s">
        <v>31</v>
      </c>
      <c r="C29" s="3"/>
    </row>
    <row r="30" spans="1:3">
      <c r="A30" s="2" t="s">
        <v>43</v>
      </c>
      <c r="B30" s="7" t="s">
        <v>31</v>
      </c>
      <c r="C30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</dc:creator>
  <cp:lastModifiedBy>Pavla Černá</cp:lastModifiedBy>
  <dcterms:created xsi:type="dcterms:W3CDTF">2023-05-18T10:36:21Z</dcterms:created>
  <dcterms:modified xsi:type="dcterms:W3CDTF">2023-06-02T06:30:36Z</dcterms:modified>
</cp:coreProperties>
</file>