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1-04-2020 - ZŠ Za Chlum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'01-04-2020 - ZŠ Za Chlume...'!$C$127:$K$234</definedName>
    <definedName name="_xlnm.Print_Area" localSheetId="1">'01-04-2020 - ZŠ Za Chlume...'!$C$4:$J$37,'01-04-2020 - ZŠ Za Chlume...'!$C$50:$J$76,'01-04-2020 - ZŠ Za Chlume...'!$C$82:$J$111,'01-04-2020 - ZŠ Za Chlume...'!$C$117:$K$234</definedName>
    <definedName name="_xlnm.Print_Titles" localSheetId="1">'01-04-2020 - ZŠ Za Chlume...'!$127:$127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4"/>
  <c r="F122"/>
  <c r="E120"/>
  <c r="F89"/>
  <c r="F87"/>
  <c r="E85"/>
  <c r="J22"/>
  <c r="E22"/>
  <c r="J125"/>
  <c r="J21"/>
  <c r="J19"/>
  <c r="E19"/>
  <c r="J89"/>
  <c r="J18"/>
  <c r="J16"/>
  <c r="E16"/>
  <c r="F125"/>
  <c r="J15"/>
  <c r="J10"/>
  <c r="J122"/>
  <c i="1" r="L90"/>
  <c r="AM90"/>
  <c r="AM89"/>
  <c r="L89"/>
  <c r="AM87"/>
  <c r="L87"/>
  <c r="L85"/>
  <c r="L84"/>
  <c i="2" r="BK234"/>
  <c r="J232"/>
  <c r="J231"/>
  <c r="BK230"/>
  <c r="J229"/>
  <c r="BK228"/>
  <c r="BK227"/>
  <c r="J226"/>
  <c r="BK225"/>
  <c r="BK224"/>
  <c r="J221"/>
  <c r="J220"/>
  <c r="J219"/>
  <c r="BK217"/>
  <c r="BK215"/>
  <c r="BK214"/>
  <c r="BK211"/>
  <c r="J210"/>
  <c r="BK209"/>
  <c r="J206"/>
  <c r="BK203"/>
  <c r="BK200"/>
  <c r="BK199"/>
  <c r="J196"/>
  <c r="BK194"/>
  <c r="BK192"/>
  <c r="BK191"/>
  <c r="J188"/>
  <c r="J187"/>
  <c r="J186"/>
  <c r="J182"/>
  <c r="J178"/>
  <c r="BK177"/>
  <c r="J175"/>
  <c r="BK174"/>
  <c r="J172"/>
  <c r="J170"/>
  <c r="BK165"/>
  <c r="J162"/>
  <c r="BK161"/>
  <c r="J159"/>
  <c r="BK156"/>
  <c r="BK155"/>
  <c r="J150"/>
  <c r="BK147"/>
  <c r="J146"/>
  <c r="J145"/>
  <c r="J142"/>
  <c r="J141"/>
  <c r="BK140"/>
  <c r="J139"/>
  <c r="J138"/>
  <c r="BK137"/>
  <c r="J136"/>
  <c r="BK135"/>
  <c r="J134"/>
  <c r="J132"/>
  <c r="BK131"/>
  <c r="BK232"/>
  <c r="BK231"/>
  <c r="BK226"/>
  <c r="J225"/>
  <c r="J224"/>
  <c r="J223"/>
  <c r="BK222"/>
  <c r="BK220"/>
  <c r="BK219"/>
  <c r="BK218"/>
  <c r="BK216"/>
  <c r="J213"/>
  <c r="J212"/>
  <c r="BK210"/>
  <c r="J208"/>
  <c r="J203"/>
  <c r="BK202"/>
  <c r="J200"/>
  <c r="BK198"/>
  <c r="BK197"/>
  <c r="BK196"/>
  <c r="J194"/>
  <c r="J191"/>
  <c r="BK190"/>
  <c r="J189"/>
  <c r="BK184"/>
  <c r="BK183"/>
  <c r="J180"/>
  <c r="J179"/>
  <c r="J176"/>
  <c r="BK175"/>
  <c r="J174"/>
  <c r="BK169"/>
  <c r="BK168"/>
  <c r="J167"/>
  <c r="J165"/>
  <c r="J163"/>
  <c r="J156"/>
  <c r="BK154"/>
  <c r="J153"/>
  <c r="J151"/>
  <c r="BK150"/>
  <c r="BK148"/>
  <c r="J147"/>
  <c r="BK145"/>
  <c r="BK142"/>
  <c r="BK138"/>
  <c r="J137"/>
  <c r="BK136"/>
  <c r="J135"/>
  <c r="BK132"/>
  <c r="J131"/>
  <c i="1" r="AS94"/>
  <c i="2" r="J234"/>
  <c r="J230"/>
  <c r="BK229"/>
  <c r="J228"/>
  <c r="J227"/>
  <c r="BK223"/>
  <c r="BK221"/>
  <c r="J218"/>
  <c r="J217"/>
  <c r="J216"/>
  <c r="J215"/>
  <c r="J214"/>
  <c r="BK213"/>
  <c r="J207"/>
  <c r="J199"/>
  <c r="J198"/>
  <c r="J197"/>
  <c r="J193"/>
  <c r="J192"/>
  <c r="BK189"/>
  <c r="BK188"/>
  <c r="BK186"/>
  <c r="J184"/>
  <c r="BK181"/>
  <c r="BK180"/>
  <c r="BK179"/>
  <c r="BK176"/>
  <c r="BK170"/>
  <c r="J169"/>
  <c r="J168"/>
  <c r="BK164"/>
  <c r="BK163"/>
  <c r="BK162"/>
  <c r="J161"/>
  <c r="BK160"/>
  <c r="J154"/>
  <c r="BK153"/>
  <c r="J152"/>
  <c r="J143"/>
  <c r="BK141"/>
  <c r="BK139"/>
  <c r="J222"/>
  <c r="BK212"/>
  <c r="J211"/>
  <c r="J209"/>
  <c r="BK208"/>
  <c r="BK207"/>
  <c r="BK206"/>
  <c r="J202"/>
  <c r="BK193"/>
  <c r="J190"/>
  <c r="BK187"/>
  <c r="J183"/>
  <c r="BK182"/>
  <c r="J181"/>
  <c r="BK178"/>
  <c r="J177"/>
  <c r="BK172"/>
  <c r="BK167"/>
  <c r="J164"/>
  <c r="J160"/>
  <c r="BK159"/>
  <c r="J155"/>
  <c r="BK152"/>
  <c r="BK151"/>
  <c r="J148"/>
  <c r="BK146"/>
  <c r="BK143"/>
  <c r="J140"/>
  <c r="BK134"/>
  <c l="1" r="P130"/>
  <c r="T130"/>
  <c r="R133"/>
  <c r="BK149"/>
  <c r="J149"/>
  <c r="J99"/>
  <c r="T149"/>
  <c r="T158"/>
  <c r="P166"/>
  <c r="R166"/>
  <c r="T166"/>
  <c r="BK173"/>
  <c r="J173"/>
  <c r="J104"/>
  <c r="P173"/>
  <c r="R173"/>
  <c r="T173"/>
  <c r="BK185"/>
  <c r="J185"/>
  <c r="J105"/>
  <c r="P185"/>
  <c r="R185"/>
  <c r="T185"/>
  <c r="BK195"/>
  <c r="J195"/>
  <c r="J106"/>
  <c r="P195"/>
  <c r="R195"/>
  <c r="T195"/>
  <c r="BK201"/>
  <c r="J201"/>
  <c r="J107"/>
  <c r="P201"/>
  <c r="R201"/>
  <c r="T201"/>
  <c r="P205"/>
  <c r="P204"/>
  <c r="T205"/>
  <c r="T204"/>
  <c r="BK130"/>
  <c r="J130"/>
  <c r="J96"/>
  <c r="BK133"/>
  <c r="J133"/>
  <c r="J97"/>
  <c r="T133"/>
  <c r="P144"/>
  <c r="T144"/>
  <c r="P149"/>
  <c r="BK158"/>
  <c r="R158"/>
  <c r="R157"/>
  <c r="BK205"/>
  <c r="J205"/>
  <c r="J109"/>
  <c r="R130"/>
  <c r="P133"/>
  <c r="BK144"/>
  <c r="J144"/>
  <c r="J98"/>
  <c r="R144"/>
  <c r="R149"/>
  <c r="P158"/>
  <c r="P157"/>
  <c r="BK166"/>
  <c r="J166"/>
  <c r="J102"/>
  <c r="R205"/>
  <c r="R204"/>
  <c r="J87"/>
  <c r="F90"/>
  <c r="BE131"/>
  <c r="BE134"/>
  <c r="BE136"/>
  <c r="BE150"/>
  <c r="BE153"/>
  <c r="BE154"/>
  <c r="BE156"/>
  <c r="BE161"/>
  <c r="BE168"/>
  <c r="BE179"/>
  <c r="BE183"/>
  <c r="BE184"/>
  <c r="BE188"/>
  <c r="BE191"/>
  <c r="BE196"/>
  <c r="BE202"/>
  <c r="BE208"/>
  <c r="BE213"/>
  <c r="BE216"/>
  <c r="BE217"/>
  <c r="BE218"/>
  <c r="BE220"/>
  <c r="BE221"/>
  <c r="BE222"/>
  <c r="BE146"/>
  <c r="BE155"/>
  <c r="BE164"/>
  <c r="BE165"/>
  <c r="BE169"/>
  <c r="BE172"/>
  <c r="BE174"/>
  <c r="BE175"/>
  <c r="BE177"/>
  <c r="BE190"/>
  <c r="BE192"/>
  <c r="BE193"/>
  <c r="BE194"/>
  <c r="BE200"/>
  <c r="BE203"/>
  <c r="BE209"/>
  <c r="BE210"/>
  <c r="BE211"/>
  <c r="BE215"/>
  <c r="BE219"/>
  <c r="BE224"/>
  <c r="BE225"/>
  <c r="BE228"/>
  <c r="BE234"/>
  <c r="BK171"/>
  <c r="J171"/>
  <c r="J103"/>
  <c r="J90"/>
  <c r="J124"/>
  <c r="BE135"/>
  <c r="BE137"/>
  <c r="BE138"/>
  <c r="BE142"/>
  <c r="BE145"/>
  <c r="BE147"/>
  <c r="BE152"/>
  <c r="BE159"/>
  <c r="BE160"/>
  <c r="BE163"/>
  <c r="BE170"/>
  <c r="BE176"/>
  <c r="BE180"/>
  <c r="BE181"/>
  <c r="BE186"/>
  <c r="BE187"/>
  <c r="BE198"/>
  <c r="BE199"/>
  <c r="BE206"/>
  <c r="BE214"/>
  <c r="BE230"/>
  <c r="BE232"/>
  <c r="BE132"/>
  <c r="BE139"/>
  <c r="BE140"/>
  <c r="BE141"/>
  <c r="BE143"/>
  <c r="BE148"/>
  <c r="BE151"/>
  <c r="BE162"/>
  <c r="BE167"/>
  <c r="BE178"/>
  <c r="BE182"/>
  <c r="BE189"/>
  <c r="BE197"/>
  <c r="BE207"/>
  <c r="BE212"/>
  <c r="BE223"/>
  <c r="BE226"/>
  <c r="BE227"/>
  <c r="BE229"/>
  <c r="BE231"/>
  <c r="BK233"/>
  <c r="J233"/>
  <c r="J110"/>
  <c r="F34"/>
  <c i="1" r="BC95"/>
  <c r="BC94"/>
  <c r="W32"/>
  <c i="2" r="F32"/>
  <c i="1" r="BA95"/>
  <c r="BA94"/>
  <c r="AW94"/>
  <c r="AK30"/>
  <c i="2" r="F35"/>
  <c i="1" r="BD95"/>
  <c r="BD94"/>
  <c r="W33"/>
  <c i="2" r="J32"/>
  <c i="1" r="AW95"/>
  <c i="2" r="F33"/>
  <c i="1" r="BB95"/>
  <c r="BB94"/>
  <c r="W31"/>
  <c i="2" l="1" r="R129"/>
  <c r="R128"/>
  <c r="T129"/>
  <c r="P129"/>
  <c r="P128"/>
  <c i="1" r="AU95"/>
  <c i="2" r="T157"/>
  <c r="BK157"/>
  <c r="J157"/>
  <c r="J100"/>
  <c r="J158"/>
  <c r="J101"/>
  <c r="BK204"/>
  <c r="J204"/>
  <c r="J108"/>
  <c r="BK129"/>
  <c r="BK128"/>
  <c r="J128"/>
  <c r="J94"/>
  <c i="1" r="AU94"/>
  <c r="AY94"/>
  <c i="2" r="J31"/>
  <c i="1" r="AV95"/>
  <c r="AT95"/>
  <c i="2" r="F31"/>
  <c i="1" r="AZ95"/>
  <c r="AZ94"/>
  <c r="W29"/>
  <c r="AX94"/>
  <c r="W30"/>
  <c i="2" l="1" r="T128"/>
  <c r="J129"/>
  <c r="J95"/>
  <c i="1" r="AV94"/>
  <c r="AK29"/>
  <c i="2" r="J28"/>
  <c i="1" r="AG95"/>
  <c r="AG94"/>
  <c r="AK26"/>
  <c l="1" r="AN95"/>
  <c i="2" r="J37"/>
  <c i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<sst xmlns="http://schemas.openxmlformats.org/spreadsheetml/2006/main">
  <si>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</si>
  <si>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</si>
  <si>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</si>
  <si>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</si>
  <si>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</si>
  <si>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{c3718b44-071f-4e32-9a05-2aa483b9b85b}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</si>
  <si>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</si>
  <si>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</si>
  <si>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</si>
  <si>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</si>
  <si>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</si>
  <si>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</si>
  <si>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</si>
  <si>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</si>
  <si>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01-04-2020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</si>
  <si>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</si>
  <si>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</si>
  <si>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Za Chlumem - technický klub</t>
  </si>
  <si>
    <t>KSO:</t>
  </si>
  <si>
    <t>CC-CZ:</t>
  </si>
  <si>
    <t>Místo:</t>
  </si>
  <si>
    <t>ZŠ Za Chlumem</t>
  </si>
  <si>
    <t>Datum:</t>
  </si>
  <si>
    <t>4. 4. 2020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</si>
  <si>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</si>
  <si>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</si>
  <si>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</si>
  <si>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</si>
  <si>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</si>
  <si>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</si>
  <si>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</si>
  <si>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</si>
  <si>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</si>
  <si>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</si>
  <si>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</si>
  <si>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</si>
  <si>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</si>
  <si>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</si>
  <si>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</si>
  <si>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</si>
  <si>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</si>
  <si>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</si>
  <si>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</si>
  <si>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</si>
  <si>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</si>
  <si>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</si>
  <si>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</si>
  <si>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</si>
  <si>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</si>
  <si>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</si>
  <si>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</si>
  <si>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</si>
  <si>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</si>
  <si>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</si>
  <si>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</si>
  <si>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</si>
  <si>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</si>
  <si>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</si>
  <si>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</si>
  <si>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</si>
  <si>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</si>
  <si>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</si>
  <si>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</si>
  <si>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</si>
  <si>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</si>
  <si>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</si>
  <si>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</si>
  <si>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</si>
  <si>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</si>
  <si>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</si>
  <si>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</si>
  <si>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</si>
  <si>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</si>
  <si>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</si>
  <si>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</si>
  <si>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</si>
  <si>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</si>
  <si>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</si>
  <si>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</si>
  <si>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</si>
  <si>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</si>
  <si>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</si>
  <si>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</si>
  <si>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</si>
  <si>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</si>
  <si>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</si>
  <si>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</si>
  <si>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</si>
  <si>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</si>
  <si>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</si>
  <si>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</si>
  <si>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</si>
  <si>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</si>
  <si>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</si>
  <si>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</si>
  <si>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</si>
  <si>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</si>
  <si>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</si>
  <si>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</si>
  <si>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</si>
  <si>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</si>
  <si>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</si>
  <si>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</si>
  <si>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</si>
  <si>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</si>
  <si>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</si>
  <si>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</si>
  <si>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</si>
  <si>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</si>
  <si>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</si>
  <si>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</si>
  <si>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</si>
  <si>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</si>
  <si>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</si>
  <si>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</si>
  <si>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</si>
  <si>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</si>
  <si>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</si>
  <si>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</si>
  <si>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</si>
  <si>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</si>
  <si>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</si>
  <si>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</si>
  <si>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</si>
  <si>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</si>
  <si>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</si>
  <si>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340271045.XLA</t>
  </si>
  <si>
    <t>Zazdívka otvorů v příčkách nebo stěnách plochy do 4 m2 tvárnicemi YTONG tl 150 mm</t>
  </si>
  <si>
    <t>m2</t>
  </si>
  <si>
    <t>4</t>
  </si>
  <si>
    <t>-1589537443</t>
  </si>
  <si>
    <t>346272216.XLA</t>
  </si>
  <si>
    <t>Přizdívka z tvárnic Ytong Obezdívka tl 50 mm</t>
  </si>
  <si>
    <t>179599826</t>
  </si>
  <si>
    <t>6</t>
  </si>
  <si>
    <t>Úpravy povrchů, podlahy a osazování výplní</t>
  </si>
  <si>
    <t>611131121</t>
  </si>
  <si>
    <t>Penetrační disperzní nátěr vnitřních stropů nanášený ručně</t>
  </si>
  <si>
    <t>1616660249</t>
  </si>
  <si>
    <t>611142001</t>
  </si>
  <si>
    <t>Potažení vnitřních stropů sklovláknitým pletivem vtlačeným do tenkovrstvé hmoty</t>
  </si>
  <si>
    <t>-288599715</t>
  </si>
  <si>
    <t>5</t>
  </si>
  <si>
    <t>611311131</t>
  </si>
  <si>
    <t>Potažení vnitřních rovných stropů vápenným štukem tloušťky do 3 mm</t>
  </si>
  <si>
    <t>-1537326397</t>
  </si>
  <si>
    <t>612131121</t>
  </si>
  <si>
    <t>Penetrační disperzní nátěr vnitřních stěn nanášený ručně</t>
  </si>
  <si>
    <t>-2145423689</t>
  </si>
  <si>
    <t>7</t>
  </si>
  <si>
    <t>612142001</t>
  </si>
  <si>
    <t>Potažení vnitřních stěn sklovláknitým pletivem vtlačeným do tenkovrstvé hmoty</t>
  </si>
  <si>
    <t>-2096215709</t>
  </si>
  <si>
    <t>8</t>
  </si>
  <si>
    <t>612311131</t>
  </si>
  <si>
    <t>Potažení vnitřních stěn vápenným štukem tloušťky do 3 mm</t>
  </si>
  <si>
    <t>-915447078</t>
  </si>
  <si>
    <t>9</t>
  </si>
  <si>
    <t>622143003</t>
  </si>
  <si>
    <t>Montáž omítkových plastových nebo pozinkovaných rohových profilů s tkaninou</t>
  </si>
  <si>
    <t>m</t>
  </si>
  <si>
    <t>-1918344162</t>
  </si>
  <si>
    <t>10</t>
  </si>
  <si>
    <t>M</t>
  </si>
  <si>
    <t>28342200</t>
  </si>
  <si>
    <t>profil začišťovací PVC 6mm pro tenkovrstvé omítky</t>
  </si>
  <si>
    <t>-1006035314</t>
  </si>
  <si>
    <t>11</t>
  </si>
  <si>
    <t>642944121</t>
  </si>
  <si>
    <t>Osazování ocelových zárubní dodatečné pl do 2,5 m2</t>
  </si>
  <si>
    <t>kus</t>
  </si>
  <si>
    <t>2067867480</t>
  </si>
  <si>
    <t>12</t>
  </si>
  <si>
    <t>55331386</t>
  </si>
  <si>
    <t>zárubeň ocelová pro běžné zdění a pórobeton 150 levá/pravá 900</t>
  </si>
  <si>
    <t>1726448749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</si>
  <si>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</si>
  <si>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</si>
  <si>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</si>
  <si>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</si>
  <si>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1353139298</t>
  </si>
  <si>
    <t>14</t>
  </si>
  <si>
    <t>952901111</t>
  </si>
  <si>
    <t>Vyčištění budov bytové a občanské výstavby při výšce podlaží do 4 m</t>
  </si>
  <si>
    <t>1923447615</t>
  </si>
  <si>
    <t>968072455</t>
  </si>
  <si>
    <t>Vybourání kovových dveřních zárubní pl do 2 m2</t>
  </si>
  <si>
    <t>28266065</t>
  </si>
  <si>
    <t>16</t>
  </si>
  <si>
    <t>978059361</t>
  </si>
  <si>
    <t>Bourání obkladů z plochy přes 1 m2</t>
  </si>
  <si>
    <t>1808335781</t>
  </si>
  <si>
    <t>997</t>
  </si>
  <si>
    <t>Přesun sutě</t>
  </si>
  <si>
    <t>17</t>
  </si>
  <si>
    <t>997013212</t>
  </si>
  <si>
    <t>Vnitrostaveništní doprava suti a vybouraných hmot pro budovy v do 9 m ručně</t>
  </si>
  <si>
    <t>t</t>
  </si>
  <si>
    <t>43219601</t>
  </si>
  <si>
    <t>18</t>
  </si>
  <si>
    <t>997013219</t>
  </si>
  <si>
    <t>Příplatek k vnitrostaveništní dopravě suti a vybouraných hmot za zvětšenou dopravu suti ZKD 10 m</t>
  </si>
  <si>
    <t>1843693314</t>
  </si>
  <si>
    <t>19</t>
  </si>
  <si>
    <t>997013501</t>
  </si>
  <si>
    <t>Odvoz suti a vybouraných hmot na skládku nebo meziskládku do 1 km se složením</t>
  </si>
  <si>
    <t>1091718726</t>
  </si>
  <si>
    <t>20</t>
  </si>
  <si>
    <t>997013509</t>
  </si>
  <si>
    <t>Příplatek k odvozu suti a vybouraných hmot na skládku ZKD 1 km přes 1 km</t>
  </si>
  <si>
    <t>819053670</t>
  </si>
  <si>
    <t>997013607</t>
  </si>
  <si>
    <t>Poplatek za uložení na skládce (skládkovné) stavebního odpadu keramického kód odpadu 17 01 03</t>
  </si>
  <si>
    <t>160588828</t>
  </si>
  <si>
    <t>22</t>
  </si>
  <si>
    <t>997013804</t>
  </si>
  <si>
    <t>Poplatek za uložení na skládce (skládkovné) stavebního odpadu ze skla kód odpadu 17 02 02</t>
  </si>
  <si>
    <t>-323557705</t>
  </si>
  <si>
    <t>23</t>
  </si>
  <si>
    <t>997013813</t>
  </si>
  <si>
    <t>Poplatek za uložení na skládce (skládkovné) stavebního odpadu z plastických hmot kód odpadu 17 02 03</t>
  </si>
  <si>
    <t>548116830</t>
  </si>
  <si>
    <t>PSV</t>
  </si>
  <si>
    <t>Práce a dodávky PSV</t>
  </si>
  <si>
    <t>725</t>
  </si>
  <si>
    <t>Zdravotechnika - zařizovací předměty</t>
  </si>
  <si>
    <t>24</t>
  </si>
  <si>
    <t>725210821</t>
  </si>
  <si>
    <t>Demontáž umyvadel bez výtokových armatur</t>
  </si>
  <si>
    <t>soubor</t>
  </si>
  <si>
    <t>897631514</t>
  </si>
  <si>
    <t>25</t>
  </si>
  <si>
    <t>725211601</t>
  </si>
  <si>
    <t>Umyvadlo keramické bílé šířky 500 mm bez krytu na sifon připevněné na stěnu šrouby</t>
  </si>
  <si>
    <t>1134904327</t>
  </si>
  <si>
    <t>26</t>
  </si>
  <si>
    <t>725590812</t>
  </si>
  <si>
    <t>Přemístění vnitrostaveništní demontovaných zařizovacích předmětů v objektech výšky do 12 m</t>
  </si>
  <si>
    <t>-65281646</t>
  </si>
  <si>
    <t>27</t>
  </si>
  <si>
    <t>725820801</t>
  </si>
  <si>
    <t>Demontáž baterie nástěnné do G 3 / 4</t>
  </si>
  <si>
    <t>352021738</t>
  </si>
  <si>
    <t>28</t>
  </si>
  <si>
    <t>725829121</t>
  </si>
  <si>
    <t>Montáž baterie umyvadlové nástěnné pákové a klasické ostatní typ</t>
  </si>
  <si>
    <t>-1170929616</t>
  </si>
  <si>
    <t>29</t>
  </si>
  <si>
    <t>55143987</t>
  </si>
  <si>
    <t xml:space="preserve">baterie umyvadlová </t>
  </si>
  <si>
    <t>32</t>
  </si>
  <si>
    <t>-615276679</t>
  </si>
  <si>
    <t>30</t>
  </si>
  <si>
    <t>725860811</t>
  </si>
  <si>
    <t>Demontáž uzávěrů zápachu jednoduchých</t>
  </si>
  <si>
    <t>1390870931</t>
  </si>
  <si>
    <t>766</t>
  </si>
  <si>
    <t>Konstrukce truhlářské</t>
  </si>
  <si>
    <t>31</t>
  </si>
  <si>
    <t>766660002</t>
  </si>
  <si>
    <t>Montáž dveřních křídel otvíravých jednokřídlových š přes 0,8 m do ocelové zárubně</t>
  </si>
  <si>
    <t>255134599</t>
  </si>
  <si>
    <t>61162015</t>
  </si>
  <si>
    <t>dveře jednokřídlé voštinové povrch fóliový plné 900x1970/2100mm</t>
  </si>
  <si>
    <t>-1063610289</t>
  </si>
  <si>
    <t>33</t>
  </si>
  <si>
    <t>54914622</t>
  </si>
  <si>
    <t>kování dveřní vrchní klika včetně štítu a montážního materiálu BB 72 matný nikl</t>
  </si>
  <si>
    <t>175215843</t>
  </si>
  <si>
    <t>34</t>
  </si>
  <si>
    <t>998766102</t>
  </si>
  <si>
    <t>Přesun hmot tonážní pro konstrukce truhlářské v objektech v do 12 m</t>
  </si>
  <si>
    <t>68126759</t>
  </si>
  <si>
    <t>767</t>
  </si>
  <si>
    <t>Konstrukce zámečnické</t>
  </si>
  <si>
    <t>35</t>
  </si>
  <si>
    <t>767141800</t>
  </si>
  <si>
    <t>Demontáž konstrukcí pro beztmelé zasklení se zasklením</t>
  </si>
  <si>
    <t>2042300517</t>
  </si>
  <si>
    <t>776</t>
  </si>
  <si>
    <t>Podlahy povlakové</t>
  </si>
  <si>
    <t>36</t>
  </si>
  <si>
    <t>776111116</t>
  </si>
  <si>
    <t>Odstranění zbytků lepidla z podkladu povlakových podlah broušením</t>
  </si>
  <si>
    <t>-1466327224</t>
  </si>
  <si>
    <t>37</t>
  </si>
  <si>
    <t>776111311</t>
  </si>
  <si>
    <t>Vysátí podkladu povlakových podlah</t>
  </si>
  <si>
    <t>1431751866</t>
  </si>
  <si>
    <t>38</t>
  </si>
  <si>
    <t>776121111</t>
  </si>
  <si>
    <t>Vodou ředitelná penetrace savého podkladu povlakových podlah ředěná v poměru 1:3</t>
  </si>
  <si>
    <t>-166318755</t>
  </si>
  <si>
    <t>39</t>
  </si>
  <si>
    <t>776141112</t>
  </si>
  <si>
    <t>Vyrovnání podkladu povlakových podlah stěrkou pevnosti 20 MPa tl 5 mm</t>
  </si>
  <si>
    <t>1639650245</t>
  </si>
  <si>
    <t>40</t>
  </si>
  <si>
    <t>776201811</t>
  </si>
  <si>
    <t>Demontáž lepených povlakových podlah bez podložky ručně</t>
  </si>
  <si>
    <t>-881034096</t>
  </si>
  <si>
    <t>41</t>
  </si>
  <si>
    <t>776261121</t>
  </si>
  <si>
    <t xml:space="preserve">Montáž čtverců z pryže </t>
  </si>
  <si>
    <t>1728757877</t>
  </si>
  <si>
    <t>42</t>
  </si>
  <si>
    <t>27251020</t>
  </si>
  <si>
    <t>podlahovina průmyslová (gumová dlažba Alfa) 300x300x6 mm</t>
  </si>
  <si>
    <t>-25703554</t>
  </si>
  <si>
    <t>43</t>
  </si>
  <si>
    <t>776410811</t>
  </si>
  <si>
    <t>Odstranění soklíků a lišt pryžových nebo plastových</t>
  </si>
  <si>
    <t>-2046607619</t>
  </si>
  <si>
    <t>44</t>
  </si>
  <si>
    <t>998776102</t>
  </si>
  <si>
    <t>Přesun hmot tonážní pro podlahy povlakové v objektech v do 12 m</t>
  </si>
  <si>
    <t>685109126</t>
  </si>
  <si>
    <t>45</t>
  </si>
  <si>
    <t>998776181</t>
  </si>
  <si>
    <t>Příplatek k přesunu hmot tonážní 776 prováděný bez použití mechanizace</t>
  </si>
  <si>
    <t>2090265735</t>
  </si>
  <si>
    <t>46</t>
  </si>
  <si>
    <t>998776192</t>
  </si>
  <si>
    <t>Příplatek k přesunu hmot tonážní 776 za zvětšený přesun do 100 m</t>
  </si>
  <si>
    <t>1069312997</t>
  </si>
  <si>
    <t>781</t>
  </si>
  <si>
    <t>Dokončovací práce - obklady</t>
  </si>
  <si>
    <t>47</t>
  </si>
  <si>
    <t>781121011</t>
  </si>
  <si>
    <t>Nátěr penetrační na stěnu</t>
  </si>
  <si>
    <t>-667254752</t>
  </si>
  <si>
    <t>48</t>
  </si>
  <si>
    <t>781151031</t>
  </si>
  <si>
    <t>Celoplošné vyrovnání podkladu stěrkou tl 3 mm</t>
  </si>
  <si>
    <t>-1145633653</t>
  </si>
  <si>
    <t>49</t>
  </si>
  <si>
    <t>781161021</t>
  </si>
  <si>
    <t>Montáž profilu ukončujícího rohového nebo vanového</t>
  </si>
  <si>
    <t>-1247662590</t>
  </si>
  <si>
    <t>50</t>
  </si>
  <si>
    <t>28342001</t>
  </si>
  <si>
    <t>lišta ukončovací pro obklady profilovaná v barvě</t>
  </si>
  <si>
    <t>-561651432</t>
  </si>
  <si>
    <t>51</t>
  </si>
  <si>
    <t>781474112</t>
  </si>
  <si>
    <t>Montáž obkladů vnitřních keramických hladkých do 12 ks/m2 lepených flexibilním lepidlem</t>
  </si>
  <si>
    <t>-1348331130</t>
  </si>
  <si>
    <t>52</t>
  </si>
  <si>
    <t>59761026</t>
  </si>
  <si>
    <t>obklad keramický hladký do 12ks/m2</t>
  </si>
  <si>
    <t>1709631499</t>
  </si>
  <si>
    <t>53</t>
  </si>
  <si>
    <t>998781102</t>
  </si>
  <si>
    <t>Přesun hmot tonážní pro obklady keramické v objektech v do 12 m</t>
  </si>
  <si>
    <t>352901047</t>
  </si>
  <si>
    <t>54</t>
  </si>
  <si>
    <t>998781181</t>
  </si>
  <si>
    <t>Příplatek k přesunu hmot tonážní 781 prováděný bez použití mechanizace</t>
  </si>
  <si>
    <t>-1919013492</t>
  </si>
  <si>
    <t>55</t>
  </si>
  <si>
    <t>998781192</t>
  </si>
  <si>
    <t>Příplatek k přesunu hmot tonážní 781 za zvětšený přesun do 100 m</t>
  </si>
  <si>
    <t>-506292972</t>
  </si>
  <si>
    <t>784</t>
  </si>
  <si>
    <t>Dokončovací práce - malby a tapety</t>
  </si>
  <si>
    <t>56</t>
  </si>
  <si>
    <t>784121001</t>
  </si>
  <si>
    <t>Oškrabání malby v mísnostech výšky do 3,80 m</t>
  </si>
  <si>
    <t>-2022035470</t>
  </si>
  <si>
    <t>57</t>
  </si>
  <si>
    <t>784171111</t>
  </si>
  <si>
    <t>Zakrytí vnitřních ploch stěn v místnostech výšky do 3,80 m</t>
  </si>
  <si>
    <t>1504221791</t>
  </si>
  <si>
    <t>58</t>
  </si>
  <si>
    <t>58124844</t>
  </si>
  <si>
    <t>fólie pro malířské potřeby zakrývací tl 25µ 4x5m</t>
  </si>
  <si>
    <t>-1981169533</t>
  </si>
  <si>
    <t>59</t>
  </si>
  <si>
    <t>784181101</t>
  </si>
  <si>
    <t>Základní akrylátová jednonásobná penetrace podkladu v místnostech výšky do 3,80m</t>
  </si>
  <si>
    <t>1438408347</t>
  </si>
  <si>
    <t>60</t>
  </si>
  <si>
    <t>784211101</t>
  </si>
  <si>
    <t>Dvojnásobné bílé malby ze směsí za mokra výborně otěruvzdorných v místnostech výšky do 3,80 m</t>
  </si>
  <si>
    <t>-2039598137</t>
  </si>
  <si>
    <t>787</t>
  </si>
  <si>
    <t>Dokončovací práce - zasklívání</t>
  </si>
  <si>
    <t>61</t>
  </si>
  <si>
    <t>787100812</t>
  </si>
  <si>
    <t>Vysklívání stěn, příček, balkónového zábradlí, výtahových šachet skla profilovaného dvojitého</t>
  </si>
  <si>
    <t>-1914804123</t>
  </si>
  <si>
    <t>62</t>
  </si>
  <si>
    <t>787101822</t>
  </si>
  <si>
    <t xml:space="preserve">Příplatek k vysklívání stěn za konstrukce s  lištami oboustrannými</t>
  </si>
  <si>
    <t>247130043</t>
  </si>
  <si>
    <t>Práce a dodávky M</t>
  </si>
  <si>
    <t>21-M</t>
  </si>
  <si>
    <t>Elektromontáže</t>
  </si>
  <si>
    <t>63</t>
  </si>
  <si>
    <t>210131599R</t>
  </si>
  <si>
    <t>Měření osvětlení</t>
  </si>
  <si>
    <t>hod</t>
  </si>
  <si>
    <t>64</t>
  </si>
  <si>
    <t>1819978802</t>
  </si>
  <si>
    <t>210203719R-D</t>
  </si>
  <si>
    <t>Demontáž stávajících obvodů,úklid</t>
  </si>
  <si>
    <t>803380821</t>
  </si>
  <si>
    <t>65</t>
  </si>
  <si>
    <t>210812015R</t>
  </si>
  <si>
    <t>Ukončení vodičů vč.zapojení do 2,5 mm2</t>
  </si>
  <si>
    <t>ks</t>
  </si>
  <si>
    <t>-1548046597</t>
  </si>
  <si>
    <t>66</t>
  </si>
  <si>
    <t>210812017R</t>
  </si>
  <si>
    <t>Spín.zápust.vč.zap.1-pólový-řazení 1</t>
  </si>
  <si>
    <t>1666938791</t>
  </si>
  <si>
    <t>67</t>
  </si>
  <si>
    <t>210812019R</t>
  </si>
  <si>
    <t>Zásuvka dvojitá</t>
  </si>
  <si>
    <t>1214208897</t>
  </si>
  <si>
    <t>68</t>
  </si>
  <si>
    <t>210812023</t>
  </si>
  <si>
    <t>CYKY 2Ax1,5 mm2 750V (PO)</t>
  </si>
  <si>
    <t>1227929283</t>
  </si>
  <si>
    <t>69</t>
  </si>
  <si>
    <t>210812031</t>
  </si>
  <si>
    <t>CYKY 3Cx1,5 mm2 750V (PO)</t>
  </si>
  <si>
    <t>1822404216</t>
  </si>
  <si>
    <t>70</t>
  </si>
  <si>
    <t>210812033</t>
  </si>
  <si>
    <t>CYKY 3Cx2,5 mm2 750V (PO)</t>
  </si>
  <si>
    <t>-2091424468</t>
  </si>
  <si>
    <t>71</t>
  </si>
  <si>
    <t>210812041R</t>
  </si>
  <si>
    <t>Svítidlo zářivkové LED,přisazené 45W IP 20-45 5400Lm</t>
  </si>
  <si>
    <t>1330205583</t>
  </si>
  <si>
    <t>72</t>
  </si>
  <si>
    <t>210812044R</t>
  </si>
  <si>
    <t>Lišta 20x20</t>
  </si>
  <si>
    <t>2023985245</t>
  </si>
  <si>
    <t>73</t>
  </si>
  <si>
    <t>210812051R</t>
  </si>
  <si>
    <t>Lištová krabice pro vypínač</t>
  </si>
  <si>
    <t>-1889462338</t>
  </si>
  <si>
    <t>74</t>
  </si>
  <si>
    <t>210812053R</t>
  </si>
  <si>
    <t>Lištová krabice pro zásuvku</t>
  </si>
  <si>
    <t>1232015432</t>
  </si>
  <si>
    <t>75</t>
  </si>
  <si>
    <t>210812055R</t>
  </si>
  <si>
    <t>Revize do 500tis. mont.</t>
  </si>
  <si>
    <t>soub</t>
  </si>
  <si>
    <t>496034568</t>
  </si>
  <si>
    <t>76</t>
  </si>
  <si>
    <t>210812057R</t>
  </si>
  <si>
    <t>Měření odporu nulových smyček 1-fáz.vedení 220V</t>
  </si>
  <si>
    <t>okruh</t>
  </si>
  <si>
    <t>-1645249951</t>
  </si>
  <si>
    <t>77</t>
  </si>
  <si>
    <t>34823741R</t>
  </si>
  <si>
    <t>svítidlo zářivkové interiérové LED 45W IP20-45 5400Lm</t>
  </si>
  <si>
    <t>128</t>
  </si>
  <si>
    <t>1935249522</t>
  </si>
  <si>
    <t>78</t>
  </si>
  <si>
    <t>34823742R</t>
  </si>
  <si>
    <t>Hliníkový rám pro LED svítidlo</t>
  </si>
  <si>
    <t>-114714270</t>
  </si>
  <si>
    <t>79</t>
  </si>
  <si>
    <t>35811071</t>
  </si>
  <si>
    <t xml:space="preserve">zásuvka  nástěnná dvojitá</t>
  </si>
  <si>
    <t>815567175</t>
  </si>
  <si>
    <t>80</t>
  </si>
  <si>
    <t>35811075R</t>
  </si>
  <si>
    <t>Spínač č. 1 Bílý</t>
  </si>
  <si>
    <t>1338341476</t>
  </si>
  <si>
    <t>81</t>
  </si>
  <si>
    <t>35811132R</t>
  </si>
  <si>
    <t>Rámeček jednoduchý bílý</t>
  </si>
  <si>
    <t>2051881965</t>
  </si>
  <si>
    <t>82</t>
  </si>
  <si>
    <t>34109511</t>
  </si>
  <si>
    <t xml:space="preserve">kabel silový s Cu jádrem   2Ax1,5mm2</t>
  </si>
  <si>
    <t>-2066493905</t>
  </si>
  <si>
    <t>83</t>
  </si>
  <si>
    <t>PKB.711018</t>
  </si>
  <si>
    <t>CYKY-J 3x1,5 (3Cx 1,5)</t>
  </si>
  <si>
    <t>2111739191</t>
  </si>
  <si>
    <t>84</t>
  </si>
  <si>
    <t>PKB.711021</t>
  </si>
  <si>
    <t>CYKY-J 3x2,5 (Cx 2,5)</t>
  </si>
  <si>
    <t>-1008052765</t>
  </si>
  <si>
    <t>85</t>
  </si>
  <si>
    <t>34571004</t>
  </si>
  <si>
    <t>lišta elektroinstalační hranatá bílá 20x20</t>
  </si>
  <si>
    <t>429219213</t>
  </si>
  <si>
    <t>86</t>
  </si>
  <si>
    <t>34571515</t>
  </si>
  <si>
    <t>lištová krabice pod vypínač</t>
  </si>
  <si>
    <t>79293265</t>
  </si>
  <si>
    <t>87</t>
  </si>
  <si>
    <t>34571512</t>
  </si>
  <si>
    <t>lištová krabice pod zásuvku</t>
  </si>
  <si>
    <t>1731461029</t>
  </si>
  <si>
    <t>88</t>
  </si>
  <si>
    <t>34571511</t>
  </si>
  <si>
    <t>Drobný materiál</t>
  </si>
  <si>
    <t>kpl</t>
  </si>
  <si>
    <t>-2127160213</t>
  </si>
  <si>
    <t>89</t>
  </si>
  <si>
    <t>210812157</t>
  </si>
  <si>
    <t>Doprava materiálu</t>
  </si>
  <si>
    <t>-1975766024</t>
  </si>
  <si>
    <t>HZS</t>
  </si>
  <si>
    <t>Hodinové zúčtovací sazby</t>
  </si>
  <si>
    <t>90</t>
  </si>
  <si>
    <t>HZS1301</t>
  </si>
  <si>
    <t>Hodinová zúčtovací sazba-stěhování</t>
  </si>
  <si>
    <t>512</t>
  </si>
  <si>
    <t>-414027057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</si>
</sst>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01-04-2020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Za Chlumem - technický klub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ZŠ Za Chlumem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4. 4. 2020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'01-04-2020 - ZŠ Za Chlume...'!J28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'01-04-2020 - ZŠ Za Chlume...'!P128</f>
        <v>0</v>
      </c>
      <c r="AV95" s="124">
        <f>'01-04-2020 - ZŠ Za Chlume...'!J31</f>
        <v>0</v>
      </c>
      <c r="AW95" s="124">
        <f>'01-04-2020 - ZŠ Za Chlume...'!J32</f>
        <v>0</v>
      </c>
      <c r="AX95" s="124">
        <f>'01-04-2020 - ZŠ Za Chlume...'!J33</f>
        <v>0</v>
      </c>
      <c r="AY95" s="124">
        <f>'01-04-2020 - ZŠ Za Chlume...'!J34</f>
        <v>0</v>
      </c>
      <c r="AZ95" s="124">
        <f>'01-04-2020 - ZŠ Za Chlume...'!F31</f>
        <v>0</v>
      </c>
      <c r="BA95" s="124">
        <f>'01-04-2020 - ZŠ Za Chlume...'!F32</f>
        <v>0</v>
      </c>
      <c r="BB95" s="124">
        <f>'01-04-2020 - ZŠ Za Chlume...'!F33</f>
        <v>0</v>
      </c>
      <c r="BC95" s="124">
        <f>'01-04-2020 - ZŠ Za Chlume...'!F34</f>
        <v>0</v>
      </c>
      <c r="BD95" s="126">
        <f>'01-04-2020 - ZŠ Za Chlume...'!F35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zZI2ZP83AyAV5yW1iV5KwoPXIx2zo3MF8kPdw3KMqrFHzYBCq60ZEwMQNY75Lotmd/GqSQ/K2dQ7TtQ0iv5RmA==" hashValue="L/N7dwkcXPi5xTTMKL83hDCErrDtbFtUj3eW8axKTzKB1o3fK3QEq3+ZZCoXdRZY/37jfHLspKdtRIFwRAFT/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-04-2020 - ZŠ Za Chlum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4. 4. 2020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ROUND((SUM(BE128:BE234)),  2)</f>
        <v>0</v>
      </c>
      <c r="G31" s="35"/>
      <c r="H31" s="35"/>
      <c r="I31" s="153">
        <v>0.20999999999999999</v>
      </c>
      <c r="J31" s="152">
        <f>ROUND(((SUM(BE128:BE234))*I31),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43</v>
      </c>
      <c r="F32" s="152">
        <f>ROUND((SUM(BF128:BF234)),  2)</f>
        <v>0</v>
      </c>
      <c r="G32" s="35"/>
      <c r="H32" s="35"/>
      <c r="I32" s="153">
        <v>0.14999999999999999</v>
      </c>
      <c r="J32" s="152">
        <f>ROUND(((SUM(BF128:BF234))*I32),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ROUND((SUM(BG128:BG234)),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ROUND((SUM(BH128:BH234)),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ROUND((SUM(BI128:BI234)),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ZŠ Za Chlumem - technický klub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ZŠ Za Chlumem</v>
      </c>
      <c r="G87" s="37"/>
      <c r="H87" s="37"/>
      <c r="I87" s="138" t="s">
        <v>22</v>
      </c>
      <c r="J87" s="76" t="str">
        <f>IF(J10="","",J10)</f>
        <v>4. 4. 2020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J129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J130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J133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J144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J149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3"/>
      <c r="C100" s="184"/>
      <c r="D100" s="185" t="s">
        <v>96</v>
      </c>
      <c r="E100" s="186"/>
      <c r="F100" s="186"/>
      <c r="G100" s="186"/>
      <c r="H100" s="186"/>
      <c r="I100" s="187"/>
      <c r="J100" s="188">
        <f>J157</f>
        <v>0</v>
      </c>
      <c r="K100" s="184"/>
      <c r="L100" s="18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0"/>
      <c r="C101" s="191"/>
      <c r="D101" s="192" t="s">
        <v>97</v>
      </c>
      <c r="E101" s="193"/>
      <c r="F101" s="193"/>
      <c r="G101" s="193"/>
      <c r="H101" s="193"/>
      <c r="I101" s="194"/>
      <c r="J101" s="195">
        <f>J158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0"/>
      <c r="C102" s="191"/>
      <c r="D102" s="192" t="s">
        <v>98</v>
      </c>
      <c r="E102" s="193"/>
      <c r="F102" s="193"/>
      <c r="G102" s="193"/>
      <c r="H102" s="193"/>
      <c r="I102" s="194"/>
      <c r="J102" s="195">
        <f>J166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J171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J173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101</v>
      </c>
      <c r="E105" s="193"/>
      <c r="F105" s="193"/>
      <c r="G105" s="193"/>
      <c r="H105" s="193"/>
      <c r="I105" s="194"/>
      <c r="J105" s="195">
        <f>J185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0"/>
      <c r="C106" s="191"/>
      <c r="D106" s="192" t="s">
        <v>102</v>
      </c>
      <c r="E106" s="193"/>
      <c r="F106" s="193"/>
      <c r="G106" s="193"/>
      <c r="H106" s="193"/>
      <c r="I106" s="194"/>
      <c r="J106" s="195">
        <f>J195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0"/>
      <c r="C107" s="191"/>
      <c r="D107" s="192" t="s">
        <v>103</v>
      </c>
      <c r="E107" s="193"/>
      <c r="F107" s="193"/>
      <c r="G107" s="193"/>
      <c r="H107" s="193"/>
      <c r="I107" s="194"/>
      <c r="J107" s="195">
        <f>J201</f>
        <v>0</v>
      </c>
      <c r="K107" s="19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3"/>
      <c r="C108" s="184"/>
      <c r="D108" s="185" t="s">
        <v>104</v>
      </c>
      <c r="E108" s="186"/>
      <c r="F108" s="186"/>
      <c r="G108" s="186"/>
      <c r="H108" s="186"/>
      <c r="I108" s="187"/>
      <c r="J108" s="188">
        <f>J204</f>
        <v>0</v>
      </c>
      <c r="K108" s="184"/>
      <c r="L108" s="18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0"/>
      <c r="C109" s="191"/>
      <c r="D109" s="192" t="s">
        <v>105</v>
      </c>
      <c r="E109" s="193"/>
      <c r="F109" s="193"/>
      <c r="G109" s="193"/>
      <c r="H109" s="193"/>
      <c r="I109" s="194"/>
      <c r="J109" s="195">
        <f>J205</f>
        <v>0</v>
      </c>
      <c r="K109" s="19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3"/>
      <c r="C110" s="184"/>
      <c r="D110" s="185" t="s">
        <v>106</v>
      </c>
      <c r="E110" s="186"/>
      <c r="F110" s="186"/>
      <c r="G110" s="186"/>
      <c r="H110" s="186"/>
      <c r="I110" s="187"/>
      <c r="J110" s="188">
        <f>J233</f>
        <v>0</v>
      </c>
      <c r="K110" s="184"/>
      <c r="L110" s="18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17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177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107</v>
      </c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E7</f>
        <v>ZŠ Za Chlumem - technický klub</v>
      </c>
      <c r="F120" s="37"/>
      <c r="G120" s="37"/>
      <c r="H120" s="37"/>
      <c r="I120" s="135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F10</f>
        <v>ZŠ Za Chlumem</v>
      </c>
      <c r="G122" s="37"/>
      <c r="H122" s="37"/>
      <c r="I122" s="138" t="s">
        <v>22</v>
      </c>
      <c r="J122" s="76" t="str">
        <f>IF(J10="","",J10)</f>
        <v>4. 4. 2020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35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E13</f>
        <v>Město Bílina</v>
      </c>
      <c r="G124" s="37"/>
      <c r="H124" s="37"/>
      <c r="I124" s="138" t="s">
        <v>32</v>
      </c>
      <c r="J124" s="33" t="str">
        <f>E19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30</v>
      </c>
      <c r="D125" s="37"/>
      <c r="E125" s="37"/>
      <c r="F125" s="24" t="str">
        <f>IF(E16="","",E16)</f>
        <v>Vyplň údaj</v>
      </c>
      <c r="G125" s="37"/>
      <c r="H125" s="37"/>
      <c r="I125" s="138" t="s">
        <v>35</v>
      </c>
      <c r="J125" s="33" t="str">
        <f>E22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135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7"/>
      <c r="B127" s="198"/>
      <c r="C127" s="199" t="s">
        <v>108</v>
      </c>
      <c r="D127" s="200" t="s">
        <v>62</v>
      </c>
      <c r="E127" s="200" t="s">
        <v>58</v>
      </c>
      <c r="F127" s="200" t="s">
        <v>59</v>
      </c>
      <c r="G127" s="200" t="s">
        <v>109</v>
      </c>
      <c r="H127" s="200" t="s">
        <v>110</v>
      </c>
      <c r="I127" s="201" t="s">
        <v>111</v>
      </c>
      <c r="J127" s="202" t="s">
        <v>88</v>
      </c>
      <c r="K127" s="203" t="s">
        <v>112</v>
      </c>
      <c r="L127" s="204"/>
      <c r="M127" s="97" t="s">
        <v>1</v>
      </c>
      <c r="N127" s="98" t="s">
        <v>41</v>
      </c>
      <c r="O127" s="98" t="s">
        <v>113</v>
      </c>
      <c r="P127" s="98" t="s">
        <v>114</v>
      </c>
      <c r="Q127" s="98" t="s">
        <v>115</v>
      </c>
      <c r="R127" s="98" t="s">
        <v>116</v>
      </c>
      <c r="S127" s="98" t="s">
        <v>117</v>
      </c>
      <c r="T127" s="99" t="s">
        <v>118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35"/>
      <c r="B128" s="36"/>
      <c r="C128" s="104" t="s">
        <v>119</v>
      </c>
      <c r="D128" s="37"/>
      <c r="E128" s="37"/>
      <c r="F128" s="37"/>
      <c r="G128" s="37"/>
      <c r="H128" s="37"/>
      <c r="I128" s="135"/>
      <c r="J128" s="205">
        <f>BK128</f>
        <v>0</v>
      </c>
      <c r="K128" s="37"/>
      <c r="L128" s="41"/>
      <c r="M128" s="100"/>
      <c r="N128" s="206"/>
      <c r="O128" s="101"/>
      <c r="P128" s="207">
        <f>P129+P157+P204+P233</f>
        <v>0</v>
      </c>
      <c r="Q128" s="101"/>
      <c r="R128" s="207">
        <f>R129+R157+R204+R233</f>
        <v>24.137960040000003</v>
      </c>
      <c r="S128" s="101"/>
      <c r="T128" s="208">
        <f>T129+T157+T204+T233</f>
        <v>0.79896548000000001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76</v>
      </c>
      <c r="AU128" s="14" t="s">
        <v>90</v>
      </c>
      <c r="BK128" s="209">
        <f>BK129+BK157+BK204+BK233</f>
        <v>0</v>
      </c>
    </row>
    <row r="129" s="12" customFormat="1" ht="25.92" customHeight="1">
      <c r="A129" s="12"/>
      <c r="B129" s="210"/>
      <c r="C129" s="211"/>
      <c r="D129" s="212" t="s">
        <v>76</v>
      </c>
      <c r="E129" s="213" t="s">
        <v>120</v>
      </c>
      <c r="F129" s="213" t="s">
        <v>121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P130+P133+P144+P149</f>
        <v>0</v>
      </c>
      <c r="Q129" s="218"/>
      <c r="R129" s="219">
        <f>R130+R133+R144+R149</f>
        <v>1.8888533000000001</v>
      </c>
      <c r="S129" s="218"/>
      <c r="T129" s="220">
        <f>T130+T133+T144+T149</f>
        <v>0.19822500000000001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76</v>
      </c>
      <c r="AU129" s="222" t="s">
        <v>77</v>
      </c>
      <c r="AY129" s="221" t="s">
        <v>122</v>
      </c>
      <c r="BK129" s="223">
        <f>BK130+BK133+BK144+BK149</f>
        <v>0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123</v>
      </c>
      <c r="F130" s="224" t="s">
        <v>124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SUM(P131:P132)</f>
        <v>0</v>
      </c>
      <c r="Q130" s="218"/>
      <c r="R130" s="219">
        <f>SUM(R131:R132)</f>
        <v>0.40426319999999999</v>
      </c>
      <c r="S130" s="218"/>
      <c r="T130" s="22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76</v>
      </c>
      <c r="AU130" s="222" t="s">
        <v>82</v>
      </c>
      <c r="AY130" s="221" t="s">
        <v>122</v>
      </c>
      <c r="BK130" s="223">
        <f>SUM(BK131:BK132)</f>
        <v>0</v>
      </c>
    </row>
    <row r="131" s="2" customFormat="1" ht="16.5" customHeight="1">
      <c r="A131" s="35"/>
      <c r="B131" s="36"/>
      <c r="C131" s="226" t="s">
        <v>82</v>
      </c>
      <c r="D131" s="226" t="s">
        <v>125</v>
      </c>
      <c r="E131" s="227" t="s">
        <v>126</v>
      </c>
      <c r="F131" s="228" t="s">
        <v>127</v>
      </c>
      <c r="G131" s="229" t="s">
        <v>128</v>
      </c>
      <c r="H131" s="230">
        <v>4.5650000000000004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42</v>
      </c>
      <c r="O131" s="88"/>
      <c r="P131" s="236">
        <f>O131*H131</f>
        <v>0</v>
      </c>
      <c r="Q131" s="236">
        <v>0.079229999999999995</v>
      </c>
      <c r="R131" s="236">
        <f>Q131*H131</f>
        <v>0.36168495000000001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129</v>
      </c>
      <c r="AT131" s="238" t="s">
        <v>125</v>
      </c>
      <c r="AU131" s="238" t="s">
        <v>84</v>
      </c>
      <c r="AY131" s="14" t="s">
        <v>122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129</v>
      </c>
      <c r="BM131" s="238" t="s">
        <v>130</v>
      </c>
    </row>
    <row r="132" s="2" customFormat="1" ht="16.5" customHeight="1">
      <c r="A132" s="35"/>
      <c r="B132" s="36"/>
      <c r="C132" s="226" t="s">
        <v>84</v>
      </c>
      <c r="D132" s="226" t="s">
        <v>125</v>
      </c>
      <c r="E132" s="227" t="s">
        <v>131</v>
      </c>
      <c r="F132" s="228" t="s">
        <v>132</v>
      </c>
      <c r="G132" s="229" t="s">
        <v>128</v>
      </c>
      <c r="H132" s="230">
        <v>0.97499999999999998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42</v>
      </c>
      <c r="O132" s="88"/>
      <c r="P132" s="236">
        <f>O132*H132</f>
        <v>0</v>
      </c>
      <c r="Q132" s="236">
        <v>0.04367</v>
      </c>
      <c r="R132" s="236">
        <f>Q132*H132</f>
        <v>0.042578249999999998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129</v>
      </c>
      <c r="AT132" s="238" t="s">
        <v>125</v>
      </c>
      <c r="AU132" s="238" t="s">
        <v>84</v>
      </c>
      <c r="AY132" s="14" t="s">
        <v>122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82</v>
      </c>
      <c r="BK132" s="239">
        <f>ROUND(I132*H132,2)</f>
        <v>0</v>
      </c>
      <c r="BL132" s="14" t="s">
        <v>129</v>
      </c>
      <c r="BM132" s="238" t="s">
        <v>133</v>
      </c>
    </row>
    <row r="133" s="12" customFormat="1" ht="22.8" customHeight="1">
      <c r="A133" s="12"/>
      <c r="B133" s="210"/>
      <c r="C133" s="211"/>
      <c r="D133" s="212" t="s">
        <v>76</v>
      </c>
      <c r="E133" s="224" t="s">
        <v>134</v>
      </c>
      <c r="F133" s="224" t="s">
        <v>135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SUM(P134:P143)</f>
        <v>0</v>
      </c>
      <c r="Q133" s="218"/>
      <c r="R133" s="219">
        <f>SUM(R134:R143)</f>
        <v>1.4701860000000002</v>
      </c>
      <c r="S133" s="218"/>
      <c r="T133" s="220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82</v>
      </c>
      <c r="AT133" s="222" t="s">
        <v>76</v>
      </c>
      <c r="AU133" s="222" t="s">
        <v>82</v>
      </c>
      <c r="AY133" s="221" t="s">
        <v>122</v>
      </c>
      <c r="BK133" s="223">
        <f>SUM(BK134:BK143)</f>
        <v>0</v>
      </c>
    </row>
    <row r="134" s="2" customFormat="1" ht="16.5" customHeight="1">
      <c r="A134" s="35"/>
      <c r="B134" s="36"/>
      <c r="C134" s="226" t="s">
        <v>123</v>
      </c>
      <c r="D134" s="226" t="s">
        <v>125</v>
      </c>
      <c r="E134" s="227" t="s">
        <v>136</v>
      </c>
      <c r="F134" s="228" t="s">
        <v>137</v>
      </c>
      <c r="G134" s="229" t="s">
        <v>128</v>
      </c>
      <c r="H134" s="230">
        <v>84.730000000000004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0.00025999999999999998</v>
      </c>
      <c r="R134" s="236">
        <f>Q134*H134</f>
        <v>0.022029799999999999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129</v>
      </c>
      <c r="AT134" s="238" t="s">
        <v>125</v>
      </c>
      <c r="AU134" s="238" t="s">
        <v>84</v>
      </c>
      <c r="AY134" s="14" t="s">
        <v>122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129</v>
      </c>
      <c r="BM134" s="238" t="s">
        <v>138</v>
      </c>
    </row>
    <row r="135" s="2" customFormat="1" ht="16.5" customHeight="1">
      <c r="A135" s="35"/>
      <c r="B135" s="36"/>
      <c r="C135" s="226" t="s">
        <v>129</v>
      </c>
      <c r="D135" s="226" t="s">
        <v>125</v>
      </c>
      <c r="E135" s="227" t="s">
        <v>139</v>
      </c>
      <c r="F135" s="228" t="s">
        <v>140</v>
      </c>
      <c r="G135" s="229" t="s">
        <v>128</v>
      </c>
      <c r="H135" s="230">
        <v>84.730000000000004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42</v>
      </c>
      <c r="O135" s="88"/>
      <c r="P135" s="236">
        <f>O135*H135</f>
        <v>0</v>
      </c>
      <c r="Q135" s="236">
        <v>0.0043800000000000002</v>
      </c>
      <c r="R135" s="236">
        <f>Q135*H135</f>
        <v>0.37111740000000004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129</v>
      </c>
      <c r="AT135" s="238" t="s">
        <v>125</v>
      </c>
      <c r="AU135" s="238" t="s">
        <v>84</v>
      </c>
      <c r="AY135" s="14" t="s">
        <v>122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129</v>
      </c>
      <c r="BM135" s="238" t="s">
        <v>141</v>
      </c>
    </row>
    <row r="136" s="2" customFormat="1" ht="16.5" customHeight="1">
      <c r="A136" s="35"/>
      <c r="B136" s="36"/>
      <c r="C136" s="226" t="s">
        <v>142</v>
      </c>
      <c r="D136" s="226" t="s">
        <v>125</v>
      </c>
      <c r="E136" s="227" t="s">
        <v>143</v>
      </c>
      <c r="F136" s="228" t="s">
        <v>144</v>
      </c>
      <c r="G136" s="229" t="s">
        <v>128</v>
      </c>
      <c r="H136" s="230">
        <v>84.730000000000004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0.0030000000000000001</v>
      </c>
      <c r="R136" s="236">
        <f>Q136*H136</f>
        <v>0.25419000000000003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129</v>
      </c>
      <c r="AT136" s="238" t="s">
        <v>125</v>
      </c>
      <c r="AU136" s="238" t="s">
        <v>84</v>
      </c>
      <c r="AY136" s="14" t="s">
        <v>122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129</v>
      </c>
      <c r="BM136" s="238" t="s">
        <v>145</v>
      </c>
    </row>
    <row r="137" s="2" customFormat="1" ht="16.5" customHeight="1">
      <c r="A137" s="35"/>
      <c r="B137" s="36"/>
      <c r="C137" s="226" t="s">
        <v>134</v>
      </c>
      <c r="D137" s="226" t="s">
        <v>125</v>
      </c>
      <c r="E137" s="227" t="s">
        <v>146</v>
      </c>
      <c r="F137" s="228" t="s">
        <v>147</v>
      </c>
      <c r="G137" s="229" t="s">
        <v>128</v>
      </c>
      <c r="H137" s="230">
        <v>98.575000000000003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0.00025999999999999998</v>
      </c>
      <c r="R137" s="236">
        <f>Q137*H137</f>
        <v>0.0256295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129</v>
      </c>
      <c r="AT137" s="238" t="s">
        <v>125</v>
      </c>
      <c r="AU137" s="238" t="s">
        <v>84</v>
      </c>
      <c r="AY137" s="14" t="s">
        <v>122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129</v>
      </c>
      <c r="BM137" s="238" t="s">
        <v>148</v>
      </c>
    </row>
    <row r="138" s="2" customFormat="1" ht="16.5" customHeight="1">
      <c r="A138" s="35"/>
      <c r="B138" s="36"/>
      <c r="C138" s="226" t="s">
        <v>149</v>
      </c>
      <c r="D138" s="226" t="s">
        <v>125</v>
      </c>
      <c r="E138" s="227" t="s">
        <v>150</v>
      </c>
      <c r="F138" s="228" t="s">
        <v>151</v>
      </c>
      <c r="G138" s="229" t="s">
        <v>128</v>
      </c>
      <c r="H138" s="230">
        <v>98.575000000000003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42</v>
      </c>
      <c r="O138" s="88"/>
      <c r="P138" s="236">
        <f>O138*H138</f>
        <v>0</v>
      </c>
      <c r="Q138" s="236">
        <v>0.0043800000000000002</v>
      </c>
      <c r="R138" s="236">
        <f>Q138*H138</f>
        <v>0.43175850000000005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129</v>
      </c>
      <c r="AT138" s="238" t="s">
        <v>125</v>
      </c>
      <c r="AU138" s="238" t="s">
        <v>84</v>
      </c>
      <c r="AY138" s="14" t="s">
        <v>122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129</v>
      </c>
      <c r="BM138" s="238" t="s">
        <v>152</v>
      </c>
    </row>
    <row r="139" s="2" customFormat="1" ht="16.5" customHeight="1">
      <c r="A139" s="35"/>
      <c r="B139" s="36"/>
      <c r="C139" s="226" t="s">
        <v>153</v>
      </c>
      <c r="D139" s="226" t="s">
        <v>125</v>
      </c>
      <c r="E139" s="227" t="s">
        <v>154</v>
      </c>
      <c r="F139" s="228" t="s">
        <v>155</v>
      </c>
      <c r="G139" s="229" t="s">
        <v>128</v>
      </c>
      <c r="H139" s="230">
        <v>98.575000000000003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42</v>
      </c>
      <c r="O139" s="88"/>
      <c r="P139" s="236">
        <f>O139*H139</f>
        <v>0</v>
      </c>
      <c r="Q139" s="236">
        <v>0.0030000000000000001</v>
      </c>
      <c r="R139" s="236">
        <f>Q139*H139</f>
        <v>0.29572500000000002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129</v>
      </c>
      <c r="AT139" s="238" t="s">
        <v>125</v>
      </c>
      <c r="AU139" s="238" t="s">
        <v>84</v>
      </c>
      <c r="AY139" s="14" t="s">
        <v>122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129</v>
      </c>
      <c r="BM139" s="238" t="s">
        <v>156</v>
      </c>
    </row>
    <row r="140" s="2" customFormat="1" ht="16.5" customHeight="1">
      <c r="A140" s="35"/>
      <c r="B140" s="36"/>
      <c r="C140" s="226" t="s">
        <v>157</v>
      </c>
      <c r="D140" s="226" t="s">
        <v>125</v>
      </c>
      <c r="E140" s="227" t="s">
        <v>158</v>
      </c>
      <c r="F140" s="228" t="s">
        <v>159</v>
      </c>
      <c r="G140" s="229" t="s">
        <v>160</v>
      </c>
      <c r="H140" s="230">
        <v>70.150000000000006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42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129</v>
      </c>
      <c r="AT140" s="238" t="s">
        <v>125</v>
      </c>
      <c r="AU140" s="238" t="s">
        <v>84</v>
      </c>
      <c r="AY140" s="14" t="s">
        <v>122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129</v>
      </c>
      <c r="BM140" s="238" t="s">
        <v>161</v>
      </c>
    </row>
    <row r="141" s="2" customFormat="1" ht="16.5" customHeight="1">
      <c r="A141" s="35"/>
      <c r="B141" s="36"/>
      <c r="C141" s="240" t="s">
        <v>162</v>
      </c>
      <c r="D141" s="240" t="s">
        <v>163</v>
      </c>
      <c r="E141" s="241" t="s">
        <v>164</v>
      </c>
      <c r="F141" s="242" t="s">
        <v>165</v>
      </c>
      <c r="G141" s="243" t="s">
        <v>160</v>
      </c>
      <c r="H141" s="244">
        <v>73.658000000000001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42</v>
      </c>
      <c r="O141" s="88"/>
      <c r="P141" s="236">
        <f>O141*H141</f>
        <v>0</v>
      </c>
      <c r="Q141" s="236">
        <v>0.00010000000000000001</v>
      </c>
      <c r="R141" s="236">
        <f>Q141*H141</f>
        <v>0.0073658000000000005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153</v>
      </c>
      <c r="AT141" s="238" t="s">
        <v>163</v>
      </c>
      <c r="AU141" s="238" t="s">
        <v>84</v>
      </c>
      <c r="AY141" s="14" t="s">
        <v>122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129</v>
      </c>
      <c r="BM141" s="238" t="s">
        <v>166</v>
      </c>
    </row>
    <row r="142" s="2" customFormat="1" ht="16.5" customHeight="1">
      <c r="A142" s="35"/>
      <c r="B142" s="36"/>
      <c r="C142" s="226" t="s">
        <v>167</v>
      </c>
      <c r="D142" s="226" t="s">
        <v>125</v>
      </c>
      <c r="E142" s="227" t="s">
        <v>168</v>
      </c>
      <c r="F142" s="228" t="s">
        <v>169</v>
      </c>
      <c r="G142" s="229" t="s">
        <v>170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42</v>
      </c>
      <c r="O142" s="88"/>
      <c r="P142" s="236">
        <f>O142*H142</f>
        <v>0</v>
      </c>
      <c r="Q142" s="236">
        <v>0.04684</v>
      </c>
      <c r="R142" s="236">
        <f>Q142*H142</f>
        <v>0.04684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129</v>
      </c>
      <c r="AT142" s="238" t="s">
        <v>125</v>
      </c>
      <c r="AU142" s="238" t="s">
        <v>84</v>
      </c>
      <c r="AY142" s="14" t="s">
        <v>122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129</v>
      </c>
      <c r="BM142" s="238" t="s">
        <v>171</v>
      </c>
    </row>
    <row r="143" s="2" customFormat="1" ht="16.5" customHeight="1">
      <c r="A143" s="35"/>
      <c r="B143" s="36"/>
      <c r="C143" s="240" t="s">
        <v>172</v>
      </c>
      <c r="D143" s="240" t="s">
        <v>163</v>
      </c>
      <c r="E143" s="241" t="s">
        <v>173</v>
      </c>
      <c r="F143" s="242" t="s">
        <v>174</v>
      </c>
      <c r="G143" s="243" t="s">
        <v>170</v>
      </c>
      <c r="H143" s="244">
        <v>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42</v>
      </c>
      <c r="O143" s="88"/>
      <c r="P143" s="236">
        <f>O143*H143</f>
        <v>0</v>
      </c>
      <c r="Q143" s="236">
        <v>0.01553</v>
      </c>
      <c r="R143" s="236">
        <f>Q143*H143</f>
        <v>0.01553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153</v>
      </c>
      <c r="AT143" s="238" t="s">
        <v>163</v>
      </c>
      <c r="AU143" s="238" t="s">
        <v>84</v>
      </c>
      <c r="AY143" s="14" t="s">
        <v>122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129</v>
      </c>
      <c r="BM143" s="238" t="s">
        <v>175</v>
      </c>
    </row>
    <row r="144" s="12" customFormat="1" ht="22.8" customHeight="1">
      <c r="A144" s="12"/>
      <c r="B144" s="210"/>
      <c r="C144" s="211"/>
      <c r="D144" s="212" t="s">
        <v>76</v>
      </c>
      <c r="E144" s="224" t="s">
        <v>157</v>
      </c>
      <c r="F144" s="224" t="s">
        <v>176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SUM(P145:P148)</f>
        <v>0</v>
      </c>
      <c r="Q144" s="218"/>
      <c r="R144" s="219">
        <f>SUM(R145:R148)</f>
        <v>0.0144041</v>
      </c>
      <c r="S144" s="218"/>
      <c r="T144" s="220">
        <f>SUM(T145:T148)</f>
        <v>0.19822500000000001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82</v>
      </c>
      <c r="AT144" s="222" t="s">
        <v>76</v>
      </c>
      <c r="AU144" s="222" t="s">
        <v>82</v>
      </c>
      <c r="AY144" s="221" t="s">
        <v>122</v>
      </c>
      <c r="BK144" s="223">
        <f>SUM(BK145:BK148)</f>
        <v>0</v>
      </c>
    </row>
    <row r="145" s="2" customFormat="1" ht="16.5" customHeight="1">
      <c r="A145" s="35"/>
      <c r="B145" s="36"/>
      <c r="C145" s="226" t="s">
        <v>177</v>
      </c>
      <c r="D145" s="226" t="s">
        <v>125</v>
      </c>
      <c r="E145" s="227" t="s">
        <v>178</v>
      </c>
      <c r="F145" s="228" t="s">
        <v>179</v>
      </c>
      <c r="G145" s="229" t="s">
        <v>128</v>
      </c>
      <c r="H145" s="230">
        <v>84.730000000000004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42</v>
      </c>
      <c r="O145" s="88"/>
      <c r="P145" s="236">
        <f>O145*H145</f>
        <v>0</v>
      </c>
      <c r="Q145" s="236">
        <v>0.00012999999999999999</v>
      </c>
      <c r="R145" s="236">
        <f>Q145*H145</f>
        <v>0.011014899999999999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129</v>
      </c>
      <c r="AT145" s="238" t="s">
        <v>125</v>
      </c>
      <c r="AU145" s="238" t="s">
        <v>84</v>
      </c>
      <c r="AY145" s="14" t="s">
        <v>122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82</v>
      </c>
      <c r="BK145" s="239">
        <f>ROUND(I145*H145,2)</f>
        <v>0</v>
      </c>
      <c r="BL145" s="14" t="s">
        <v>129</v>
      </c>
      <c r="BM145" s="238" t="s">
        <v>180</v>
      </c>
    </row>
    <row r="146" s="2" customFormat="1" ht="16.5" customHeight="1">
      <c r="A146" s="35"/>
      <c r="B146" s="36"/>
      <c r="C146" s="226" t="s">
        <v>181</v>
      </c>
      <c r="D146" s="226" t="s">
        <v>125</v>
      </c>
      <c r="E146" s="227" t="s">
        <v>182</v>
      </c>
      <c r="F146" s="228" t="s">
        <v>183</v>
      </c>
      <c r="G146" s="229" t="s">
        <v>128</v>
      </c>
      <c r="H146" s="230">
        <v>84.730000000000004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4.0000000000000003E-05</v>
      </c>
      <c r="R146" s="236">
        <f>Q146*H146</f>
        <v>0.0033892000000000006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129</v>
      </c>
      <c r="AT146" s="238" t="s">
        <v>125</v>
      </c>
      <c r="AU146" s="238" t="s">
        <v>84</v>
      </c>
      <c r="AY146" s="14" t="s">
        <v>122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129</v>
      </c>
      <c r="BM146" s="238" t="s">
        <v>184</v>
      </c>
    </row>
    <row r="147" s="2" customFormat="1" ht="16.5" customHeight="1">
      <c r="A147" s="35"/>
      <c r="B147" s="36"/>
      <c r="C147" s="226" t="s">
        <v>8</v>
      </c>
      <c r="D147" s="226" t="s">
        <v>125</v>
      </c>
      <c r="E147" s="227" t="s">
        <v>185</v>
      </c>
      <c r="F147" s="228" t="s">
        <v>186</v>
      </c>
      <c r="G147" s="229" t="s">
        <v>128</v>
      </c>
      <c r="H147" s="230">
        <v>1.8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0.075999999999999998</v>
      </c>
      <c r="T147" s="237">
        <f>S147*H147</f>
        <v>0.13680000000000001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129</v>
      </c>
      <c r="AT147" s="238" t="s">
        <v>125</v>
      </c>
      <c r="AU147" s="238" t="s">
        <v>84</v>
      </c>
      <c r="AY147" s="14" t="s">
        <v>122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129</v>
      </c>
      <c r="BM147" s="238" t="s">
        <v>187</v>
      </c>
    </row>
    <row r="148" s="2" customFormat="1" ht="16.5" customHeight="1">
      <c r="A148" s="35"/>
      <c r="B148" s="36"/>
      <c r="C148" s="226" t="s">
        <v>188</v>
      </c>
      <c r="D148" s="226" t="s">
        <v>125</v>
      </c>
      <c r="E148" s="227" t="s">
        <v>189</v>
      </c>
      <c r="F148" s="228" t="s">
        <v>190</v>
      </c>
      <c r="G148" s="229" t="s">
        <v>128</v>
      </c>
      <c r="H148" s="230">
        <v>2.9249999999999998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0.021000000000000001</v>
      </c>
      <c r="T148" s="237">
        <f>S148*H148</f>
        <v>0.061425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129</v>
      </c>
      <c r="AT148" s="238" t="s">
        <v>125</v>
      </c>
      <c r="AU148" s="238" t="s">
        <v>84</v>
      </c>
      <c r="AY148" s="14" t="s">
        <v>122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129</v>
      </c>
      <c r="BM148" s="238" t="s">
        <v>191</v>
      </c>
    </row>
    <row r="149" s="12" customFormat="1" ht="22.8" customHeight="1">
      <c r="A149" s="12"/>
      <c r="B149" s="210"/>
      <c r="C149" s="211"/>
      <c r="D149" s="212" t="s">
        <v>76</v>
      </c>
      <c r="E149" s="224" t="s">
        <v>192</v>
      </c>
      <c r="F149" s="224" t="s">
        <v>193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SUM(P150:P156)</f>
        <v>0</v>
      </c>
      <c r="Q149" s="218"/>
      <c r="R149" s="219">
        <f>SUM(R150:R156)</f>
        <v>0</v>
      </c>
      <c r="S149" s="218"/>
      <c r="T149" s="220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76</v>
      </c>
      <c r="AU149" s="222" t="s">
        <v>82</v>
      </c>
      <c r="AY149" s="221" t="s">
        <v>122</v>
      </c>
      <c r="BK149" s="223">
        <f>SUM(BK150:BK156)</f>
        <v>0</v>
      </c>
    </row>
    <row r="150" s="2" customFormat="1" ht="16.5" customHeight="1">
      <c r="A150" s="35"/>
      <c r="B150" s="36"/>
      <c r="C150" s="226" t="s">
        <v>194</v>
      </c>
      <c r="D150" s="226" t="s">
        <v>125</v>
      </c>
      <c r="E150" s="227" t="s">
        <v>195</v>
      </c>
      <c r="F150" s="228" t="s">
        <v>196</v>
      </c>
      <c r="G150" s="229" t="s">
        <v>197</v>
      </c>
      <c r="H150" s="230">
        <v>0.79900000000000004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42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129</v>
      </c>
      <c r="AT150" s="238" t="s">
        <v>125</v>
      </c>
      <c r="AU150" s="238" t="s">
        <v>84</v>
      </c>
      <c r="AY150" s="14" t="s">
        <v>122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129</v>
      </c>
      <c r="BM150" s="238" t="s">
        <v>198</v>
      </c>
    </row>
    <row r="151" s="2" customFormat="1" ht="16.5" customHeight="1">
      <c r="A151" s="35"/>
      <c r="B151" s="36"/>
      <c r="C151" s="226" t="s">
        <v>199</v>
      </c>
      <c r="D151" s="226" t="s">
        <v>125</v>
      </c>
      <c r="E151" s="227" t="s">
        <v>200</v>
      </c>
      <c r="F151" s="228" t="s">
        <v>201</v>
      </c>
      <c r="G151" s="229" t="s">
        <v>197</v>
      </c>
      <c r="H151" s="230">
        <v>4.2839999999999998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42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129</v>
      </c>
      <c r="AT151" s="238" t="s">
        <v>125</v>
      </c>
      <c r="AU151" s="238" t="s">
        <v>84</v>
      </c>
      <c r="AY151" s="14" t="s">
        <v>122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82</v>
      </c>
      <c r="BK151" s="239">
        <f>ROUND(I151*H151,2)</f>
        <v>0</v>
      </c>
      <c r="BL151" s="14" t="s">
        <v>129</v>
      </c>
      <c r="BM151" s="238" t="s">
        <v>202</v>
      </c>
    </row>
    <row r="152" s="2" customFormat="1" ht="16.5" customHeight="1">
      <c r="A152" s="35"/>
      <c r="B152" s="36"/>
      <c r="C152" s="226" t="s">
        <v>203</v>
      </c>
      <c r="D152" s="226" t="s">
        <v>125</v>
      </c>
      <c r="E152" s="227" t="s">
        <v>204</v>
      </c>
      <c r="F152" s="228" t="s">
        <v>205</v>
      </c>
      <c r="G152" s="229" t="s">
        <v>197</v>
      </c>
      <c r="H152" s="230">
        <v>0.79900000000000004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42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129</v>
      </c>
      <c r="AT152" s="238" t="s">
        <v>125</v>
      </c>
      <c r="AU152" s="238" t="s">
        <v>84</v>
      </c>
      <c r="AY152" s="14" t="s">
        <v>122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129</v>
      </c>
      <c r="BM152" s="238" t="s">
        <v>206</v>
      </c>
    </row>
    <row r="153" s="2" customFormat="1" ht="16.5" customHeight="1">
      <c r="A153" s="35"/>
      <c r="B153" s="36"/>
      <c r="C153" s="226" t="s">
        <v>207</v>
      </c>
      <c r="D153" s="226" t="s">
        <v>125</v>
      </c>
      <c r="E153" s="227" t="s">
        <v>208</v>
      </c>
      <c r="F153" s="228" t="s">
        <v>209</v>
      </c>
      <c r="G153" s="229" t="s">
        <v>197</v>
      </c>
      <c r="H153" s="230">
        <v>8.5679999999999996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42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129</v>
      </c>
      <c r="AT153" s="238" t="s">
        <v>125</v>
      </c>
      <c r="AU153" s="238" t="s">
        <v>84</v>
      </c>
      <c r="AY153" s="14" t="s">
        <v>122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82</v>
      </c>
      <c r="BK153" s="239">
        <f>ROUND(I153*H153,2)</f>
        <v>0</v>
      </c>
      <c r="BL153" s="14" t="s">
        <v>129</v>
      </c>
      <c r="BM153" s="238" t="s">
        <v>210</v>
      </c>
    </row>
    <row r="154" s="2" customFormat="1" ht="16.5" customHeight="1">
      <c r="A154" s="35"/>
      <c r="B154" s="36"/>
      <c r="C154" s="226" t="s">
        <v>7</v>
      </c>
      <c r="D154" s="226" t="s">
        <v>125</v>
      </c>
      <c r="E154" s="227" t="s">
        <v>211</v>
      </c>
      <c r="F154" s="228" t="s">
        <v>212</v>
      </c>
      <c r="G154" s="229" t="s">
        <v>197</v>
      </c>
      <c r="H154" s="230">
        <v>0.060999999999999999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42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129</v>
      </c>
      <c r="AT154" s="238" t="s">
        <v>125</v>
      </c>
      <c r="AU154" s="238" t="s">
        <v>84</v>
      </c>
      <c r="AY154" s="14" t="s">
        <v>122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82</v>
      </c>
      <c r="BK154" s="239">
        <f>ROUND(I154*H154,2)</f>
        <v>0</v>
      </c>
      <c r="BL154" s="14" t="s">
        <v>129</v>
      </c>
      <c r="BM154" s="238" t="s">
        <v>213</v>
      </c>
    </row>
    <row r="155" s="2" customFormat="1" ht="16.5" customHeight="1">
      <c r="A155" s="35"/>
      <c r="B155" s="36"/>
      <c r="C155" s="226" t="s">
        <v>214</v>
      </c>
      <c r="D155" s="226" t="s">
        <v>125</v>
      </c>
      <c r="E155" s="227" t="s">
        <v>215</v>
      </c>
      <c r="F155" s="228" t="s">
        <v>216</v>
      </c>
      <c r="G155" s="229" t="s">
        <v>197</v>
      </c>
      <c r="H155" s="230">
        <v>0.20100000000000001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129</v>
      </c>
      <c r="AT155" s="238" t="s">
        <v>125</v>
      </c>
      <c r="AU155" s="238" t="s">
        <v>84</v>
      </c>
      <c r="AY155" s="14" t="s">
        <v>122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129</v>
      </c>
      <c r="BM155" s="238" t="s">
        <v>217</v>
      </c>
    </row>
    <row r="156" s="2" customFormat="1" ht="16.5" customHeight="1">
      <c r="A156" s="35"/>
      <c r="B156" s="36"/>
      <c r="C156" s="226" t="s">
        <v>218</v>
      </c>
      <c r="D156" s="226" t="s">
        <v>125</v>
      </c>
      <c r="E156" s="227" t="s">
        <v>219</v>
      </c>
      <c r="F156" s="228" t="s">
        <v>220</v>
      </c>
      <c r="G156" s="229" t="s">
        <v>197</v>
      </c>
      <c r="H156" s="230">
        <v>0.21199999999999999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42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129</v>
      </c>
      <c r="AT156" s="238" t="s">
        <v>125</v>
      </c>
      <c r="AU156" s="238" t="s">
        <v>84</v>
      </c>
      <c r="AY156" s="14" t="s">
        <v>122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82</v>
      </c>
      <c r="BK156" s="239">
        <f>ROUND(I156*H156,2)</f>
        <v>0</v>
      </c>
      <c r="BL156" s="14" t="s">
        <v>129</v>
      </c>
      <c r="BM156" s="238" t="s">
        <v>221</v>
      </c>
    </row>
    <row r="157" s="12" customFormat="1" ht="25.92" customHeight="1">
      <c r="A157" s="12"/>
      <c r="B157" s="210"/>
      <c r="C157" s="211"/>
      <c r="D157" s="212" t="s">
        <v>76</v>
      </c>
      <c r="E157" s="213" t="s">
        <v>222</v>
      </c>
      <c r="F157" s="213" t="s">
        <v>223</v>
      </c>
      <c r="G157" s="211"/>
      <c r="H157" s="211"/>
      <c r="I157" s="214"/>
      <c r="J157" s="215">
        <f>BK157</f>
        <v>0</v>
      </c>
      <c r="K157" s="211"/>
      <c r="L157" s="216"/>
      <c r="M157" s="217"/>
      <c r="N157" s="218"/>
      <c r="O157" s="218"/>
      <c r="P157" s="219">
        <f>P158+P166+P171+P173+P185+P195+P201</f>
        <v>0</v>
      </c>
      <c r="Q157" s="218"/>
      <c r="R157" s="219">
        <f>R158+R166+R171+R173+R185+R195+R201</f>
        <v>1.5470767400000001</v>
      </c>
      <c r="S157" s="218"/>
      <c r="T157" s="220">
        <f>T158+T166+T171+T173+T185+T195+T201</f>
        <v>0.60074048000000002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84</v>
      </c>
      <c r="AT157" s="222" t="s">
        <v>76</v>
      </c>
      <c r="AU157" s="222" t="s">
        <v>77</v>
      </c>
      <c r="AY157" s="221" t="s">
        <v>122</v>
      </c>
      <c r="BK157" s="223">
        <f>BK158+BK166+BK171+BK173+BK185+BK195+BK201</f>
        <v>0</v>
      </c>
    </row>
    <row r="158" s="12" customFormat="1" ht="22.8" customHeight="1">
      <c r="A158" s="12"/>
      <c r="B158" s="210"/>
      <c r="C158" s="211"/>
      <c r="D158" s="212" t="s">
        <v>76</v>
      </c>
      <c r="E158" s="224" t="s">
        <v>224</v>
      </c>
      <c r="F158" s="224" t="s">
        <v>225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SUM(P159:P165)</f>
        <v>0</v>
      </c>
      <c r="Q158" s="218"/>
      <c r="R158" s="219">
        <f>SUM(R159:R165)</f>
        <v>0.01363</v>
      </c>
      <c r="S158" s="218"/>
      <c r="T158" s="220">
        <f>SUM(T159:T165)</f>
        <v>0.021870000000000001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84</v>
      </c>
      <c r="AT158" s="222" t="s">
        <v>76</v>
      </c>
      <c r="AU158" s="222" t="s">
        <v>82</v>
      </c>
      <c r="AY158" s="221" t="s">
        <v>122</v>
      </c>
      <c r="BK158" s="223">
        <f>SUM(BK159:BK165)</f>
        <v>0</v>
      </c>
    </row>
    <row r="159" s="2" customFormat="1" ht="16.5" customHeight="1">
      <c r="A159" s="35"/>
      <c r="B159" s="36"/>
      <c r="C159" s="226" t="s">
        <v>226</v>
      </c>
      <c r="D159" s="226" t="s">
        <v>125</v>
      </c>
      <c r="E159" s="227" t="s">
        <v>227</v>
      </c>
      <c r="F159" s="228" t="s">
        <v>228</v>
      </c>
      <c r="G159" s="229" t="s">
        <v>229</v>
      </c>
      <c r="H159" s="230">
        <v>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42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0.019460000000000002</v>
      </c>
      <c r="T159" s="237">
        <f>S159*H159</f>
        <v>0.019460000000000002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188</v>
      </c>
      <c r="AT159" s="238" t="s">
        <v>125</v>
      </c>
      <c r="AU159" s="238" t="s">
        <v>84</v>
      </c>
      <c r="AY159" s="14" t="s">
        <v>122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82</v>
      </c>
      <c r="BK159" s="239">
        <f>ROUND(I159*H159,2)</f>
        <v>0</v>
      </c>
      <c r="BL159" s="14" t="s">
        <v>188</v>
      </c>
      <c r="BM159" s="238" t="s">
        <v>230</v>
      </c>
    </row>
    <row r="160" s="2" customFormat="1" ht="16.5" customHeight="1">
      <c r="A160" s="35"/>
      <c r="B160" s="36"/>
      <c r="C160" s="226" t="s">
        <v>231</v>
      </c>
      <c r="D160" s="226" t="s">
        <v>125</v>
      </c>
      <c r="E160" s="227" t="s">
        <v>232</v>
      </c>
      <c r="F160" s="228" t="s">
        <v>233</v>
      </c>
      <c r="G160" s="229" t="s">
        <v>229</v>
      </c>
      <c r="H160" s="230">
        <v>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42</v>
      </c>
      <c r="O160" s="88"/>
      <c r="P160" s="236">
        <f>O160*H160</f>
        <v>0</v>
      </c>
      <c r="Q160" s="236">
        <v>0.01197</v>
      </c>
      <c r="R160" s="236">
        <f>Q160*H160</f>
        <v>0.01197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188</v>
      </c>
      <c r="AT160" s="238" t="s">
        <v>125</v>
      </c>
      <c r="AU160" s="238" t="s">
        <v>84</v>
      </c>
      <c r="AY160" s="14" t="s">
        <v>122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82</v>
      </c>
      <c r="BK160" s="239">
        <f>ROUND(I160*H160,2)</f>
        <v>0</v>
      </c>
      <c r="BL160" s="14" t="s">
        <v>188</v>
      </c>
      <c r="BM160" s="238" t="s">
        <v>234</v>
      </c>
    </row>
    <row r="161" s="2" customFormat="1" ht="16.5" customHeight="1">
      <c r="A161" s="35"/>
      <c r="B161" s="36"/>
      <c r="C161" s="226" t="s">
        <v>235</v>
      </c>
      <c r="D161" s="226" t="s">
        <v>125</v>
      </c>
      <c r="E161" s="227" t="s">
        <v>236</v>
      </c>
      <c r="F161" s="228" t="s">
        <v>237</v>
      </c>
      <c r="G161" s="229" t="s">
        <v>197</v>
      </c>
      <c r="H161" s="230">
        <v>0.019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42</v>
      </c>
      <c r="O161" s="88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188</v>
      </c>
      <c r="AT161" s="238" t="s">
        <v>125</v>
      </c>
      <c r="AU161" s="238" t="s">
        <v>84</v>
      </c>
      <c r="AY161" s="14" t="s">
        <v>122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82</v>
      </c>
      <c r="BK161" s="239">
        <f>ROUND(I161*H161,2)</f>
        <v>0</v>
      </c>
      <c r="BL161" s="14" t="s">
        <v>188</v>
      </c>
      <c r="BM161" s="238" t="s">
        <v>238</v>
      </c>
    </row>
    <row r="162" s="2" customFormat="1" ht="16.5" customHeight="1">
      <c r="A162" s="35"/>
      <c r="B162" s="36"/>
      <c r="C162" s="226" t="s">
        <v>239</v>
      </c>
      <c r="D162" s="226" t="s">
        <v>125</v>
      </c>
      <c r="E162" s="227" t="s">
        <v>240</v>
      </c>
      <c r="F162" s="228" t="s">
        <v>241</v>
      </c>
      <c r="G162" s="229" t="s">
        <v>229</v>
      </c>
      <c r="H162" s="230">
        <v>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42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0.00156</v>
      </c>
      <c r="T162" s="237">
        <f>S162*H162</f>
        <v>0.00156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188</v>
      </c>
      <c r="AT162" s="238" t="s">
        <v>125</v>
      </c>
      <c r="AU162" s="238" t="s">
        <v>84</v>
      </c>
      <c r="AY162" s="14" t="s">
        <v>122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82</v>
      </c>
      <c r="BK162" s="239">
        <f>ROUND(I162*H162,2)</f>
        <v>0</v>
      </c>
      <c r="BL162" s="14" t="s">
        <v>188</v>
      </c>
      <c r="BM162" s="238" t="s">
        <v>242</v>
      </c>
    </row>
    <row r="163" s="2" customFormat="1" ht="16.5" customHeight="1">
      <c r="A163" s="35"/>
      <c r="B163" s="36"/>
      <c r="C163" s="226" t="s">
        <v>243</v>
      </c>
      <c r="D163" s="226" t="s">
        <v>125</v>
      </c>
      <c r="E163" s="227" t="s">
        <v>244</v>
      </c>
      <c r="F163" s="228" t="s">
        <v>245</v>
      </c>
      <c r="G163" s="229" t="s">
        <v>170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42</v>
      </c>
      <c r="O163" s="88"/>
      <c r="P163" s="236">
        <f>O163*H163</f>
        <v>0</v>
      </c>
      <c r="Q163" s="236">
        <v>0.00016000000000000001</v>
      </c>
      <c r="R163" s="236">
        <f>Q163*H163</f>
        <v>0.00016000000000000001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188</v>
      </c>
      <c r="AT163" s="238" t="s">
        <v>125</v>
      </c>
      <c r="AU163" s="238" t="s">
        <v>84</v>
      </c>
      <c r="AY163" s="14" t="s">
        <v>122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82</v>
      </c>
      <c r="BK163" s="239">
        <f>ROUND(I163*H163,2)</f>
        <v>0</v>
      </c>
      <c r="BL163" s="14" t="s">
        <v>188</v>
      </c>
      <c r="BM163" s="238" t="s">
        <v>246</v>
      </c>
    </row>
    <row r="164" s="2" customFormat="1" ht="16.5" customHeight="1">
      <c r="A164" s="35"/>
      <c r="B164" s="36"/>
      <c r="C164" s="240" t="s">
        <v>247</v>
      </c>
      <c r="D164" s="240" t="s">
        <v>163</v>
      </c>
      <c r="E164" s="241" t="s">
        <v>248</v>
      </c>
      <c r="F164" s="242" t="s">
        <v>249</v>
      </c>
      <c r="G164" s="243" t="s">
        <v>170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42</v>
      </c>
      <c r="O164" s="88"/>
      <c r="P164" s="236">
        <f>O164*H164</f>
        <v>0</v>
      </c>
      <c r="Q164" s="236">
        <v>0.0015</v>
      </c>
      <c r="R164" s="236">
        <f>Q164*H164</f>
        <v>0.0015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250</v>
      </c>
      <c r="AT164" s="238" t="s">
        <v>163</v>
      </c>
      <c r="AU164" s="238" t="s">
        <v>84</v>
      </c>
      <c r="AY164" s="14" t="s">
        <v>122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82</v>
      </c>
      <c r="BK164" s="239">
        <f>ROUND(I164*H164,2)</f>
        <v>0</v>
      </c>
      <c r="BL164" s="14" t="s">
        <v>188</v>
      </c>
      <c r="BM164" s="238" t="s">
        <v>251</v>
      </c>
    </row>
    <row r="165" s="2" customFormat="1" ht="16.5" customHeight="1">
      <c r="A165" s="35"/>
      <c r="B165" s="36"/>
      <c r="C165" s="226" t="s">
        <v>252</v>
      </c>
      <c r="D165" s="226" t="s">
        <v>125</v>
      </c>
      <c r="E165" s="227" t="s">
        <v>253</v>
      </c>
      <c r="F165" s="228" t="s">
        <v>254</v>
      </c>
      <c r="G165" s="229" t="s">
        <v>170</v>
      </c>
      <c r="H165" s="230">
        <v>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42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0.00084999999999999995</v>
      </c>
      <c r="T165" s="237">
        <f>S165*H165</f>
        <v>0.00084999999999999995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188</v>
      </c>
      <c r="AT165" s="238" t="s">
        <v>125</v>
      </c>
      <c r="AU165" s="238" t="s">
        <v>84</v>
      </c>
      <c r="AY165" s="14" t="s">
        <v>122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82</v>
      </c>
      <c r="BK165" s="239">
        <f>ROUND(I165*H165,2)</f>
        <v>0</v>
      </c>
      <c r="BL165" s="14" t="s">
        <v>188</v>
      </c>
      <c r="BM165" s="238" t="s">
        <v>255</v>
      </c>
    </row>
    <row r="166" s="12" customFormat="1" ht="22.8" customHeight="1">
      <c r="A166" s="12"/>
      <c r="B166" s="210"/>
      <c r="C166" s="211"/>
      <c r="D166" s="212" t="s">
        <v>76</v>
      </c>
      <c r="E166" s="224" t="s">
        <v>256</v>
      </c>
      <c r="F166" s="224" t="s">
        <v>257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SUM(P167:P170)</f>
        <v>0</v>
      </c>
      <c r="Q166" s="218"/>
      <c r="R166" s="219">
        <f>SUM(R167:R170)</f>
        <v>0.018200000000000001</v>
      </c>
      <c r="S166" s="218"/>
      <c r="T166" s="22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84</v>
      </c>
      <c r="AT166" s="222" t="s">
        <v>76</v>
      </c>
      <c r="AU166" s="222" t="s">
        <v>82</v>
      </c>
      <c r="AY166" s="221" t="s">
        <v>122</v>
      </c>
      <c r="BK166" s="223">
        <f>SUM(BK167:BK170)</f>
        <v>0</v>
      </c>
    </row>
    <row r="167" s="2" customFormat="1" ht="16.5" customHeight="1">
      <c r="A167" s="35"/>
      <c r="B167" s="36"/>
      <c r="C167" s="226" t="s">
        <v>258</v>
      </c>
      <c r="D167" s="226" t="s">
        <v>125</v>
      </c>
      <c r="E167" s="227" t="s">
        <v>259</v>
      </c>
      <c r="F167" s="228" t="s">
        <v>260</v>
      </c>
      <c r="G167" s="229" t="s">
        <v>170</v>
      </c>
      <c r="H167" s="230">
        <v>1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42</v>
      </c>
      <c r="O167" s="88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188</v>
      </c>
      <c r="AT167" s="238" t="s">
        <v>125</v>
      </c>
      <c r="AU167" s="238" t="s">
        <v>84</v>
      </c>
      <c r="AY167" s="14" t="s">
        <v>122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82</v>
      </c>
      <c r="BK167" s="239">
        <f>ROUND(I167*H167,2)</f>
        <v>0</v>
      </c>
      <c r="BL167" s="14" t="s">
        <v>188</v>
      </c>
      <c r="BM167" s="238" t="s">
        <v>261</v>
      </c>
    </row>
    <row r="168" s="2" customFormat="1" ht="16.5" customHeight="1">
      <c r="A168" s="35"/>
      <c r="B168" s="36"/>
      <c r="C168" s="240" t="s">
        <v>250</v>
      </c>
      <c r="D168" s="240" t="s">
        <v>163</v>
      </c>
      <c r="E168" s="241" t="s">
        <v>262</v>
      </c>
      <c r="F168" s="242" t="s">
        <v>263</v>
      </c>
      <c r="G168" s="243" t="s">
        <v>170</v>
      </c>
      <c r="H168" s="244">
        <v>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42</v>
      </c>
      <c r="O168" s="88"/>
      <c r="P168" s="236">
        <f>O168*H168</f>
        <v>0</v>
      </c>
      <c r="Q168" s="236">
        <v>0.017000000000000001</v>
      </c>
      <c r="R168" s="236">
        <f>Q168*H168</f>
        <v>0.017000000000000001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250</v>
      </c>
      <c r="AT168" s="238" t="s">
        <v>163</v>
      </c>
      <c r="AU168" s="238" t="s">
        <v>84</v>
      </c>
      <c r="AY168" s="14" t="s">
        <v>122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82</v>
      </c>
      <c r="BK168" s="239">
        <f>ROUND(I168*H168,2)</f>
        <v>0</v>
      </c>
      <c r="BL168" s="14" t="s">
        <v>188</v>
      </c>
      <c r="BM168" s="238" t="s">
        <v>264</v>
      </c>
    </row>
    <row r="169" s="2" customFormat="1" ht="16.5" customHeight="1">
      <c r="A169" s="35"/>
      <c r="B169" s="36"/>
      <c r="C169" s="240" t="s">
        <v>265</v>
      </c>
      <c r="D169" s="240" t="s">
        <v>163</v>
      </c>
      <c r="E169" s="241" t="s">
        <v>266</v>
      </c>
      <c r="F169" s="242" t="s">
        <v>267</v>
      </c>
      <c r="G169" s="243" t="s">
        <v>170</v>
      </c>
      <c r="H169" s="244">
        <v>1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42</v>
      </c>
      <c r="O169" s="88"/>
      <c r="P169" s="236">
        <f>O169*H169</f>
        <v>0</v>
      </c>
      <c r="Q169" s="236">
        <v>0.0011999999999999999</v>
      </c>
      <c r="R169" s="236">
        <f>Q169*H169</f>
        <v>0.0011999999999999999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250</v>
      </c>
      <c r="AT169" s="238" t="s">
        <v>163</v>
      </c>
      <c r="AU169" s="238" t="s">
        <v>84</v>
      </c>
      <c r="AY169" s="14" t="s">
        <v>122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82</v>
      </c>
      <c r="BK169" s="239">
        <f>ROUND(I169*H169,2)</f>
        <v>0</v>
      </c>
      <c r="BL169" s="14" t="s">
        <v>188</v>
      </c>
      <c r="BM169" s="238" t="s">
        <v>268</v>
      </c>
    </row>
    <row r="170" s="2" customFormat="1" ht="16.5" customHeight="1">
      <c r="A170" s="35"/>
      <c r="B170" s="36"/>
      <c r="C170" s="226" t="s">
        <v>269</v>
      </c>
      <c r="D170" s="226" t="s">
        <v>125</v>
      </c>
      <c r="E170" s="227" t="s">
        <v>270</v>
      </c>
      <c r="F170" s="228" t="s">
        <v>271</v>
      </c>
      <c r="G170" s="229" t="s">
        <v>197</v>
      </c>
      <c r="H170" s="230">
        <v>0.017999999999999999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42</v>
      </c>
      <c r="O170" s="88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188</v>
      </c>
      <c r="AT170" s="238" t="s">
        <v>125</v>
      </c>
      <c r="AU170" s="238" t="s">
        <v>84</v>
      </c>
      <c r="AY170" s="14" t="s">
        <v>122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4" t="s">
        <v>82</v>
      </c>
      <c r="BK170" s="239">
        <f>ROUND(I170*H170,2)</f>
        <v>0</v>
      </c>
      <c r="BL170" s="14" t="s">
        <v>188</v>
      </c>
      <c r="BM170" s="238" t="s">
        <v>272</v>
      </c>
    </row>
    <row r="171" s="12" customFormat="1" ht="22.8" customHeight="1">
      <c r="A171" s="12"/>
      <c r="B171" s="210"/>
      <c r="C171" s="211"/>
      <c r="D171" s="212" t="s">
        <v>76</v>
      </c>
      <c r="E171" s="224" t="s">
        <v>273</v>
      </c>
      <c r="F171" s="224" t="s">
        <v>274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0.091300000000000006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84</v>
      </c>
      <c r="AT171" s="222" t="s">
        <v>76</v>
      </c>
      <c r="AU171" s="222" t="s">
        <v>82</v>
      </c>
      <c r="AY171" s="221" t="s">
        <v>122</v>
      </c>
      <c r="BK171" s="223">
        <f>BK172</f>
        <v>0</v>
      </c>
    </row>
    <row r="172" s="2" customFormat="1" ht="16.5" customHeight="1">
      <c r="A172" s="35"/>
      <c r="B172" s="36"/>
      <c r="C172" s="226" t="s">
        <v>275</v>
      </c>
      <c r="D172" s="226" t="s">
        <v>125</v>
      </c>
      <c r="E172" s="227" t="s">
        <v>276</v>
      </c>
      <c r="F172" s="228" t="s">
        <v>277</v>
      </c>
      <c r="G172" s="229" t="s">
        <v>128</v>
      </c>
      <c r="H172" s="230">
        <v>4.5650000000000004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42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0.02</v>
      </c>
      <c r="T172" s="237">
        <f>S172*H172</f>
        <v>0.091300000000000006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188</v>
      </c>
      <c r="AT172" s="238" t="s">
        <v>125</v>
      </c>
      <c r="AU172" s="238" t="s">
        <v>84</v>
      </c>
      <c r="AY172" s="14" t="s">
        <v>122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82</v>
      </c>
      <c r="BK172" s="239">
        <f>ROUND(I172*H172,2)</f>
        <v>0</v>
      </c>
      <c r="BL172" s="14" t="s">
        <v>188</v>
      </c>
      <c r="BM172" s="238" t="s">
        <v>278</v>
      </c>
    </row>
    <row r="173" s="12" customFormat="1" ht="22.8" customHeight="1">
      <c r="A173" s="12"/>
      <c r="B173" s="210"/>
      <c r="C173" s="211"/>
      <c r="D173" s="212" t="s">
        <v>76</v>
      </c>
      <c r="E173" s="224" t="s">
        <v>279</v>
      </c>
      <c r="F173" s="224" t="s">
        <v>280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SUM(P174:P184)</f>
        <v>0</v>
      </c>
      <c r="Q173" s="218"/>
      <c r="R173" s="219">
        <f>SUM(R174:R184)</f>
        <v>1.10759056</v>
      </c>
      <c r="S173" s="218"/>
      <c r="T173" s="220">
        <f>SUM(T174:T184)</f>
        <v>0.22321999999999997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84</v>
      </c>
      <c r="AT173" s="222" t="s">
        <v>76</v>
      </c>
      <c r="AU173" s="222" t="s">
        <v>82</v>
      </c>
      <c r="AY173" s="221" t="s">
        <v>122</v>
      </c>
      <c r="BK173" s="223">
        <f>SUM(BK174:BK184)</f>
        <v>0</v>
      </c>
    </row>
    <row r="174" s="2" customFormat="1" ht="16.5" customHeight="1">
      <c r="A174" s="35"/>
      <c r="B174" s="36"/>
      <c r="C174" s="226" t="s">
        <v>281</v>
      </c>
      <c r="D174" s="226" t="s">
        <v>125</v>
      </c>
      <c r="E174" s="227" t="s">
        <v>282</v>
      </c>
      <c r="F174" s="228" t="s">
        <v>283</v>
      </c>
      <c r="G174" s="229" t="s">
        <v>128</v>
      </c>
      <c r="H174" s="230">
        <v>84.730000000000004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42</v>
      </c>
      <c r="O174" s="88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188</v>
      </c>
      <c r="AT174" s="238" t="s">
        <v>125</v>
      </c>
      <c r="AU174" s="238" t="s">
        <v>84</v>
      </c>
      <c r="AY174" s="14" t="s">
        <v>122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82</v>
      </c>
      <c r="BK174" s="239">
        <f>ROUND(I174*H174,2)</f>
        <v>0</v>
      </c>
      <c r="BL174" s="14" t="s">
        <v>188</v>
      </c>
      <c r="BM174" s="238" t="s">
        <v>284</v>
      </c>
    </row>
    <row r="175" s="2" customFormat="1" ht="16.5" customHeight="1">
      <c r="A175" s="35"/>
      <c r="B175" s="36"/>
      <c r="C175" s="226" t="s">
        <v>285</v>
      </c>
      <c r="D175" s="226" t="s">
        <v>125</v>
      </c>
      <c r="E175" s="227" t="s">
        <v>286</v>
      </c>
      <c r="F175" s="228" t="s">
        <v>287</v>
      </c>
      <c r="G175" s="229" t="s">
        <v>128</v>
      </c>
      <c r="H175" s="230">
        <v>84.730000000000004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42</v>
      </c>
      <c r="O175" s="88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188</v>
      </c>
      <c r="AT175" s="238" t="s">
        <v>125</v>
      </c>
      <c r="AU175" s="238" t="s">
        <v>84</v>
      </c>
      <c r="AY175" s="14" t="s">
        <v>122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82</v>
      </c>
      <c r="BK175" s="239">
        <f>ROUND(I175*H175,2)</f>
        <v>0</v>
      </c>
      <c r="BL175" s="14" t="s">
        <v>188</v>
      </c>
      <c r="BM175" s="238" t="s">
        <v>288</v>
      </c>
    </row>
    <row r="176" s="2" customFormat="1" ht="16.5" customHeight="1">
      <c r="A176" s="35"/>
      <c r="B176" s="36"/>
      <c r="C176" s="226" t="s">
        <v>289</v>
      </c>
      <c r="D176" s="226" t="s">
        <v>125</v>
      </c>
      <c r="E176" s="227" t="s">
        <v>290</v>
      </c>
      <c r="F176" s="228" t="s">
        <v>291</v>
      </c>
      <c r="G176" s="229" t="s">
        <v>128</v>
      </c>
      <c r="H176" s="230">
        <v>84.730000000000004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42</v>
      </c>
      <c r="O176" s="88"/>
      <c r="P176" s="236">
        <f>O176*H176</f>
        <v>0</v>
      </c>
      <c r="Q176" s="236">
        <v>3.0000000000000001E-05</v>
      </c>
      <c r="R176" s="236">
        <f>Q176*H176</f>
        <v>0.0025419000000000001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188</v>
      </c>
      <c r="AT176" s="238" t="s">
        <v>125</v>
      </c>
      <c r="AU176" s="238" t="s">
        <v>84</v>
      </c>
      <c r="AY176" s="14" t="s">
        <v>122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82</v>
      </c>
      <c r="BK176" s="239">
        <f>ROUND(I176*H176,2)</f>
        <v>0</v>
      </c>
      <c r="BL176" s="14" t="s">
        <v>188</v>
      </c>
      <c r="BM176" s="238" t="s">
        <v>292</v>
      </c>
    </row>
    <row r="177" s="2" customFormat="1" ht="16.5" customHeight="1">
      <c r="A177" s="35"/>
      <c r="B177" s="36"/>
      <c r="C177" s="226" t="s">
        <v>293</v>
      </c>
      <c r="D177" s="226" t="s">
        <v>125</v>
      </c>
      <c r="E177" s="227" t="s">
        <v>294</v>
      </c>
      <c r="F177" s="228" t="s">
        <v>295</v>
      </c>
      <c r="G177" s="229" t="s">
        <v>128</v>
      </c>
      <c r="H177" s="230">
        <v>84.730000000000004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42</v>
      </c>
      <c r="O177" s="88"/>
      <c r="P177" s="236">
        <f>O177*H177</f>
        <v>0</v>
      </c>
      <c r="Q177" s="236">
        <v>0.0075799999999999999</v>
      </c>
      <c r="R177" s="236">
        <f>Q177*H177</f>
        <v>0.64225339999999997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188</v>
      </c>
      <c r="AT177" s="238" t="s">
        <v>125</v>
      </c>
      <c r="AU177" s="238" t="s">
        <v>84</v>
      </c>
      <c r="AY177" s="14" t="s">
        <v>122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82</v>
      </c>
      <c r="BK177" s="239">
        <f>ROUND(I177*H177,2)</f>
        <v>0</v>
      </c>
      <c r="BL177" s="14" t="s">
        <v>188</v>
      </c>
      <c r="BM177" s="238" t="s">
        <v>296</v>
      </c>
    </row>
    <row r="178" s="2" customFormat="1" ht="16.5" customHeight="1">
      <c r="A178" s="35"/>
      <c r="B178" s="36"/>
      <c r="C178" s="226" t="s">
        <v>297</v>
      </c>
      <c r="D178" s="226" t="s">
        <v>125</v>
      </c>
      <c r="E178" s="227" t="s">
        <v>298</v>
      </c>
      <c r="F178" s="228" t="s">
        <v>299</v>
      </c>
      <c r="G178" s="229" t="s">
        <v>128</v>
      </c>
      <c r="H178" s="230">
        <v>84.727999999999994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42</v>
      </c>
      <c r="O178" s="88"/>
      <c r="P178" s="236">
        <f>O178*H178</f>
        <v>0</v>
      </c>
      <c r="Q178" s="236">
        <v>0</v>
      </c>
      <c r="R178" s="236">
        <f>Q178*H178</f>
        <v>0</v>
      </c>
      <c r="S178" s="236">
        <v>0.0025000000000000001</v>
      </c>
      <c r="T178" s="237">
        <f>S178*H178</f>
        <v>0.21181999999999998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188</v>
      </c>
      <c r="AT178" s="238" t="s">
        <v>125</v>
      </c>
      <c r="AU178" s="238" t="s">
        <v>84</v>
      </c>
      <c r="AY178" s="14" t="s">
        <v>122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4" t="s">
        <v>82</v>
      </c>
      <c r="BK178" s="239">
        <f>ROUND(I178*H178,2)</f>
        <v>0</v>
      </c>
      <c r="BL178" s="14" t="s">
        <v>188</v>
      </c>
      <c r="BM178" s="238" t="s">
        <v>300</v>
      </c>
    </row>
    <row r="179" s="2" customFormat="1" ht="16.5" customHeight="1">
      <c r="A179" s="35"/>
      <c r="B179" s="36"/>
      <c r="C179" s="226" t="s">
        <v>301</v>
      </c>
      <c r="D179" s="226" t="s">
        <v>125</v>
      </c>
      <c r="E179" s="227" t="s">
        <v>302</v>
      </c>
      <c r="F179" s="228" t="s">
        <v>303</v>
      </c>
      <c r="G179" s="229" t="s">
        <v>128</v>
      </c>
      <c r="H179" s="230">
        <v>84.730000000000004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42</v>
      </c>
      <c r="O179" s="88"/>
      <c r="P179" s="236">
        <f>O179*H179</f>
        <v>0</v>
      </c>
      <c r="Q179" s="236">
        <v>0.00059999999999999995</v>
      </c>
      <c r="R179" s="236">
        <f>Q179*H179</f>
        <v>0.050838000000000001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188</v>
      </c>
      <c r="AT179" s="238" t="s">
        <v>125</v>
      </c>
      <c r="AU179" s="238" t="s">
        <v>84</v>
      </c>
      <c r="AY179" s="14" t="s">
        <v>122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82</v>
      </c>
      <c r="BK179" s="239">
        <f>ROUND(I179*H179,2)</f>
        <v>0</v>
      </c>
      <c r="BL179" s="14" t="s">
        <v>188</v>
      </c>
      <c r="BM179" s="238" t="s">
        <v>304</v>
      </c>
    </row>
    <row r="180" s="2" customFormat="1" ht="16.5" customHeight="1">
      <c r="A180" s="35"/>
      <c r="B180" s="36"/>
      <c r="C180" s="240" t="s">
        <v>305</v>
      </c>
      <c r="D180" s="240" t="s">
        <v>163</v>
      </c>
      <c r="E180" s="241" t="s">
        <v>306</v>
      </c>
      <c r="F180" s="242" t="s">
        <v>307</v>
      </c>
      <c r="G180" s="243" t="s">
        <v>128</v>
      </c>
      <c r="H180" s="244">
        <v>93.203000000000003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42</v>
      </c>
      <c r="O180" s="88"/>
      <c r="P180" s="236">
        <f>O180*H180</f>
        <v>0</v>
      </c>
      <c r="Q180" s="236">
        <v>0.0044200000000000003</v>
      </c>
      <c r="R180" s="236">
        <f>Q180*H180</f>
        <v>0.41195726000000005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250</v>
      </c>
      <c r="AT180" s="238" t="s">
        <v>163</v>
      </c>
      <c r="AU180" s="238" t="s">
        <v>84</v>
      </c>
      <c r="AY180" s="14" t="s">
        <v>122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4" t="s">
        <v>82</v>
      </c>
      <c r="BK180" s="239">
        <f>ROUND(I180*H180,2)</f>
        <v>0</v>
      </c>
      <c r="BL180" s="14" t="s">
        <v>188</v>
      </c>
      <c r="BM180" s="238" t="s">
        <v>308</v>
      </c>
    </row>
    <row r="181" s="2" customFormat="1" ht="16.5" customHeight="1">
      <c r="A181" s="35"/>
      <c r="B181" s="36"/>
      <c r="C181" s="226" t="s">
        <v>309</v>
      </c>
      <c r="D181" s="226" t="s">
        <v>125</v>
      </c>
      <c r="E181" s="227" t="s">
        <v>310</v>
      </c>
      <c r="F181" s="228" t="s">
        <v>311</v>
      </c>
      <c r="G181" s="229" t="s">
        <v>160</v>
      </c>
      <c r="H181" s="230">
        <v>38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42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0.00029999999999999997</v>
      </c>
      <c r="T181" s="237">
        <f>S181*H181</f>
        <v>0.011399999999999999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188</v>
      </c>
      <c r="AT181" s="238" t="s">
        <v>125</v>
      </c>
      <c r="AU181" s="238" t="s">
        <v>84</v>
      </c>
      <c r="AY181" s="14" t="s">
        <v>122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82</v>
      </c>
      <c r="BK181" s="239">
        <f>ROUND(I181*H181,2)</f>
        <v>0</v>
      </c>
      <c r="BL181" s="14" t="s">
        <v>188</v>
      </c>
      <c r="BM181" s="238" t="s">
        <v>312</v>
      </c>
    </row>
    <row r="182" s="2" customFormat="1" ht="16.5" customHeight="1">
      <c r="A182" s="35"/>
      <c r="B182" s="36"/>
      <c r="C182" s="226" t="s">
        <v>313</v>
      </c>
      <c r="D182" s="226" t="s">
        <v>125</v>
      </c>
      <c r="E182" s="227" t="s">
        <v>314</v>
      </c>
      <c r="F182" s="228" t="s">
        <v>315</v>
      </c>
      <c r="G182" s="229" t="s">
        <v>197</v>
      </c>
      <c r="H182" s="230">
        <v>1.1080000000000001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42</v>
      </c>
      <c r="O182" s="88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188</v>
      </c>
      <c r="AT182" s="238" t="s">
        <v>125</v>
      </c>
      <c r="AU182" s="238" t="s">
        <v>84</v>
      </c>
      <c r="AY182" s="14" t="s">
        <v>122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82</v>
      </c>
      <c r="BK182" s="239">
        <f>ROUND(I182*H182,2)</f>
        <v>0</v>
      </c>
      <c r="BL182" s="14" t="s">
        <v>188</v>
      </c>
      <c r="BM182" s="238" t="s">
        <v>316</v>
      </c>
    </row>
    <row r="183" s="2" customFormat="1" ht="16.5" customHeight="1">
      <c r="A183" s="35"/>
      <c r="B183" s="36"/>
      <c r="C183" s="226" t="s">
        <v>317</v>
      </c>
      <c r="D183" s="226" t="s">
        <v>125</v>
      </c>
      <c r="E183" s="227" t="s">
        <v>318</v>
      </c>
      <c r="F183" s="228" t="s">
        <v>319</v>
      </c>
      <c r="G183" s="229" t="s">
        <v>197</v>
      </c>
      <c r="H183" s="230">
        <v>1.1080000000000001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42</v>
      </c>
      <c r="O183" s="88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188</v>
      </c>
      <c r="AT183" s="238" t="s">
        <v>125</v>
      </c>
      <c r="AU183" s="238" t="s">
        <v>84</v>
      </c>
      <c r="AY183" s="14" t="s">
        <v>122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4" t="s">
        <v>82</v>
      </c>
      <c r="BK183" s="239">
        <f>ROUND(I183*H183,2)</f>
        <v>0</v>
      </c>
      <c r="BL183" s="14" t="s">
        <v>188</v>
      </c>
      <c r="BM183" s="238" t="s">
        <v>320</v>
      </c>
    </row>
    <row r="184" s="2" customFormat="1" ht="16.5" customHeight="1">
      <c r="A184" s="35"/>
      <c r="B184" s="36"/>
      <c r="C184" s="226" t="s">
        <v>321</v>
      </c>
      <c r="D184" s="226" t="s">
        <v>125</v>
      </c>
      <c r="E184" s="227" t="s">
        <v>322</v>
      </c>
      <c r="F184" s="228" t="s">
        <v>323</v>
      </c>
      <c r="G184" s="229" t="s">
        <v>197</v>
      </c>
      <c r="H184" s="230">
        <v>1.1080000000000001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42</v>
      </c>
      <c r="O184" s="88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188</v>
      </c>
      <c r="AT184" s="238" t="s">
        <v>125</v>
      </c>
      <c r="AU184" s="238" t="s">
        <v>84</v>
      </c>
      <c r="AY184" s="14" t="s">
        <v>122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4" t="s">
        <v>82</v>
      </c>
      <c r="BK184" s="239">
        <f>ROUND(I184*H184,2)</f>
        <v>0</v>
      </c>
      <c r="BL184" s="14" t="s">
        <v>188</v>
      </c>
      <c r="BM184" s="238" t="s">
        <v>324</v>
      </c>
    </row>
    <row r="185" s="12" customFormat="1" ht="22.8" customHeight="1">
      <c r="A185" s="12"/>
      <c r="B185" s="210"/>
      <c r="C185" s="211"/>
      <c r="D185" s="212" t="s">
        <v>76</v>
      </c>
      <c r="E185" s="224" t="s">
        <v>325</v>
      </c>
      <c r="F185" s="224" t="s">
        <v>326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SUM(P186:P194)</f>
        <v>0</v>
      </c>
      <c r="Q185" s="218"/>
      <c r="R185" s="219">
        <f>SUM(R186:R194)</f>
        <v>0.1086365</v>
      </c>
      <c r="S185" s="218"/>
      <c r="T185" s="22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84</v>
      </c>
      <c r="AT185" s="222" t="s">
        <v>76</v>
      </c>
      <c r="AU185" s="222" t="s">
        <v>82</v>
      </c>
      <c r="AY185" s="221" t="s">
        <v>122</v>
      </c>
      <c r="BK185" s="223">
        <f>SUM(BK186:BK194)</f>
        <v>0</v>
      </c>
    </row>
    <row r="186" s="2" customFormat="1" ht="16.5" customHeight="1">
      <c r="A186" s="35"/>
      <c r="B186" s="36"/>
      <c r="C186" s="226" t="s">
        <v>327</v>
      </c>
      <c r="D186" s="226" t="s">
        <v>125</v>
      </c>
      <c r="E186" s="227" t="s">
        <v>328</v>
      </c>
      <c r="F186" s="228" t="s">
        <v>329</v>
      </c>
      <c r="G186" s="229" t="s">
        <v>128</v>
      </c>
      <c r="H186" s="230">
        <v>3.8999999999999999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42</v>
      </c>
      <c r="O186" s="88"/>
      <c r="P186" s="236">
        <f>O186*H186</f>
        <v>0</v>
      </c>
      <c r="Q186" s="236">
        <v>0.00029999999999999997</v>
      </c>
      <c r="R186" s="236">
        <f>Q186*H186</f>
        <v>0.0011699999999999998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188</v>
      </c>
      <c r="AT186" s="238" t="s">
        <v>125</v>
      </c>
      <c r="AU186" s="238" t="s">
        <v>84</v>
      </c>
      <c r="AY186" s="14" t="s">
        <v>122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82</v>
      </c>
      <c r="BK186" s="239">
        <f>ROUND(I186*H186,2)</f>
        <v>0</v>
      </c>
      <c r="BL186" s="14" t="s">
        <v>188</v>
      </c>
      <c r="BM186" s="238" t="s">
        <v>330</v>
      </c>
    </row>
    <row r="187" s="2" customFormat="1" ht="16.5" customHeight="1">
      <c r="A187" s="35"/>
      <c r="B187" s="36"/>
      <c r="C187" s="226" t="s">
        <v>331</v>
      </c>
      <c r="D187" s="226" t="s">
        <v>125</v>
      </c>
      <c r="E187" s="227" t="s">
        <v>332</v>
      </c>
      <c r="F187" s="228" t="s">
        <v>333</v>
      </c>
      <c r="G187" s="229" t="s">
        <v>128</v>
      </c>
      <c r="H187" s="230">
        <v>3.8999999999999999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42</v>
      </c>
      <c r="O187" s="88"/>
      <c r="P187" s="236">
        <f>O187*H187</f>
        <v>0</v>
      </c>
      <c r="Q187" s="236">
        <v>0.0044999999999999997</v>
      </c>
      <c r="R187" s="236">
        <f>Q187*H187</f>
        <v>0.01755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188</v>
      </c>
      <c r="AT187" s="238" t="s">
        <v>125</v>
      </c>
      <c r="AU187" s="238" t="s">
        <v>84</v>
      </c>
      <c r="AY187" s="14" t="s">
        <v>122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82</v>
      </c>
      <c r="BK187" s="239">
        <f>ROUND(I187*H187,2)</f>
        <v>0</v>
      </c>
      <c r="BL187" s="14" t="s">
        <v>188</v>
      </c>
      <c r="BM187" s="238" t="s">
        <v>334</v>
      </c>
    </row>
    <row r="188" s="2" customFormat="1" ht="16.5" customHeight="1">
      <c r="A188" s="35"/>
      <c r="B188" s="36"/>
      <c r="C188" s="226" t="s">
        <v>335</v>
      </c>
      <c r="D188" s="226" t="s">
        <v>125</v>
      </c>
      <c r="E188" s="227" t="s">
        <v>336</v>
      </c>
      <c r="F188" s="228" t="s">
        <v>337</v>
      </c>
      <c r="G188" s="229" t="s">
        <v>160</v>
      </c>
      <c r="H188" s="230">
        <v>3.0499999999999998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42</v>
      </c>
      <c r="O188" s="88"/>
      <c r="P188" s="236">
        <f>O188*H188</f>
        <v>0</v>
      </c>
      <c r="Q188" s="236">
        <v>0.00020000000000000001</v>
      </c>
      <c r="R188" s="236">
        <f>Q188*H188</f>
        <v>0.00060999999999999997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188</v>
      </c>
      <c r="AT188" s="238" t="s">
        <v>125</v>
      </c>
      <c r="AU188" s="238" t="s">
        <v>84</v>
      </c>
      <c r="AY188" s="14" t="s">
        <v>122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4" t="s">
        <v>82</v>
      </c>
      <c r="BK188" s="239">
        <f>ROUND(I188*H188,2)</f>
        <v>0</v>
      </c>
      <c r="BL188" s="14" t="s">
        <v>188</v>
      </c>
      <c r="BM188" s="238" t="s">
        <v>338</v>
      </c>
    </row>
    <row r="189" s="2" customFormat="1" ht="16.5" customHeight="1">
      <c r="A189" s="35"/>
      <c r="B189" s="36"/>
      <c r="C189" s="240" t="s">
        <v>339</v>
      </c>
      <c r="D189" s="240" t="s">
        <v>163</v>
      </c>
      <c r="E189" s="241" t="s">
        <v>340</v>
      </c>
      <c r="F189" s="242" t="s">
        <v>341</v>
      </c>
      <c r="G189" s="243" t="s">
        <v>160</v>
      </c>
      <c r="H189" s="244">
        <v>3.355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42</v>
      </c>
      <c r="O189" s="88"/>
      <c r="P189" s="236">
        <f>O189*H189</f>
        <v>0</v>
      </c>
      <c r="Q189" s="236">
        <v>0.00029999999999999997</v>
      </c>
      <c r="R189" s="236">
        <f>Q189*H189</f>
        <v>0.0010064999999999998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250</v>
      </c>
      <c r="AT189" s="238" t="s">
        <v>163</v>
      </c>
      <c r="AU189" s="238" t="s">
        <v>84</v>
      </c>
      <c r="AY189" s="14" t="s">
        <v>122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82</v>
      </c>
      <c r="BK189" s="239">
        <f>ROUND(I189*H189,2)</f>
        <v>0</v>
      </c>
      <c r="BL189" s="14" t="s">
        <v>188</v>
      </c>
      <c r="BM189" s="238" t="s">
        <v>342</v>
      </c>
    </row>
    <row r="190" s="2" customFormat="1" ht="16.5" customHeight="1">
      <c r="A190" s="35"/>
      <c r="B190" s="36"/>
      <c r="C190" s="226" t="s">
        <v>343</v>
      </c>
      <c r="D190" s="226" t="s">
        <v>125</v>
      </c>
      <c r="E190" s="227" t="s">
        <v>344</v>
      </c>
      <c r="F190" s="228" t="s">
        <v>345</v>
      </c>
      <c r="G190" s="229" t="s">
        <v>128</v>
      </c>
      <c r="H190" s="230">
        <v>3.8999999999999999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42</v>
      </c>
      <c r="O190" s="88"/>
      <c r="P190" s="236">
        <f>O190*H190</f>
        <v>0</v>
      </c>
      <c r="Q190" s="236">
        <v>0.0060000000000000001</v>
      </c>
      <c r="R190" s="236">
        <f>Q190*H190</f>
        <v>0.023400000000000001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188</v>
      </c>
      <c r="AT190" s="238" t="s">
        <v>125</v>
      </c>
      <c r="AU190" s="238" t="s">
        <v>84</v>
      </c>
      <c r="AY190" s="14" t="s">
        <v>122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82</v>
      </c>
      <c r="BK190" s="239">
        <f>ROUND(I190*H190,2)</f>
        <v>0</v>
      </c>
      <c r="BL190" s="14" t="s">
        <v>188</v>
      </c>
      <c r="BM190" s="238" t="s">
        <v>346</v>
      </c>
    </row>
    <row r="191" s="2" customFormat="1" ht="16.5" customHeight="1">
      <c r="A191" s="35"/>
      <c r="B191" s="36"/>
      <c r="C191" s="240" t="s">
        <v>347</v>
      </c>
      <c r="D191" s="240" t="s">
        <v>163</v>
      </c>
      <c r="E191" s="241" t="s">
        <v>348</v>
      </c>
      <c r="F191" s="242" t="s">
        <v>349</v>
      </c>
      <c r="G191" s="243" t="s">
        <v>128</v>
      </c>
      <c r="H191" s="244">
        <v>5.5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42</v>
      </c>
      <c r="O191" s="88"/>
      <c r="P191" s="236">
        <f>O191*H191</f>
        <v>0</v>
      </c>
      <c r="Q191" s="236">
        <v>0.0118</v>
      </c>
      <c r="R191" s="236">
        <f>Q191*H191</f>
        <v>0.064899999999999999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250</v>
      </c>
      <c r="AT191" s="238" t="s">
        <v>163</v>
      </c>
      <c r="AU191" s="238" t="s">
        <v>84</v>
      </c>
      <c r="AY191" s="14" t="s">
        <v>122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4" t="s">
        <v>82</v>
      </c>
      <c r="BK191" s="239">
        <f>ROUND(I191*H191,2)</f>
        <v>0</v>
      </c>
      <c r="BL191" s="14" t="s">
        <v>188</v>
      </c>
      <c r="BM191" s="238" t="s">
        <v>350</v>
      </c>
    </row>
    <row r="192" s="2" customFormat="1" ht="16.5" customHeight="1">
      <c r="A192" s="35"/>
      <c r="B192" s="36"/>
      <c r="C192" s="226" t="s">
        <v>351</v>
      </c>
      <c r="D192" s="226" t="s">
        <v>125</v>
      </c>
      <c r="E192" s="227" t="s">
        <v>352</v>
      </c>
      <c r="F192" s="228" t="s">
        <v>353</v>
      </c>
      <c r="G192" s="229" t="s">
        <v>197</v>
      </c>
      <c r="H192" s="230">
        <v>0.109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42</v>
      </c>
      <c r="O192" s="88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188</v>
      </c>
      <c r="AT192" s="238" t="s">
        <v>125</v>
      </c>
      <c r="AU192" s="238" t="s">
        <v>84</v>
      </c>
      <c r="AY192" s="14" t="s">
        <v>122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82</v>
      </c>
      <c r="BK192" s="239">
        <f>ROUND(I192*H192,2)</f>
        <v>0</v>
      </c>
      <c r="BL192" s="14" t="s">
        <v>188</v>
      </c>
      <c r="BM192" s="238" t="s">
        <v>354</v>
      </c>
    </row>
    <row r="193" s="2" customFormat="1" ht="16.5" customHeight="1">
      <c r="A193" s="35"/>
      <c r="B193" s="36"/>
      <c r="C193" s="226" t="s">
        <v>355</v>
      </c>
      <c r="D193" s="226" t="s">
        <v>125</v>
      </c>
      <c r="E193" s="227" t="s">
        <v>356</v>
      </c>
      <c r="F193" s="228" t="s">
        <v>357</v>
      </c>
      <c r="G193" s="229" t="s">
        <v>197</v>
      </c>
      <c r="H193" s="230">
        <v>0.109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42</v>
      </c>
      <c r="O193" s="88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188</v>
      </c>
      <c r="AT193" s="238" t="s">
        <v>125</v>
      </c>
      <c r="AU193" s="238" t="s">
        <v>84</v>
      </c>
      <c r="AY193" s="14" t="s">
        <v>122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4" t="s">
        <v>82</v>
      </c>
      <c r="BK193" s="239">
        <f>ROUND(I193*H193,2)</f>
        <v>0</v>
      </c>
      <c r="BL193" s="14" t="s">
        <v>188</v>
      </c>
      <c r="BM193" s="238" t="s">
        <v>358</v>
      </c>
    </row>
    <row r="194" s="2" customFormat="1" ht="16.5" customHeight="1">
      <c r="A194" s="35"/>
      <c r="B194" s="36"/>
      <c r="C194" s="226" t="s">
        <v>359</v>
      </c>
      <c r="D194" s="226" t="s">
        <v>125</v>
      </c>
      <c r="E194" s="227" t="s">
        <v>360</v>
      </c>
      <c r="F194" s="228" t="s">
        <v>361</v>
      </c>
      <c r="G194" s="229" t="s">
        <v>197</v>
      </c>
      <c r="H194" s="230">
        <v>0.109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42</v>
      </c>
      <c r="O194" s="88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188</v>
      </c>
      <c r="AT194" s="238" t="s">
        <v>125</v>
      </c>
      <c r="AU194" s="238" t="s">
        <v>84</v>
      </c>
      <c r="AY194" s="14" t="s">
        <v>122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4" t="s">
        <v>82</v>
      </c>
      <c r="BK194" s="239">
        <f>ROUND(I194*H194,2)</f>
        <v>0</v>
      </c>
      <c r="BL194" s="14" t="s">
        <v>188</v>
      </c>
      <c r="BM194" s="238" t="s">
        <v>362</v>
      </c>
    </row>
    <row r="195" s="12" customFormat="1" ht="22.8" customHeight="1">
      <c r="A195" s="12"/>
      <c r="B195" s="210"/>
      <c r="C195" s="211"/>
      <c r="D195" s="212" t="s">
        <v>76</v>
      </c>
      <c r="E195" s="224" t="s">
        <v>363</v>
      </c>
      <c r="F195" s="224" t="s">
        <v>364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SUM(P196:P200)</f>
        <v>0</v>
      </c>
      <c r="Q195" s="218"/>
      <c r="R195" s="219">
        <f>SUM(R196:R200)</f>
        <v>0.29901967999999995</v>
      </c>
      <c r="S195" s="218"/>
      <c r="T195" s="220">
        <f>SUM(T196:T200)</f>
        <v>0.063490480000000002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84</v>
      </c>
      <c r="AT195" s="222" t="s">
        <v>76</v>
      </c>
      <c r="AU195" s="222" t="s">
        <v>82</v>
      </c>
      <c r="AY195" s="221" t="s">
        <v>122</v>
      </c>
      <c r="BK195" s="223">
        <f>SUM(BK196:BK200)</f>
        <v>0</v>
      </c>
    </row>
    <row r="196" s="2" customFormat="1" ht="16.5" customHeight="1">
      <c r="A196" s="35"/>
      <c r="B196" s="36"/>
      <c r="C196" s="226" t="s">
        <v>365</v>
      </c>
      <c r="D196" s="226" t="s">
        <v>125</v>
      </c>
      <c r="E196" s="227" t="s">
        <v>366</v>
      </c>
      <c r="F196" s="228" t="s">
        <v>367</v>
      </c>
      <c r="G196" s="229" t="s">
        <v>128</v>
      </c>
      <c r="H196" s="230">
        <v>204.80799999999999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42</v>
      </c>
      <c r="O196" s="88"/>
      <c r="P196" s="236">
        <f>O196*H196</f>
        <v>0</v>
      </c>
      <c r="Q196" s="236">
        <v>0.001</v>
      </c>
      <c r="R196" s="236">
        <f>Q196*H196</f>
        <v>0.20480799999999999</v>
      </c>
      <c r="S196" s="236">
        <v>0.00031</v>
      </c>
      <c r="T196" s="237">
        <f>S196*H196</f>
        <v>0.063490480000000002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188</v>
      </c>
      <c r="AT196" s="238" t="s">
        <v>125</v>
      </c>
      <c r="AU196" s="238" t="s">
        <v>84</v>
      </c>
      <c r="AY196" s="14" t="s">
        <v>122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4" t="s">
        <v>82</v>
      </c>
      <c r="BK196" s="239">
        <f>ROUND(I196*H196,2)</f>
        <v>0</v>
      </c>
      <c r="BL196" s="14" t="s">
        <v>188</v>
      </c>
      <c r="BM196" s="238" t="s">
        <v>368</v>
      </c>
    </row>
    <row r="197" s="2" customFormat="1" ht="16.5" customHeight="1">
      <c r="A197" s="35"/>
      <c r="B197" s="36"/>
      <c r="C197" s="226" t="s">
        <v>369</v>
      </c>
      <c r="D197" s="226" t="s">
        <v>125</v>
      </c>
      <c r="E197" s="227" t="s">
        <v>370</v>
      </c>
      <c r="F197" s="228" t="s">
        <v>371</v>
      </c>
      <c r="G197" s="229" t="s">
        <v>128</v>
      </c>
      <c r="H197" s="230">
        <v>27.204999999999998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42</v>
      </c>
      <c r="O197" s="88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188</v>
      </c>
      <c r="AT197" s="238" t="s">
        <v>125</v>
      </c>
      <c r="AU197" s="238" t="s">
        <v>84</v>
      </c>
      <c r="AY197" s="14" t="s">
        <v>122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4" t="s">
        <v>82</v>
      </c>
      <c r="BK197" s="239">
        <f>ROUND(I197*H197,2)</f>
        <v>0</v>
      </c>
      <c r="BL197" s="14" t="s">
        <v>188</v>
      </c>
      <c r="BM197" s="238" t="s">
        <v>372</v>
      </c>
    </row>
    <row r="198" s="2" customFormat="1" ht="16.5" customHeight="1">
      <c r="A198" s="35"/>
      <c r="B198" s="36"/>
      <c r="C198" s="240" t="s">
        <v>373</v>
      </c>
      <c r="D198" s="240" t="s">
        <v>163</v>
      </c>
      <c r="E198" s="241" t="s">
        <v>374</v>
      </c>
      <c r="F198" s="242" t="s">
        <v>375</v>
      </c>
      <c r="G198" s="243" t="s">
        <v>128</v>
      </c>
      <c r="H198" s="244">
        <v>28.565000000000001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42</v>
      </c>
      <c r="O198" s="88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250</v>
      </c>
      <c r="AT198" s="238" t="s">
        <v>163</v>
      </c>
      <c r="AU198" s="238" t="s">
        <v>84</v>
      </c>
      <c r="AY198" s="14" t="s">
        <v>122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4" t="s">
        <v>82</v>
      </c>
      <c r="BK198" s="239">
        <f>ROUND(I198*H198,2)</f>
        <v>0</v>
      </c>
      <c r="BL198" s="14" t="s">
        <v>188</v>
      </c>
      <c r="BM198" s="238" t="s">
        <v>376</v>
      </c>
    </row>
    <row r="199" s="2" customFormat="1" ht="16.5" customHeight="1">
      <c r="A199" s="35"/>
      <c r="B199" s="36"/>
      <c r="C199" s="226" t="s">
        <v>377</v>
      </c>
      <c r="D199" s="226" t="s">
        <v>125</v>
      </c>
      <c r="E199" s="227" t="s">
        <v>378</v>
      </c>
      <c r="F199" s="228" t="s">
        <v>379</v>
      </c>
      <c r="G199" s="229" t="s">
        <v>128</v>
      </c>
      <c r="H199" s="230">
        <v>204.80799999999999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42</v>
      </c>
      <c r="O199" s="88"/>
      <c r="P199" s="236">
        <f>O199*H199</f>
        <v>0</v>
      </c>
      <c r="Q199" s="236">
        <v>0.00020000000000000001</v>
      </c>
      <c r="R199" s="236">
        <f>Q199*H199</f>
        <v>0.040961600000000001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188</v>
      </c>
      <c r="AT199" s="238" t="s">
        <v>125</v>
      </c>
      <c r="AU199" s="238" t="s">
        <v>84</v>
      </c>
      <c r="AY199" s="14" t="s">
        <v>122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4" t="s">
        <v>82</v>
      </c>
      <c r="BK199" s="239">
        <f>ROUND(I199*H199,2)</f>
        <v>0</v>
      </c>
      <c r="BL199" s="14" t="s">
        <v>188</v>
      </c>
      <c r="BM199" s="238" t="s">
        <v>380</v>
      </c>
    </row>
    <row r="200" s="2" customFormat="1" ht="16.5" customHeight="1">
      <c r="A200" s="35"/>
      <c r="B200" s="36"/>
      <c r="C200" s="226" t="s">
        <v>381</v>
      </c>
      <c r="D200" s="226" t="s">
        <v>125</v>
      </c>
      <c r="E200" s="227" t="s">
        <v>382</v>
      </c>
      <c r="F200" s="228" t="s">
        <v>383</v>
      </c>
      <c r="G200" s="229" t="s">
        <v>128</v>
      </c>
      <c r="H200" s="230">
        <v>204.80799999999999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42</v>
      </c>
      <c r="O200" s="88"/>
      <c r="P200" s="236">
        <f>O200*H200</f>
        <v>0</v>
      </c>
      <c r="Q200" s="236">
        <v>0.00025999999999999998</v>
      </c>
      <c r="R200" s="236">
        <f>Q200*H200</f>
        <v>0.053250079999999991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188</v>
      </c>
      <c r="AT200" s="238" t="s">
        <v>125</v>
      </c>
      <c r="AU200" s="238" t="s">
        <v>84</v>
      </c>
      <c r="AY200" s="14" t="s">
        <v>122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4" t="s">
        <v>82</v>
      </c>
      <c r="BK200" s="239">
        <f>ROUND(I200*H200,2)</f>
        <v>0</v>
      </c>
      <c r="BL200" s="14" t="s">
        <v>188</v>
      </c>
      <c r="BM200" s="238" t="s">
        <v>384</v>
      </c>
    </row>
    <row r="201" s="12" customFormat="1" ht="22.8" customHeight="1">
      <c r="A201" s="12"/>
      <c r="B201" s="210"/>
      <c r="C201" s="211"/>
      <c r="D201" s="212" t="s">
        <v>76</v>
      </c>
      <c r="E201" s="224" t="s">
        <v>385</v>
      </c>
      <c r="F201" s="224" t="s">
        <v>386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SUM(P202:P203)</f>
        <v>0</v>
      </c>
      <c r="Q201" s="218"/>
      <c r="R201" s="219">
        <f>SUM(R202:R203)</f>
        <v>0</v>
      </c>
      <c r="S201" s="218"/>
      <c r="T201" s="220">
        <f>SUM(T202:T203)</f>
        <v>0.20086000000000001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84</v>
      </c>
      <c r="AT201" s="222" t="s">
        <v>76</v>
      </c>
      <c r="AU201" s="222" t="s">
        <v>82</v>
      </c>
      <c r="AY201" s="221" t="s">
        <v>122</v>
      </c>
      <c r="BK201" s="223">
        <f>SUM(BK202:BK203)</f>
        <v>0</v>
      </c>
    </row>
    <row r="202" s="2" customFormat="1" ht="16.5" customHeight="1">
      <c r="A202" s="35"/>
      <c r="B202" s="36"/>
      <c r="C202" s="226" t="s">
        <v>387</v>
      </c>
      <c r="D202" s="226" t="s">
        <v>125</v>
      </c>
      <c r="E202" s="227" t="s">
        <v>388</v>
      </c>
      <c r="F202" s="228" t="s">
        <v>389</v>
      </c>
      <c r="G202" s="229" t="s">
        <v>128</v>
      </c>
      <c r="H202" s="230">
        <v>4.5650000000000004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42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0.043999999999999997</v>
      </c>
      <c r="T202" s="237">
        <f>S202*H202</f>
        <v>0.20086000000000001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188</v>
      </c>
      <c r="AT202" s="238" t="s">
        <v>125</v>
      </c>
      <c r="AU202" s="238" t="s">
        <v>84</v>
      </c>
      <c r="AY202" s="14" t="s">
        <v>122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82</v>
      </c>
      <c r="BK202" s="239">
        <f>ROUND(I202*H202,2)</f>
        <v>0</v>
      </c>
      <c r="BL202" s="14" t="s">
        <v>188</v>
      </c>
      <c r="BM202" s="238" t="s">
        <v>390</v>
      </c>
    </row>
    <row r="203" s="2" customFormat="1" ht="16.5" customHeight="1">
      <c r="A203" s="35"/>
      <c r="B203" s="36"/>
      <c r="C203" s="226" t="s">
        <v>391</v>
      </c>
      <c r="D203" s="226" t="s">
        <v>125</v>
      </c>
      <c r="E203" s="227" t="s">
        <v>392</v>
      </c>
      <c r="F203" s="228" t="s">
        <v>393</v>
      </c>
      <c r="G203" s="229" t="s">
        <v>128</v>
      </c>
      <c r="H203" s="230">
        <v>4.5650000000000004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42</v>
      </c>
      <c r="O203" s="88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188</v>
      </c>
      <c r="AT203" s="238" t="s">
        <v>125</v>
      </c>
      <c r="AU203" s="238" t="s">
        <v>84</v>
      </c>
      <c r="AY203" s="14" t="s">
        <v>122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4" t="s">
        <v>82</v>
      </c>
      <c r="BK203" s="239">
        <f>ROUND(I203*H203,2)</f>
        <v>0</v>
      </c>
      <c r="BL203" s="14" t="s">
        <v>188</v>
      </c>
      <c r="BM203" s="238" t="s">
        <v>394</v>
      </c>
    </row>
    <row r="204" s="12" customFormat="1" ht="25.92" customHeight="1">
      <c r="A204" s="12"/>
      <c r="B204" s="210"/>
      <c r="C204" s="211"/>
      <c r="D204" s="212" t="s">
        <v>76</v>
      </c>
      <c r="E204" s="213" t="s">
        <v>163</v>
      </c>
      <c r="F204" s="213" t="s">
        <v>395</v>
      </c>
      <c r="G204" s="211"/>
      <c r="H204" s="211"/>
      <c r="I204" s="214"/>
      <c r="J204" s="215">
        <f>BK204</f>
        <v>0</v>
      </c>
      <c r="K204" s="211"/>
      <c r="L204" s="216"/>
      <c r="M204" s="217"/>
      <c r="N204" s="218"/>
      <c r="O204" s="218"/>
      <c r="P204" s="219">
        <f>P205</f>
        <v>0</v>
      </c>
      <c r="Q204" s="218"/>
      <c r="R204" s="219">
        <f>R205</f>
        <v>20.702030000000004</v>
      </c>
      <c r="S204" s="218"/>
      <c r="T204" s="220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123</v>
      </c>
      <c r="AT204" s="222" t="s">
        <v>76</v>
      </c>
      <c r="AU204" s="222" t="s">
        <v>77</v>
      </c>
      <c r="AY204" s="221" t="s">
        <v>122</v>
      </c>
      <c r="BK204" s="223">
        <f>BK205</f>
        <v>0</v>
      </c>
    </row>
    <row r="205" s="12" customFormat="1" ht="22.8" customHeight="1">
      <c r="A205" s="12"/>
      <c r="B205" s="210"/>
      <c r="C205" s="211"/>
      <c r="D205" s="212" t="s">
        <v>76</v>
      </c>
      <c r="E205" s="224" t="s">
        <v>396</v>
      </c>
      <c r="F205" s="224" t="s">
        <v>397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SUM(P206:P232)</f>
        <v>0</v>
      </c>
      <c r="Q205" s="218"/>
      <c r="R205" s="219">
        <f>SUM(R206:R232)</f>
        <v>20.702030000000004</v>
      </c>
      <c r="S205" s="218"/>
      <c r="T205" s="220">
        <f>SUM(T206:T232)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123</v>
      </c>
      <c r="AT205" s="222" t="s">
        <v>76</v>
      </c>
      <c r="AU205" s="222" t="s">
        <v>82</v>
      </c>
      <c r="AY205" s="221" t="s">
        <v>122</v>
      </c>
      <c r="BK205" s="223">
        <f>SUM(BK206:BK232)</f>
        <v>0</v>
      </c>
    </row>
    <row r="206" s="2" customFormat="1" ht="16.5" customHeight="1">
      <c r="A206" s="35"/>
      <c r="B206" s="36"/>
      <c r="C206" s="226" t="s">
        <v>398</v>
      </c>
      <c r="D206" s="226" t="s">
        <v>125</v>
      </c>
      <c r="E206" s="227" t="s">
        <v>399</v>
      </c>
      <c r="F206" s="228" t="s">
        <v>400</v>
      </c>
      <c r="G206" s="229" t="s">
        <v>401</v>
      </c>
      <c r="H206" s="230">
        <v>3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42</v>
      </c>
      <c r="O206" s="88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402</v>
      </c>
      <c r="AT206" s="238" t="s">
        <v>125</v>
      </c>
      <c r="AU206" s="238" t="s">
        <v>84</v>
      </c>
      <c r="AY206" s="14" t="s">
        <v>122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4" t="s">
        <v>82</v>
      </c>
      <c r="BK206" s="239">
        <f>ROUND(I206*H206,2)</f>
        <v>0</v>
      </c>
      <c r="BL206" s="14" t="s">
        <v>402</v>
      </c>
      <c r="BM206" s="238" t="s">
        <v>403</v>
      </c>
    </row>
    <row r="207" s="2" customFormat="1" ht="16.5" customHeight="1">
      <c r="A207" s="35"/>
      <c r="B207" s="36"/>
      <c r="C207" s="226" t="s">
        <v>402</v>
      </c>
      <c r="D207" s="226" t="s">
        <v>125</v>
      </c>
      <c r="E207" s="227" t="s">
        <v>404</v>
      </c>
      <c r="F207" s="228" t="s">
        <v>405</v>
      </c>
      <c r="G207" s="229" t="s">
        <v>401</v>
      </c>
      <c r="H207" s="230">
        <v>24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42</v>
      </c>
      <c r="O207" s="88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402</v>
      </c>
      <c r="AT207" s="238" t="s">
        <v>125</v>
      </c>
      <c r="AU207" s="238" t="s">
        <v>84</v>
      </c>
      <c r="AY207" s="14" t="s">
        <v>122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4" t="s">
        <v>82</v>
      </c>
      <c r="BK207" s="239">
        <f>ROUND(I207*H207,2)</f>
        <v>0</v>
      </c>
      <c r="BL207" s="14" t="s">
        <v>402</v>
      </c>
      <c r="BM207" s="238" t="s">
        <v>406</v>
      </c>
    </row>
    <row r="208" s="2" customFormat="1" ht="16.5" customHeight="1">
      <c r="A208" s="35"/>
      <c r="B208" s="36"/>
      <c r="C208" s="226" t="s">
        <v>407</v>
      </c>
      <c r="D208" s="226" t="s">
        <v>125</v>
      </c>
      <c r="E208" s="227" t="s">
        <v>408</v>
      </c>
      <c r="F208" s="228" t="s">
        <v>409</v>
      </c>
      <c r="G208" s="229" t="s">
        <v>410</v>
      </c>
      <c r="H208" s="230">
        <v>80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42</v>
      </c>
      <c r="O208" s="88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402</v>
      </c>
      <c r="AT208" s="238" t="s">
        <v>125</v>
      </c>
      <c r="AU208" s="238" t="s">
        <v>84</v>
      </c>
      <c r="AY208" s="14" t="s">
        <v>122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4" t="s">
        <v>82</v>
      </c>
      <c r="BK208" s="239">
        <f>ROUND(I208*H208,2)</f>
        <v>0</v>
      </c>
      <c r="BL208" s="14" t="s">
        <v>402</v>
      </c>
      <c r="BM208" s="238" t="s">
        <v>411</v>
      </c>
    </row>
    <row r="209" s="2" customFormat="1" ht="16.5" customHeight="1">
      <c r="A209" s="35"/>
      <c r="B209" s="36"/>
      <c r="C209" s="226" t="s">
        <v>412</v>
      </c>
      <c r="D209" s="226" t="s">
        <v>125</v>
      </c>
      <c r="E209" s="227" t="s">
        <v>413</v>
      </c>
      <c r="F209" s="228" t="s">
        <v>414</v>
      </c>
      <c r="G209" s="229" t="s">
        <v>160</v>
      </c>
      <c r="H209" s="230">
        <v>4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42</v>
      </c>
      <c r="O209" s="88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402</v>
      </c>
      <c r="AT209" s="238" t="s">
        <v>125</v>
      </c>
      <c r="AU209" s="238" t="s">
        <v>84</v>
      </c>
      <c r="AY209" s="14" t="s">
        <v>122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4" t="s">
        <v>82</v>
      </c>
      <c r="BK209" s="239">
        <f>ROUND(I209*H209,2)</f>
        <v>0</v>
      </c>
      <c r="BL209" s="14" t="s">
        <v>402</v>
      </c>
      <c r="BM209" s="238" t="s">
        <v>415</v>
      </c>
    </row>
    <row r="210" s="2" customFormat="1" ht="16.5" customHeight="1">
      <c r="A210" s="35"/>
      <c r="B210" s="36"/>
      <c r="C210" s="226" t="s">
        <v>416</v>
      </c>
      <c r="D210" s="226" t="s">
        <v>125</v>
      </c>
      <c r="E210" s="227" t="s">
        <v>417</v>
      </c>
      <c r="F210" s="228" t="s">
        <v>418</v>
      </c>
      <c r="G210" s="229" t="s">
        <v>410</v>
      </c>
      <c r="H210" s="230">
        <v>12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42</v>
      </c>
      <c r="O210" s="88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402</v>
      </c>
      <c r="AT210" s="238" t="s">
        <v>125</v>
      </c>
      <c r="AU210" s="238" t="s">
        <v>84</v>
      </c>
      <c r="AY210" s="14" t="s">
        <v>122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4" t="s">
        <v>82</v>
      </c>
      <c r="BK210" s="239">
        <f>ROUND(I210*H210,2)</f>
        <v>0</v>
      </c>
      <c r="BL210" s="14" t="s">
        <v>402</v>
      </c>
      <c r="BM210" s="238" t="s">
        <v>419</v>
      </c>
    </row>
    <row r="211" s="2" customFormat="1" ht="16.5" customHeight="1">
      <c r="A211" s="35"/>
      <c r="B211" s="36"/>
      <c r="C211" s="226" t="s">
        <v>420</v>
      </c>
      <c r="D211" s="226" t="s">
        <v>125</v>
      </c>
      <c r="E211" s="227" t="s">
        <v>421</v>
      </c>
      <c r="F211" s="228" t="s">
        <v>422</v>
      </c>
      <c r="G211" s="229" t="s">
        <v>160</v>
      </c>
      <c r="H211" s="230">
        <v>12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42</v>
      </c>
      <c r="O211" s="88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402</v>
      </c>
      <c r="AT211" s="238" t="s">
        <v>125</v>
      </c>
      <c r="AU211" s="238" t="s">
        <v>84</v>
      </c>
      <c r="AY211" s="14" t="s">
        <v>122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4" t="s">
        <v>82</v>
      </c>
      <c r="BK211" s="239">
        <f>ROUND(I211*H211,2)</f>
        <v>0</v>
      </c>
      <c r="BL211" s="14" t="s">
        <v>402</v>
      </c>
      <c r="BM211" s="238" t="s">
        <v>423</v>
      </c>
    </row>
    <row r="212" s="2" customFormat="1" ht="16.5" customHeight="1">
      <c r="A212" s="35"/>
      <c r="B212" s="36"/>
      <c r="C212" s="226" t="s">
        <v>424</v>
      </c>
      <c r="D212" s="226" t="s">
        <v>125</v>
      </c>
      <c r="E212" s="227" t="s">
        <v>425</v>
      </c>
      <c r="F212" s="228" t="s">
        <v>426</v>
      </c>
      <c r="G212" s="229" t="s">
        <v>160</v>
      </c>
      <c r="H212" s="230">
        <v>65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42</v>
      </c>
      <c r="O212" s="88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402</v>
      </c>
      <c r="AT212" s="238" t="s">
        <v>125</v>
      </c>
      <c r="AU212" s="238" t="s">
        <v>84</v>
      </c>
      <c r="AY212" s="14" t="s">
        <v>122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4" t="s">
        <v>82</v>
      </c>
      <c r="BK212" s="239">
        <f>ROUND(I212*H212,2)</f>
        <v>0</v>
      </c>
      <c r="BL212" s="14" t="s">
        <v>402</v>
      </c>
      <c r="BM212" s="238" t="s">
        <v>427</v>
      </c>
    </row>
    <row r="213" s="2" customFormat="1" ht="16.5" customHeight="1">
      <c r="A213" s="35"/>
      <c r="B213" s="36"/>
      <c r="C213" s="226" t="s">
        <v>428</v>
      </c>
      <c r="D213" s="226" t="s">
        <v>125</v>
      </c>
      <c r="E213" s="227" t="s">
        <v>429</v>
      </c>
      <c r="F213" s="228" t="s">
        <v>430</v>
      </c>
      <c r="G213" s="229" t="s">
        <v>160</v>
      </c>
      <c r="H213" s="230">
        <v>75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42</v>
      </c>
      <c r="O213" s="88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402</v>
      </c>
      <c r="AT213" s="238" t="s">
        <v>125</v>
      </c>
      <c r="AU213" s="238" t="s">
        <v>84</v>
      </c>
      <c r="AY213" s="14" t="s">
        <v>122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4" t="s">
        <v>82</v>
      </c>
      <c r="BK213" s="239">
        <f>ROUND(I213*H213,2)</f>
        <v>0</v>
      </c>
      <c r="BL213" s="14" t="s">
        <v>402</v>
      </c>
      <c r="BM213" s="238" t="s">
        <v>431</v>
      </c>
    </row>
    <row r="214" s="2" customFormat="1" ht="16.5" customHeight="1">
      <c r="A214" s="35"/>
      <c r="B214" s="36"/>
      <c r="C214" s="226" t="s">
        <v>432</v>
      </c>
      <c r="D214" s="226" t="s">
        <v>125</v>
      </c>
      <c r="E214" s="227" t="s">
        <v>433</v>
      </c>
      <c r="F214" s="228" t="s">
        <v>434</v>
      </c>
      <c r="G214" s="229" t="s">
        <v>160</v>
      </c>
      <c r="H214" s="230">
        <v>15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42</v>
      </c>
      <c r="O214" s="88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402</v>
      </c>
      <c r="AT214" s="238" t="s">
        <v>125</v>
      </c>
      <c r="AU214" s="238" t="s">
        <v>84</v>
      </c>
      <c r="AY214" s="14" t="s">
        <v>122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4" t="s">
        <v>82</v>
      </c>
      <c r="BK214" s="239">
        <f>ROUND(I214*H214,2)</f>
        <v>0</v>
      </c>
      <c r="BL214" s="14" t="s">
        <v>402</v>
      </c>
      <c r="BM214" s="238" t="s">
        <v>435</v>
      </c>
    </row>
    <row r="215" s="2" customFormat="1" ht="16.5" customHeight="1">
      <c r="A215" s="35"/>
      <c r="B215" s="36"/>
      <c r="C215" s="226" t="s">
        <v>436</v>
      </c>
      <c r="D215" s="226" t="s">
        <v>125</v>
      </c>
      <c r="E215" s="227" t="s">
        <v>437</v>
      </c>
      <c r="F215" s="228" t="s">
        <v>438</v>
      </c>
      <c r="G215" s="229" t="s">
        <v>160</v>
      </c>
      <c r="H215" s="230">
        <v>60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42</v>
      </c>
      <c r="O215" s="88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402</v>
      </c>
      <c r="AT215" s="238" t="s">
        <v>125</v>
      </c>
      <c r="AU215" s="238" t="s">
        <v>84</v>
      </c>
      <c r="AY215" s="14" t="s">
        <v>122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4" t="s">
        <v>82</v>
      </c>
      <c r="BK215" s="239">
        <f>ROUND(I215*H215,2)</f>
        <v>0</v>
      </c>
      <c r="BL215" s="14" t="s">
        <v>402</v>
      </c>
      <c r="BM215" s="238" t="s">
        <v>439</v>
      </c>
    </row>
    <row r="216" s="2" customFormat="1" ht="16.5" customHeight="1">
      <c r="A216" s="35"/>
      <c r="B216" s="36"/>
      <c r="C216" s="226" t="s">
        <v>440</v>
      </c>
      <c r="D216" s="226" t="s">
        <v>125</v>
      </c>
      <c r="E216" s="227" t="s">
        <v>441</v>
      </c>
      <c r="F216" s="228" t="s">
        <v>442</v>
      </c>
      <c r="G216" s="229" t="s">
        <v>410</v>
      </c>
      <c r="H216" s="230">
        <v>4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42</v>
      </c>
      <c r="O216" s="88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402</v>
      </c>
      <c r="AT216" s="238" t="s">
        <v>125</v>
      </c>
      <c r="AU216" s="238" t="s">
        <v>84</v>
      </c>
      <c r="AY216" s="14" t="s">
        <v>122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4" t="s">
        <v>82</v>
      </c>
      <c r="BK216" s="239">
        <f>ROUND(I216*H216,2)</f>
        <v>0</v>
      </c>
      <c r="BL216" s="14" t="s">
        <v>402</v>
      </c>
      <c r="BM216" s="238" t="s">
        <v>443</v>
      </c>
    </row>
    <row r="217" s="2" customFormat="1" ht="16.5" customHeight="1">
      <c r="A217" s="35"/>
      <c r="B217" s="36"/>
      <c r="C217" s="226" t="s">
        <v>444</v>
      </c>
      <c r="D217" s="226" t="s">
        <v>125</v>
      </c>
      <c r="E217" s="227" t="s">
        <v>445</v>
      </c>
      <c r="F217" s="228" t="s">
        <v>446</v>
      </c>
      <c r="G217" s="229" t="s">
        <v>410</v>
      </c>
      <c r="H217" s="230">
        <v>12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42</v>
      </c>
      <c r="O217" s="88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402</v>
      </c>
      <c r="AT217" s="238" t="s">
        <v>125</v>
      </c>
      <c r="AU217" s="238" t="s">
        <v>84</v>
      </c>
      <c r="AY217" s="14" t="s">
        <v>122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4" t="s">
        <v>82</v>
      </c>
      <c r="BK217" s="239">
        <f>ROUND(I217*H217,2)</f>
        <v>0</v>
      </c>
      <c r="BL217" s="14" t="s">
        <v>402</v>
      </c>
      <c r="BM217" s="238" t="s">
        <v>447</v>
      </c>
    </row>
    <row r="218" s="2" customFormat="1" ht="16.5" customHeight="1">
      <c r="A218" s="35"/>
      <c r="B218" s="36"/>
      <c r="C218" s="226" t="s">
        <v>448</v>
      </c>
      <c r="D218" s="226" t="s">
        <v>125</v>
      </c>
      <c r="E218" s="227" t="s">
        <v>449</v>
      </c>
      <c r="F218" s="228" t="s">
        <v>450</v>
      </c>
      <c r="G218" s="229" t="s">
        <v>451</v>
      </c>
      <c r="H218" s="230">
        <v>1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42</v>
      </c>
      <c r="O218" s="88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402</v>
      </c>
      <c r="AT218" s="238" t="s">
        <v>125</v>
      </c>
      <c r="AU218" s="238" t="s">
        <v>84</v>
      </c>
      <c r="AY218" s="14" t="s">
        <v>122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4" t="s">
        <v>82</v>
      </c>
      <c r="BK218" s="239">
        <f>ROUND(I218*H218,2)</f>
        <v>0</v>
      </c>
      <c r="BL218" s="14" t="s">
        <v>402</v>
      </c>
      <c r="BM218" s="238" t="s">
        <v>452</v>
      </c>
    </row>
    <row r="219" s="2" customFormat="1" ht="16.5" customHeight="1">
      <c r="A219" s="35"/>
      <c r="B219" s="36"/>
      <c r="C219" s="226" t="s">
        <v>453</v>
      </c>
      <c r="D219" s="226" t="s">
        <v>125</v>
      </c>
      <c r="E219" s="227" t="s">
        <v>454</v>
      </c>
      <c r="F219" s="228" t="s">
        <v>455</v>
      </c>
      <c r="G219" s="229" t="s">
        <v>456</v>
      </c>
      <c r="H219" s="230">
        <v>4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42</v>
      </c>
      <c r="O219" s="88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402</v>
      </c>
      <c r="AT219" s="238" t="s">
        <v>125</v>
      </c>
      <c r="AU219" s="238" t="s">
        <v>84</v>
      </c>
      <c r="AY219" s="14" t="s">
        <v>122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4" t="s">
        <v>82</v>
      </c>
      <c r="BK219" s="239">
        <f>ROUND(I219*H219,2)</f>
        <v>0</v>
      </c>
      <c r="BL219" s="14" t="s">
        <v>402</v>
      </c>
      <c r="BM219" s="238" t="s">
        <v>457</v>
      </c>
    </row>
    <row r="220" s="2" customFormat="1" ht="16.5" customHeight="1">
      <c r="A220" s="35"/>
      <c r="B220" s="36"/>
      <c r="C220" s="240" t="s">
        <v>458</v>
      </c>
      <c r="D220" s="240" t="s">
        <v>163</v>
      </c>
      <c r="E220" s="241" t="s">
        <v>459</v>
      </c>
      <c r="F220" s="242" t="s">
        <v>460</v>
      </c>
      <c r="G220" s="243" t="s">
        <v>170</v>
      </c>
      <c r="H220" s="244">
        <v>15</v>
      </c>
      <c r="I220" s="245"/>
      <c r="J220" s="246">
        <f>ROUND(I220*H220,2)</f>
        <v>0</v>
      </c>
      <c r="K220" s="247"/>
      <c r="L220" s="248"/>
      <c r="M220" s="249" t="s">
        <v>1</v>
      </c>
      <c r="N220" s="250" t="s">
        <v>42</v>
      </c>
      <c r="O220" s="88"/>
      <c r="P220" s="236">
        <f>O220*H220</f>
        <v>0</v>
      </c>
      <c r="Q220" s="236">
        <v>0.0038999999999999998</v>
      </c>
      <c r="R220" s="236">
        <f>Q220*H220</f>
        <v>0.058499999999999996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461</v>
      </c>
      <c r="AT220" s="238" t="s">
        <v>163</v>
      </c>
      <c r="AU220" s="238" t="s">
        <v>84</v>
      </c>
      <c r="AY220" s="14" t="s">
        <v>122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4" t="s">
        <v>82</v>
      </c>
      <c r="BK220" s="239">
        <f>ROUND(I220*H220,2)</f>
        <v>0</v>
      </c>
      <c r="BL220" s="14" t="s">
        <v>461</v>
      </c>
      <c r="BM220" s="238" t="s">
        <v>462</v>
      </c>
    </row>
    <row r="221" s="2" customFormat="1" ht="16.5" customHeight="1">
      <c r="A221" s="35"/>
      <c r="B221" s="36"/>
      <c r="C221" s="240" t="s">
        <v>463</v>
      </c>
      <c r="D221" s="240" t="s">
        <v>163</v>
      </c>
      <c r="E221" s="241" t="s">
        <v>464</v>
      </c>
      <c r="F221" s="242" t="s">
        <v>465</v>
      </c>
      <c r="G221" s="243" t="s">
        <v>170</v>
      </c>
      <c r="H221" s="244">
        <v>15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42</v>
      </c>
      <c r="O221" s="88"/>
      <c r="P221" s="236">
        <f>O221*H221</f>
        <v>0</v>
      </c>
      <c r="Q221" s="236">
        <v>0.0051000000000000004</v>
      </c>
      <c r="R221" s="236">
        <f>Q221*H221</f>
        <v>0.076500000000000012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461</v>
      </c>
      <c r="AT221" s="238" t="s">
        <v>163</v>
      </c>
      <c r="AU221" s="238" t="s">
        <v>84</v>
      </c>
      <c r="AY221" s="14" t="s">
        <v>122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4" t="s">
        <v>82</v>
      </c>
      <c r="BK221" s="239">
        <f>ROUND(I221*H221,2)</f>
        <v>0</v>
      </c>
      <c r="BL221" s="14" t="s">
        <v>461</v>
      </c>
      <c r="BM221" s="238" t="s">
        <v>466</v>
      </c>
    </row>
    <row r="222" s="2" customFormat="1" ht="16.5" customHeight="1">
      <c r="A222" s="35"/>
      <c r="B222" s="36"/>
      <c r="C222" s="240" t="s">
        <v>467</v>
      </c>
      <c r="D222" s="240" t="s">
        <v>163</v>
      </c>
      <c r="E222" s="241" t="s">
        <v>468</v>
      </c>
      <c r="F222" s="242" t="s">
        <v>469</v>
      </c>
      <c r="G222" s="243" t="s">
        <v>170</v>
      </c>
      <c r="H222" s="244">
        <v>12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42</v>
      </c>
      <c r="O222" s="88"/>
      <c r="P222" s="236">
        <f>O222*H222</f>
        <v>0</v>
      </c>
      <c r="Q222" s="236">
        <v>0.00027999999999999998</v>
      </c>
      <c r="R222" s="236">
        <f>Q222*H222</f>
        <v>0.0033599999999999997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461</v>
      </c>
      <c r="AT222" s="238" t="s">
        <v>163</v>
      </c>
      <c r="AU222" s="238" t="s">
        <v>84</v>
      </c>
      <c r="AY222" s="14" t="s">
        <v>122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4" t="s">
        <v>82</v>
      </c>
      <c r="BK222" s="239">
        <f>ROUND(I222*H222,2)</f>
        <v>0</v>
      </c>
      <c r="BL222" s="14" t="s">
        <v>461</v>
      </c>
      <c r="BM222" s="238" t="s">
        <v>470</v>
      </c>
    </row>
    <row r="223" s="2" customFormat="1" ht="16.5" customHeight="1">
      <c r="A223" s="35"/>
      <c r="B223" s="36"/>
      <c r="C223" s="240" t="s">
        <v>471</v>
      </c>
      <c r="D223" s="240" t="s">
        <v>163</v>
      </c>
      <c r="E223" s="241" t="s">
        <v>472</v>
      </c>
      <c r="F223" s="242" t="s">
        <v>473</v>
      </c>
      <c r="G223" s="243" t="s">
        <v>170</v>
      </c>
      <c r="H223" s="244">
        <v>4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42</v>
      </c>
      <c r="O223" s="88"/>
      <c r="P223" s="236">
        <f>O223*H223</f>
        <v>0</v>
      </c>
      <c r="Q223" s="236">
        <v>0.00097999999999999997</v>
      </c>
      <c r="R223" s="236">
        <f>Q223*H223</f>
        <v>0.0039199999999999999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461</v>
      </c>
      <c r="AT223" s="238" t="s">
        <v>163</v>
      </c>
      <c r="AU223" s="238" t="s">
        <v>84</v>
      </c>
      <c r="AY223" s="14" t="s">
        <v>122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4" t="s">
        <v>82</v>
      </c>
      <c r="BK223" s="239">
        <f>ROUND(I223*H223,2)</f>
        <v>0</v>
      </c>
      <c r="BL223" s="14" t="s">
        <v>461</v>
      </c>
      <c r="BM223" s="238" t="s">
        <v>474</v>
      </c>
    </row>
    <row r="224" s="2" customFormat="1" ht="16.5" customHeight="1">
      <c r="A224" s="35"/>
      <c r="B224" s="36"/>
      <c r="C224" s="240" t="s">
        <v>475</v>
      </c>
      <c r="D224" s="240" t="s">
        <v>163</v>
      </c>
      <c r="E224" s="241" t="s">
        <v>476</v>
      </c>
      <c r="F224" s="242" t="s">
        <v>477</v>
      </c>
      <c r="G224" s="243" t="s">
        <v>170</v>
      </c>
      <c r="H224" s="244">
        <v>4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42</v>
      </c>
      <c r="O224" s="88"/>
      <c r="P224" s="236">
        <f>O224*H224</f>
        <v>0</v>
      </c>
      <c r="Q224" s="236">
        <v>0.00022000000000000001</v>
      </c>
      <c r="R224" s="236">
        <f>Q224*H224</f>
        <v>0.00088000000000000003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461</v>
      </c>
      <c r="AT224" s="238" t="s">
        <v>163</v>
      </c>
      <c r="AU224" s="238" t="s">
        <v>84</v>
      </c>
      <c r="AY224" s="14" t="s">
        <v>122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4" t="s">
        <v>82</v>
      </c>
      <c r="BK224" s="239">
        <f>ROUND(I224*H224,2)</f>
        <v>0</v>
      </c>
      <c r="BL224" s="14" t="s">
        <v>461</v>
      </c>
      <c r="BM224" s="238" t="s">
        <v>478</v>
      </c>
    </row>
    <row r="225" s="2" customFormat="1" ht="16.5" customHeight="1">
      <c r="A225" s="35"/>
      <c r="B225" s="36"/>
      <c r="C225" s="240" t="s">
        <v>479</v>
      </c>
      <c r="D225" s="240" t="s">
        <v>163</v>
      </c>
      <c r="E225" s="241" t="s">
        <v>480</v>
      </c>
      <c r="F225" s="242" t="s">
        <v>481</v>
      </c>
      <c r="G225" s="243" t="s">
        <v>160</v>
      </c>
      <c r="H225" s="244">
        <v>12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42</v>
      </c>
      <c r="O225" s="88"/>
      <c r="P225" s="236">
        <f>O225*H225</f>
        <v>0</v>
      </c>
      <c r="Q225" s="236">
        <v>5.0000000000000002E-05</v>
      </c>
      <c r="R225" s="236">
        <f>Q225*H225</f>
        <v>0.00060000000000000006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461</v>
      </c>
      <c r="AT225" s="238" t="s">
        <v>163</v>
      </c>
      <c r="AU225" s="238" t="s">
        <v>84</v>
      </c>
      <c r="AY225" s="14" t="s">
        <v>122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4" t="s">
        <v>82</v>
      </c>
      <c r="BK225" s="239">
        <f>ROUND(I225*H225,2)</f>
        <v>0</v>
      </c>
      <c r="BL225" s="14" t="s">
        <v>461</v>
      </c>
      <c r="BM225" s="238" t="s">
        <v>482</v>
      </c>
    </row>
    <row r="226" s="2" customFormat="1" ht="16.5" customHeight="1">
      <c r="A226" s="35"/>
      <c r="B226" s="36"/>
      <c r="C226" s="240" t="s">
        <v>483</v>
      </c>
      <c r="D226" s="240" t="s">
        <v>163</v>
      </c>
      <c r="E226" s="241" t="s">
        <v>484</v>
      </c>
      <c r="F226" s="242" t="s">
        <v>485</v>
      </c>
      <c r="G226" s="243" t="s">
        <v>160</v>
      </c>
      <c r="H226" s="244">
        <v>65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42</v>
      </c>
      <c r="O226" s="88"/>
      <c r="P226" s="236">
        <f>O226*H226</f>
        <v>0</v>
      </c>
      <c r="Q226" s="236">
        <v>0.12</v>
      </c>
      <c r="R226" s="236">
        <f>Q226*H226</f>
        <v>7.7999999999999998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461</v>
      </c>
      <c r="AT226" s="238" t="s">
        <v>163</v>
      </c>
      <c r="AU226" s="238" t="s">
        <v>84</v>
      </c>
      <c r="AY226" s="14" t="s">
        <v>122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4" t="s">
        <v>82</v>
      </c>
      <c r="BK226" s="239">
        <f>ROUND(I226*H226,2)</f>
        <v>0</v>
      </c>
      <c r="BL226" s="14" t="s">
        <v>461</v>
      </c>
      <c r="BM226" s="238" t="s">
        <v>486</v>
      </c>
    </row>
    <row r="227" s="2" customFormat="1" ht="16.5" customHeight="1">
      <c r="A227" s="35"/>
      <c r="B227" s="36"/>
      <c r="C227" s="240" t="s">
        <v>487</v>
      </c>
      <c r="D227" s="240" t="s">
        <v>163</v>
      </c>
      <c r="E227" s="241" t="s">
        <v>488</v>
      </c>
      <c r="F227" s="242" t="s">
        <v>489</v>
      </c>
      <c r="G227" s="243" t="s">
        <v>160</v>
      </c>
      <c r="H227" s="244">
        <v>75</v>
      </c>
      <c r="I227" s="245"/>
      <c r="J227" s="246">
        <f>ROUND(I227*H227,2)</f>
        <v>0</v>
      </c>
      <c r="K227" s="247"/>
      <c r="L227" s="248"/>
      <c r="M227" s="249" t="s">
        <v>1</v>
      </c>
      <c r="N227" s="250" t="s">
        <v>42</v>
      </c>
      <c r="O227" s="88"/>
      <c r="P227" s="236">
        <f>O227*H227</f>
        <v>0</v>
      </c>
      <c r="Q227" s="236">
        <v>0.17000000000000001</v>
      </c>
      <c r="R227" s="236">
        <f>Q227*H227</f>
        <v>12.750000000000002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461</v>
      </c>
      <c r="AT227" s="238" t="s">
        <v>163</v>
      </c>
      <c r="AU227" s="238" t="s">
        <v>84</v>
      </c>
      <c r="AY227" s="14" t="s">
        <v>122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4" t="s">
        <v>82</v>
      </c>
      <c r="BK227" s="239">
        <f>ROUND(I227*H227,2)</f>
        <v>0</v>
      </c>
      <c r="BL227" s="14" t="s">
        <v>461</v>
      </c>
      <c r="BM227" s="238" t="s">
        <v>490</v>
      </c>
    </row>
    <row r="228" s="2" customFormat="1" ht="16.5" customHeight="1">
      <c r="A228" s="35"/>
      <c r="B228" s="36"/>
      <c r="C228" s="240" t="s">
        <v>491</v>
      </c>
      <c r="D228" s="240" t="s">
        <v>163</v>
      </c>
      <c r="E228" s="241" t="s">
        <v>492</v>
      </c>
      <c r="F228" s="242" t="s">
        <v>493</v>
      </c>
      <c r="G228" s="243" t="s">
        <v>160</v>
      </c>
      <c r="H228" s="244">
        <v>60</v>
      </c>
      <c r="I228" s="245"/>
      <c r="J228" s="246">
        <f>ROUND(I228*H228,2)</f>
        <v>0</v>
      </c>
      <c r="K228" s="247"/>
      <c r="L228" s="248"/>
      <c r="M228" s="249" t="s">
        <v>1</v>
      </c>
      <c r="N228" s="250" t="s">
        <v>42</v>
      </c>
      <c r="O228" s="88"/>
      <c r="P228" s="236">
        <f>O228*H228</f>
        <v>0</v>
      </c>
      <c r="Q228" s="236">
        <v>0.00012999999999999999</v>
      </c>
      <c r="R228" s="236">
        <f>Q228*H228</f>
        <v>0.0077999999999999996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461</v>
      </c>
      <c r="AT228" s="238" t="s">
        <v>163</v>
      </c>
      <c r="AU228" s="238" t="s">
        <v>84</v>
      </c>
      <c r="AY228" s="14" t="s">
        <v>122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4" t="s">
        <v>82</v>
      </c>
      <c r="BK228" s="239">
        <f>ROUND(I228*H228,2)</f>
        <v>0</v>
      </c>
      <c r="BL228" s="14" t="s">
        <v>461</v>
      </c>
      <c r="BM228" s="238" t="s">
        <v>494</v>
      </c>
    </row>
    <row r="229" s="2" customFormat="1" ht="16.5" customHeight="1">
      <c r="A229" s="35"/>
      <c r="B229" s="36"/>
      <c r="C229" s="240" t="s">
        <v>495</v>
      </c>
      <c r="D229" s="240" t="s">
        <v>163</v>
      </c>
      <c r="E229" s="241" t="s">
        <v>496</v>
      </c>
      <c r="F229" s="242" t="s">
        <v>497</v>
      </c>
      <c r="G229" s="243" t="s">
        <v>170</v>
      </c>
      <c r="H229" s="244">
        <v>4</v>
      </c>
      <c r="I229" s="245"/>
      <c r="J229" s="246">
        <f>ROUND(I229*H229,2)</f>
        <v>0</v>
      </c>
      <c r="K229" s="247"/>
      <c r="L229" s="248"/>
      <c r="M229" s="249" t="s">
        <v>1</v>
      </c>
      <c r="N229" s="250" t="s">
        <v>42</v>
      </c>
      <c r="O229" s="88"/>
      <c r="P229" s="236">
        <f>O229*H229</f>
        <v>0</v>
      </c>
      <c r="Q229" s="236">
        <v>2.0000000000000002E-05</v>
      </c>
      <c r="R229" s="236">
        <f>Q229*H229</f>
        <v>8.0000000000000007E-05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461</v>
      </c>
      <c r="AT229" s="238" t="s">
        <v>163</v>
      </c>
      <c r="AU229" s="238" t="s">
        <v>84</v>
      </c>
      <c r="AY229" s="14" t="s">
        <v>122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4" t="s">
        <v>82</v>
      </c>
      <c r="BK229" s="239">
        <f>ROUND(I229*H229,2)</f>
        <v>0</v>
      </c>
      <c r="BL229" s="14" t="s">
        <v>461</v>
      </c>
      <c r="BM229" s="238" t="s">
        <v>498</v>
      </c>
    </row>
    <row r="230" s="2" customFormat="1" ht="16.5" customHeight="1">
      <c r="A230" s="35"/>
      <c r="B230" s="36"/>
      <c r="C230" s="240" t="s">
        <v>499</v>
      </c>
      <c r="D230" s="240" t="s">
        <v>163</v>
      </c>
      <c r="E230" s="241" t="s">
        <v>500</v>
      </c>
      <c r="F230" s="242" t="s">
        <v>501</v>
      </c>
      <c r="G230" s="243" t="s">
        <v>170</v>
      </c>
      <c r="H230" s="244">
        <v>12</v>
      </c>
      <c r="I230" s="245"/>
      <c r="J230" s="246">
        <f>ROUND(I230*H230,2)</f>
        <v>0</v>
      </c>
      <c r="K230" s="247"/>
      <c r="L230" s="248"/>
      <c r="M230" s="249" t="s">
        <v>1</v>
      </c>
      <c r="N230" s="250" t="s">
        <v>42</v>
      </c>
      <c r="O230" s="88"/>
      <c r="P230" s="236">
        <f>O230*H230</f>
        <v>0</v>
      </c>
      <c r="Q230" s="236">
        <v>3.0000000000000001E-05</v>
      </c>
      <c r="R230" s="236">
        <f>Q230*H230</f>
        <v>0.00036000000000000002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461</v>
      </c>
      <c r="AT230" s="238" t="s">
        <v>163</v>
      </c>
      <c r="AU230" s="238" t="s">
        <v>84</v>
      </c>
      <c r="AY230" s="14" t="s">
        <v>122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4" t="s">
        <v>82</v>
      </c>
      <c r="BK230" s="239">
        <f>ROUND(I230*H230,2)</f>
        <v>0</v>
      </c>
      <c r="BL230" s="14" t="s">
        <v>461</v>
      </c>
      <c r="BM230" s="238" t="s">
        <v>502</v>
      </c>
    </row>
    <row r="231" s="2" customFormat="1" ht="16.5" customHeight="1">
      <c r="A231" s="35"/>
      <c r="B231" s="36"/>
      <c r="C231" s="240" t="s">
        <v>503</v>
      </c>
      <c r="D231" s="240" t="s">
        <v>163</v>
      </c>
      <c r="E231" s="241" t="s">
        <v>504</v>
      </c>
      <c r="F231" s="242" t="s">
        <v>505</v>
      </c>
      <c r="G231" s="243" t="s">
        <v>506</v>
      </c>
      <c r="H231" s="244">
        <v>1</v>
      </c>
      <c r="I231" s="245"/>
      <c r="J231" s="246">
        <f>ROUND(I231*H231,2)</f>
        <v>0</v>
      </c>
      <c r="K231" s="247"/>
      <c r="L231" s="248"/>
      <c r="M231" s="249" t="s">
        <v>1</v>
      </c>
      <c r="N231" s="250" t="s">
        <v>42</v>
      </c>
      <c r="O231" s="88"/>
      <c r="P231" s="236">
        <f>O231*H231</f>
        <v>0</v>
      </c>
      <c r="Q231" s="236">
        <v>3.0000000000000001E-05</v>
      </c>
      <c r="R231" s="236">
        <f>Q231*H231</f>
        <v>3.0000000000000001E-05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461</v>
      </c>
      <c r="AT231" s="238" t="s">
        <v>163</v>
      </c>
      <c r="AU231" s="238" t="s">
        <v>84</v>
      </c>
      <c r="AY231" s="14" t="s">
        <v>122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4" t="s">
        <v>82</v>
      </c>
      <c r="BK231" s="239">
        <f>ROUND(I231*H231,2)</f>
        <v>0</v>
      </c>
      <c r="BL231" s="14" t="s">
        <v>461</v>
      </c>
      <c r="BM231" s="238" t="s">
        <v>507</v>
      </c>
    </row>
    <row r="232" s="2" customFormat="1" ht="16.5" customHeight="1">
      <c r="A232" s="35"/>
      <c r="B232" s="36"/>
      <c r="C232" s="226" t="s">
        <v>508</v>
      </c>
      <c r="D232" s="226" t="s">
        <v>125</v>
      </c>
      <c r="E232" s="227" t="s">
        <v>509</v>
      </c>
      <c r="F232" s="228" t="s">
        <v>510</v>
      </c>
      <c r="G232" s="229" t="s">
        <v>506</v>
      </c>
      <c r="H232" s="230">
        <v>1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42</v>
      </c>
      <c r="O232" s="88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402</v>
      </c>
      <c r="AT232" s="238" t="s">
        <v>125</v>
      </c>
      <c r="AU232" s="238" t="s">
        <v>84</v>
      </c>
      <c r="AY232" s="14" t="s">
        <v>122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4" t="s">
        <v>82</v>
      </c>
      <c r="BK232" s="239">
        <f>ROUND(I232*H232,2)</f>
        <v>0</v>
      </c>
      <c r="BL232" s="14" t="s">
        <v>402</v>
      </c>
      <c r="BM232" s="238" t="s">
        <v>511</v>
      </c>
    </row>
    <row r="233" s="12" customFormat="1" ht="25.92" customHeight="1">
      <c r="A233" s="12"/>
      <c r="B233" s="210"/>
      <c r="C233" s="211"/>
      <c r="D233" s="212" t="s">
        <v>76</v>
      </c>
      <c r="E233" s="213" t="s">
        <v>512</v>
      </c>
      <c r="F233" s="213" t="s">
        <v>513</v>
      </c>
      <c r="G233" s="211"/>
      <c r="H233" s="211"/>
      <c r="I233" s="214"/>
      <c r="J233" s="215">
        <f>BK233</f>
        <v>0</v>
      </c>
      <c r="K233" s="211"/>
      <c r="L233" s="216"/>
      <c r="M233" s="217"/>
      <c r="N233" s="218"/>
      <c r="O233" s="218"/>
      <c r="P233" s="219">
        <f>P234</f>
        <v>0</v>
      </c>
      <c r="Q233" s="218"/>
      <c r="R233" s="219">
        <f>R234</f>
        <v>0</v>
      </c>
      <c r="S233" s="218"/>
      <c r="T233" s="220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129</v>
      </c>
      <c r="AT233" s="222" t="s">
        <v>76</v>
      </c>
      <c r="AU233" s="222" t="s">
        <v>77</v>
      </c>
      <c r="AY233" s="221" t="s">
        <v>122</v>
      </c>
      <c r="BK233" s="223">
        <f>BK234</f>
        <v>0</v>
      </c>
    </row>
    <row r="234" s="2" customFormat="1" ht="16.5" customHeight="1">
      <c r="A234" s="35"/>
      <c r="B234" s="36"/>
      <c r="C234" s="226" t="s">
        <v>514</v>
      </c>
      <c r="D234" s="226" t="s">
        <v>125</v>
      </c>
      <c r="E234" s="227" t="s">
        <v>515</v>
      </c>
      <c r="F234" s="228" t="s">
        <v>516</v>
      </c>
      <c r="G234" s="229" t="s">
        <v>401</v>
      </c>
      <c r="H234" s="230">
        <v>20</v>
      </c>
      <c r="I234" s="231"/>
      <c r="J234" s="232">
        <f>ROUND(I234*H234,2)</f>
        <v>0</v>
      </c>
      <c r="K234" s="233"/>
      <c r="L234" s="41"/>
      <c r="M234" s="251" t="s">
        <v>1</v>
      </c>
      <c r="N234" s="252" t="s">
        <v>42</v>
      </c>
      <c r="O234" s="253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517</v>
      </c>
      <c r="AT234" s="238" t="s">
        <v>125</v>
      </c>
      <c r="AU234" s="238" t="s">
        <v>82</v>
      </c>
      <c r="AY234" s="14" t="s">
        <v>122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4" t="s">
        <v>82</v>
      </c>
      <c r="BK234" s="239">
        <f>ROUND(I234*H234,2)</f>
        <v>0</v>
      </c>
      <c r="BL234" s="14" t="s">
        <v>517</v>
      </c>
      <c r="BM234" s="238" t="s">
        <v>518</v>
      </c>
    </row>
    <row r="235" s="2" customFormat="1" ht="6.96" customHeight="1">
      <c r="A235" s="35"/>
      <c r="B235" s="63"/>
      <c r="C235" s="64"/>
      <c r="D235" s="64"/>
      <c r="E235" s="64"/>
      <c r="F235" s="64"/>
      <c r="G235" s="64"/>
      <c r="H235" s="64"/>
      <c r="I235" s="174"/>
      <c r="J235" s="64"/>
      <c r="K235" s="64"/>
      <c r="L235" s="41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sheet="1" autoFilter="0" formatColumns="0" formatRows="0" objects="1" scenarios="1" spinCount="100000" saltValue="eNHDZaMl32BIZdgHd188bSFb2M5fW6kI+uIod1KPQ8qrlp+JohQbDJa7L703d+80RQRAnISmB45qpIEhLvDXqA==" hashValue="hRBlFWxRhgC9N+PSQfMHYZaFg+tub1TD4ytGkyuLb+Ybi2RzcI7l4mXyBgzEAgYXAmfdBj4xp64TKPx13Tlpfg==" algorithmName="SHA-512" password="CC35"/>
  <autoFilter ref="C127:K234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2020-04-14T06:12:41Z</dcterms:created>
  <dcterms:modified xsi:type="dcterms:W3CDTF">2020-04-14T06:12:45Z</dcterms:modified>
</cp:coreProperties>
</file>