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codeName="ThisWorkbook"/>
  <mc:AlternateContent xmlns:mc="http://schemas.openxmlformats.org/markup-compatibility/2006">
    <mc:Choice Requires="x15">
      <x15ac:absPath xmlns:x15ac="http://schemas.microsoft.com/office/spreadsheetml/2010/11/ac" url="/Volumes/02_PUBLIC/01_Zakazky/200_ZAK/251_MUBIL/99_export/"/>
    </mc:Choice>
  </mc:AlternateContent>
  <xr:revisionPtr revIDLastSave="0" documentId="13_ncr:1_{24EA0483-CF56-CB45-959F-9CC1CAB829D1}" xr6:coauthVersionLast="47" xr6:coauthVersionMax="47" xr10:uidLastSave="{00000000-0000-0000-0000-000000000000}"/>
  <bookViews>
    <workbookView xWindow="2980" yWindow="500" windowWidth="28240" windowHeight="18300" tabRatio="911" xr2:uid="{00000000-000D-0000-FFFF-FFFF00000000}"/>
  </bookViews>
  <sheets>
    <sheet name="Krycí list" sheetId="9" r:id="rId1"/>
    <sheet name="Krycí List_" sheetId="1" state="hidden" r:id="rId2"/>
    <sheet name="Pokyny pro vyplnění" sheetId="10" r:id="rId3"/>
    <sheet name="Všeobecné podmínky" sheetId="11" r:id="rId4"/>
    <sheet name="Způsob stanovení jedn. ceny" sheetId="12" r:id="rId5"/>
    <sheet name="Rekapitulace" sheetId="3" r:id="rId6"/>
    <sheet name="1PP" sheetId="4" r:id="rId7"/>
    <sheet name="1NP" sheetId="13" r:id="rId8"/>
    <sheet name="2NP" sheetId="14" r:id="rId9"/>
    <sheet name="3NP" sheetId="15" r:id="rId10"/>
    <sheet name="nad 3NP" sheetId="16" r:id="rId11"/>
    <sheet name="Figury" sheetId="5" state="hidden" r:id="rId12"/>
  </sheets>
  <definedNames>
    <definedName name="__DD5D9C7C_8CD7_46FB_9848_94013A623CAC_FIGURE__">Figury!#REF!</definedName>
    <definedName name="__DD5D9C7C_8CD7_46FB_9848_94013A623CAC_ITEM__" localSheetId="7">'1NP'!#REF!</definedName>
    <definedName name="__DD5D9C7C_8CD7_46FB_9848_94013A623CAC_ITEM__" localSheetId="8">'2NP'!#REF!</definedName>
    <definedName name="__DD5D9C7C_8CD7_46FB_9848_94013A623CAC_ITEM__" localSheetId="9">'3NP'!#REF!</definedName>
    <definedName name="__DD5D9C7C_8CD7_46FB_9848_94013A623CAC_ITEM__" localSheetId="10">'nad 3NP'!#REF!</definedName>
    <definedName name="__DD5D9C7C_8CD7_46FB_9848_94013A623CAC_ITEM__">'1PP'!$A$11:$T$15</definedName>
    <definedName name="__DD5D9C7C_8CD7_46FB_9848_94013A623CAC_ITEM_GROUP1__" localSheetId="7">'1NP'!$A$5:$T$336</definedName>
    <definedName name="__DD5D9C7C_8CD7_46FB_9848_94013A623CAC_ITEM_GROUP1__" localSheetId="8">'2NP'!$A$5:$T$347</definedName>
    <definedName name="__DD5D9C7C_8CD7_46FB_9848_94013A623CAC_ITEM_GROUP1__" localSheetId="9">'3NP'!$A$5:$T$336</definedName>
    <definedName name="__DD5D9C7C_8CD7_46FB_9848_94013A623CAC_ITEM_GROUP1__" localSheetId="10">'nad 3NP'!$A$5:$T$220</definedName>
    <definedName name="__DD5D9C7C_8CD7_46FB_9848_94013A623CAC_ITEM_GROUP1__">'1PP'!$A$5:$T$310</definedName>
    <definedName name="__DD5D9C7C_8CD7_46FB_9848_94013A623CAC_ITEM_GROUP1_RECAP__">Rekapitulace!$A$6:$H$11</definedName>
    <definedName name="__DD5D9C7C_8CD7_46FB_9848_94013A623CAC_ITEM_GROUP2__" localSheetId="7">'1NP'!#REF!</definedName>
    <definedName name="__DD5D9C7C_8CD7_46FB_9848_94013A623CAC_ITEM_GROUP2__" localSheetId="8">'2NP'!#REF!</definedName>
    <definedName name="__DD5D9C7C_8CD7_46FB_9848_94013A623CAC_ITEM_GROUP2__" localSheetId="9">'3NP'!#REF!</definedName>
    <definedName name="__DD5D9C7C_8CD7_46FB_9848_94013A623CAC_ITEM_GROUP2__" localSheetId="10">'nad 3NP'!#REF!</definedName>
    <definedName name="__DD5D9C7C_8CD7_46FB_9848_94013A623CAC_ITEM_GROUP2__">'1PP'!$A$6:$T$310</definedName>
    <definedName name="__DD5D9C7C_8CD7_46FB_9848_94013A623CAC_ITEM_GROUP2_RECAP__">Rekapitulace!$A$7:$H$11</definedName>
    <definedName name="__DD5D9C7C_8CD7_46FB_9848_94013A623CAC_ITEM_GROUP3__X" localSheetId="7">'1NP'!#REF!</definedName>
    <definedName name="__DD5D9C7C_8CD7_46FB_9848_94013A623CAC_ITEM_GROUP3__X" localSheetId="8">'2NP'!#REF!</definedName>
    <definedName name="__DD5D9C7C_8CD7_46FB_9848_94013A623CAC_ITEM_GROUP3__X" localSheetId="9">'3NP'!#REF!</definedName>
    <definedName name="__DD5D9C7C_8CD7_46FB_9848_94013A623CAC_ITEM_GROUP3__X" localSheetId="10">'nad 3NP'!#REF!</definedName>
    <definedName name="__DD5D9C7C_8CD7_46FB_9848_94013A623CAC_ITEM_GROUP3__X">'1PP'!$A$7:$T$228</definedName>
    <definedName name="__DD5D9C7C_8CD7_46FB_9848_94013A623CAC_ITEM_GROUP3_RECAP__">Rekapitulace!$A$8:$H$11</definedName>
    <definedName name="__DD5D9C7C_8CD7_46FB_9848_94013A623CAC_ITEM_GROUP4__X" localSheetId="7">'1NP'!#REF!</definedName>
    <definedName name="__DD5D9C7C_8CD7_46FB_9848_94013A623CAC_ITEM_GROUP4__X" localSheetId="8">'2NP'!#REF!</definedName>
    <definedName name="__DD5D9C7C_8CD7_46FB_9848_94013A623CAC_ITEM_GROUP4__X" localSheetId="9">'3NP'!#REF!</definedName>
    <definedName name="__DD5D9C7C_8CD7_46FB_9848_94013A623CAC_ITEM_GROUP4__X" localSheetId="10">'nad 3NP'!#REF!</definedName>
    <definedName name="__DD5D9C7C_8CD7_46FB_9848_94013A623CAC_ITEM_GROUP4__X">'1PP'!$A$8:$T$66</definedName>
    <definedName name="__DD5D9C7C_8CD7_46FB_9848_94013A623CAC_ITEM_GROUP4_RECAP__">Rekapitulace!$A$9:$H$11</definedName>
    <definedName name="__DD5D9C7C_8CD7_46FB_9848_94013A623CAC_ITEM_GROUP5__X" localSheetId="7">'1NP'!#REF!</definedName>
    <definedName name="__DD5D9C7C_8CD7_46FB_9848_94013A623CAC_ITEM_GROUP5__X" localSheetId="8">'2NP'!#REF!</definedName>
    <definedName name="__DD5D9C7C_8CD7_46FB_9848_94013A623CAC_ITEM_GROUP5__X" localSheetId="9">'3NP'!#REF!</definedName>
    <definedName name="__DD5D9C7C_8CD7_46FB_9848_94013A623CAC_ITEM_GROUP5__X" localSheetId="10">'nad 3NP'!#REF!</definedName>
    <definedName name="__DD5D9C7C_8CD7_46FB_9848_94013A623CAC_ITEM_GROUP5__X">'1PP'!$A$9:$T$35</definedName>
    <definedName name="__DD5D9C7C_8CD7_46FB_9848_94013A623CAC_ITEM_GROUP5_RECAP__">Rekapitulace!$A$10:$H$11</definedName>
    <definedName name="__DD5D9C7C_8CD7_46FB_9848_94013A623CAC_ITEM_GROUP6__X" localSheetId="7">'1NP'!#REF!</definedName>
    <definedName name="__DD5D9C7C_8CD7_46FB_9848_94013A623CAC_ITEM_GROUP6__X" localSheetId="8">'2NP'!#REF!</definedName>
    <definedName name="__DD5D9C7C_8CD7_46FB_9848_94013A623CAC_ITEM_GROUP6__X" localSheetId="9">'3NP'!#REF!</definedName>
    <definedName name="__DD5D9C7C_8CD7_46FB_9848_94013A623CAC_ITEM_GROUP6__X" localSheetId="10">'nad 3NP'!#REF!</definedName>
    <definedName name="__DD5D9C7C_8CD7_46FB_9848_94013A623CAC_ITEM_GROUP6__X">'1PP'!$A$10:$T$26</definedName>
    <definedName name="__DD5D9C7C_8CD7_46FB_9848_94013A623CAC_ITEM_GROUP6_RECAP__">Rekapitulace!$A$11:$H$11</definedName>
    <definedName name="__DD5D9C7C_8CD7_46FB_9848_94013A623CAC_QBILL__" localSheetId="7">'1NP'!#REF!</definedName>
    <definedName name="__DD5D9C7C_8CD7_46FB_9848_94013A623CAC_QBILL__" localSheetId="8">'2NP'!#REF!</definedName>
    <definedName name="__DD5D9C7C_8CD7_46FB_9848_94013A623CAC_QBILL__" localSheetId="9">'3NP'!#REF!</definedName>
    <definedName name="__DD5D9C7C_8CD7_46FB_9848_94013A623CAC_QBILL__" localSheetId="10">'nad 3NP'!#REF!</definedName>
    <definedName name="__DD5D9C7C_8CD7_46FB_9848_94013A623CAC_QBILL__">'1PP'!$G$13:$I$13</definedName>
    <definedName name="__DD5D9C7C_8CD7_46FB_9848_94013A623CAC_QBILLFIG__">Figury!#REF!</definedName>
    <definedName name="__DD5D9C7C_8CD7_46FB_9848_94013A623CAC_QINDEX__" localSheetId="7">'1NP'!#REF!</definedName>
    <definedName name="__DD5D9C7C_8CD7_46FB_9848_94013A623CAC_QINDEX__" localSheetId="8">'2NP'!#REF!</definedName>
    <definedName name="__DD5D9C7C_8CD7_46FB_9848_94013A623CAC_QINDEX__" localSheetId="9">'3NP'!#REF!</definedName>
    <definedName name="__DD5D9C7C_8CD7_46FB_9848_94013A623CAC_QINDEX__" localSheetId="10">'nad 3NP'!#REF!</definedName>
    <definedName name="__DD5D9C7C_8CD7_46FB_9848_94013A623CAC_QINDEX__">'1PP'!#REF!</definedName>
    <definedName name="_xlnm._FilterDatabase" localSheetId="7" hidden="1">'1NP'!$D$3:$L$336</definedName>
    <definedName name="_xlnm._FilterDatabase" localSheetId="6" hidden="1">'1PP'!$D$3:$L$310</definedName>
    <definedName name="_xlnm._FilterDatabase" localSheetId="8" hidden="1">'2NP'!$D$3:$L$347</definedName>
    <definedName name="_xlnm._FilterDatabase" localSheetId="9" hidden="1">'3NP'!$D$3:$L$336</definedName>
    <definedName name="_xlnm._FilterDatabase" localSheetId="10" hidden="1">'nad 3NP'!$D$3:$L$221</definedName>
    <definedName name="GROUP_ID" localSheetId="7">'1NP'!$B$5:$B$336</definedName>
    <definedName name="GROUP_ID" localSheetId="8">'2NP'!$B$5:$B$347</definedName>
    <definedName name="GROUP_ID" localSheetId="9">'3NP'!$B$5:$B$336</definedName>
    <definedName name="GROUP_ID" localSheetId="10">'nad 3NP'!$B$5:$B$221</definedName>
    <definedName name="GROUP_ID">'1PP'!$B$5:$B$310</definedName>
    <definedName name="ITEM_PRICES" localSheetId="7">'1NP'!$K$5:$K$336</definedName>
    <definedName name="ITEM_PRICES" localSheetId="8">'2NP'!$K$5:$K$347</definedName>
    <definedName name="ITEM_PRICES" localSheetId="9">'3NP'!$K$5:$K$336</definedName>
    <definedName name="ITEM_PRICES" localSheetId="10">'nad 3NP'!$K$5:$K$221</definedName>
    <definedName name="ITEM_PRICES">'1PP'!$K$5:$K$310</definedName>
    <definedName name="_xlnm.Print_Titles" localSheetId="7">'1NP'!$3:$4</definedName>
    <definedName name="_xlnm.Print_Titles" localSheetId="6">'1PP'!$3:$4</definedName>
    <definedName name="_xlnm.Print_Titles" localSheetId="8">'2NP'!$3:$4</definedName>
    <definedName name="_xlnm.Print_Titles" localSheetId="9">'3NP'!$3:$4</definedName>
    <definedName name="_xlnm.Print_Titles" localSheetId="11">Figury!$1:$2</definedName>
    <definedName name="_xlnm.Print_Titles" localSheetId="10">'nad 3NP'!$3:$4</definedName>
    <definedName name="_xlnm.Print_Titles" localSheetId="5">Rekapitulace!$4:$5</definedName>
    <definedName name="_xlnm.Print_Titles" localSheetId="3">'Všeobecné podmínky'!$1:$5</definedName>
    <definedName name="_xlnm.Print_Titles" localSheetId="4">'Způsob stanovení jedn. ceny'!$1:$5</definedName>
    <definedName name="_xlnm.Print_Area" localSheetId="7">'1NP'!$C$1:$T$336</definedName>
    <definedName name="_xlnm.Print_Area" localSheetId="6">'1PP'!$C$1:$T$310</definedName>
    <definedName name="_xlnm.Print_Area" localSheetId="8">'2NP'!$C$1:$T$347</definedName>
    <definedName name="_xlnm.Print_Area" localSheetId="9">'3NP'!$C$1:$T$336</definedName>
    <definedName name="_xlnm.Print_Area" localSheetId="11">Figury!$B$1:$E$3</definedName>
    <definedName name="_xlnm.Print_Area" localSheetId="0">'Krycí list'!$A$1:$H$29</definedName>
    <definedName name="_xlnm.Print_Area" localSheetId="1">'Krycí List_'!$C$1:$H$29</definedName>
    <definedName name="_xlnm.Print_Area" localSheetId="10">'nad 3NP'!$C$1:$T$221</definedName>
    <definedName name="_xlnm.Print_Area" localSheetId="2">'Pokyny pro vyplnění'!$A$1:$E$12</definedName>
    <definedName name="_xlnm.Print_Area" localSheetId="5">Rekapitulace!$B$1:$J$223</definedName>
    <definedName name="_xlnm.Print_Area" localSheetId="3">'Všeobecné podmínky'!$A$1:$E$74</definedName>
    <definedName name="_xlnm.Print_Area" localSheetId="4">'Způsob stanovení jedn. ceny'!$A$1:$E$15</definedName>
    <definedName name="VAT_RATES" localSheetId="7">'1NP'!$Q$5:$Q$336</definedName>
    <definedName name="VAT_RATES" localSheetId="8">'2NP'!$Q$5:$Q$347</definedName>
    <definedName name="VAT_RATES" localSheetId="9">'3NP'!$Q$5:$Q$336</definedName>
    <definedName name="VAT_RATES" localSheetId="10">'nad 3NP'!$Q$5:$Q$221</definedName>
    <definedName name="VAT_RATES">'1PP'!$Q$5:$Q$310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1" i="3" l="1"/>
  <c r="E169" i="3"/>
  <c r="E168" i="3"/>
  <c r="E139" i="3"/>
  <c r="E138" i="3"/>
  <c r="E137" i="3"/>
  <c r="E103" i="3"/>
  <c r="E56" i="3"/>
  <c r="E55" i="3"/>
  <c r="C21" i="9"/>
  <c r="C20" i="9"/>
  <c r="C19" i="9"/>
  <c r="C18" i="9"/>
  <c r="C16" i="9"/>
  <c r="C17" i="9"/>
  <c r="P217" i="16"/>
  <c r="N217" i="16"/>
  <c r="K217" i="16"/>
  <c r="P216" i="16"/>
  <c r="N216" i="16"/>
  <c r="N215" i="16" s="1"/>
  <c r="K216" i="16"/>
  <c r="E212" i="3" s="1"/>
  <c r="P215" i="16"/>
  <c r="P212" i="16"/>
  <c r="P211" i="16" s="1"/>
  <c r="P210" i="16" s="1"/>
  <c r="N212" i="16"/>
  <c r="N211" i="16" s="1"/>
  <c r="N210" i="16" s="1"/>
  <c r="K212" i="16"/>
  <c r="R212" i="16" s="1"/>
  <c r="K211" i="16"/>
  <c r="K210" i="16" s="1"/>
  <c r="E209" i="3" s="1"/>
  <c r="P207" i="16"/>
  <c r="N207" i="16"/>
  <c r="N206" i="16" s="1"/>
  <c r="N205" i="16" s="1"/>
  <c r="K207" i="16"/>
  <c r="R207" i="16" s="1"/>
  <c r="R206" i="16" s="1"/>
  <c r="R205" i="16" s="1"/>
  <c r="P206" i="16"/>
  <c r="P205" i="16" s="1"/>
  <c r="P202" i="16"/>
  <c r="N202" i="16"/>
  <c r="K202" i="16"/>
  <c r="R202" i="16" s="1"/>
  <c r="S202" i="16" s="1"/>
  <c r="P200" i="16"/>
  <c r="N200" i="16"/>
  <c r="K200" i="16"/>
  <c r="P198" i="16"/>
  <c r="N198" i="16"/>
  <c r="K198" i="16"/>
  <c r="P196" i="16"/>
  <c r="N196" i="16"/>
  <c r="K196" i="16"/>
  <c r="R196" i="16" s="1"/>
  <c r="S196" i="16" s="1"/>
  <c r="P194" i="16"/>
  <c r="N194" i="16"/>
  <c r="K194" i="16"/>
  <c r="P189" i="16"/>
  <c r="N189" i="16"/>
  <c r="K189" i="16"/>
  <c r="P187" i="16"/>
  <c r="N187" i="16"/>
  <c r="K187" i="16"/>
  <c r="P185" i="16"/>
  <c r="N185" i="16"/>
  <c r="K185" i="16"/>
  <c r="P183" i="16"/>
  <c r="N183" i="16"/>
  <c r="K183" i="16"/>
  <c r="R183" i="16" s="1"/>
  <c r="S183" i="16" s="1"/>
  <c r="P181" i="16"/>
  <c r="N181" i="16"/>
  <c r="K181" i="16"/>
  <c r="P179" i="16"/>
  <c r="N179" i="16"/>
  <c r="K179" i="16"/>
  <c r="P174" i="16"/>
  <c r="N174" i="16"/>
  <c r="K174" i="16"/>
  <c r="P172" i="16"/>
  <c r="N172" i="16"/>
  <c r="K172" i="16"/>
  <c r="R172" i="16" s="1"/>
  <c r="S172" i="16" s="1"/>
  <c r="P170" i="16"/>
  <c r="N170" i="16"/>
  <c r="K170" i="16"/>
  <c r="P168" i="16"/>
  <c r="N168" i="16"/>
  <c r="K168" i="16"/>
  <c r="P166" i="16"/>
  <c r="N166" i="16"/>
  <c r="K166" i="16"/>
  <c r="R166" i="16" s="1"/>
  <c r="S166" i="16" s="1"/>
  <c r="P164" i="16"/>
  <c r="N164" i="16"/>
  <c r="K164" i="16"/>
  <c r="P162" i="16"/>
  <c r="N162" i="16"/>
  <c r="K162" i="16"/>
  <c r="P153" i="16"/>
  <c r="N153" i="16"/>
  <c r="N152" i="16" s="1"/>
  <c r="N151" i="16" s="1"/>
  <c r="N150" i="16" s="1"/>
  <c r="N149" i="16" s="1"/>
  <c r="K153" i="16"/>
  <c r="R153" i="16" s="1"/>
  <c r="R152" i="16" s="1"/>
  <c r="R151" i="16" s="1"/>
  <c r="R150" i="16" s="1"/>
  <c r="R149" i="16" s="1"/>
  <c r="P152" i="16"/>
  <c r="P151" i="16" s="1"/>
  <c r="P150" i="16" s="1"/>
  <c r="P149" i="16" s="1"/>
  <c r="P146" i="16"/>
  <c r="N146" i="16"/>
  <c r="K146" i="16"/>
  <c r="P144" i="16"/>
  <c r="N144" i="16"/>
  <c r="K144" i="16"/>
  <c r="P142" i="16"/>
  <c r="N142" i="16"/>
  <c r="K142" i="16"/>
  <c r="P140" i="16"/>
  <c r="N140" i="16"/>
  <c r="K140" i="16"/>
  <c r="P134" i="16"/>
  <c r="N134" i="16"/>
  <c r="K134" i="16"/>
  <c r="R134" i="16" s="1"/>
  <c r="S134" i="16" s="1"/>
  <c r="P132" i="16"/>
  <c r="N132" i="16"/>
  <c r="K132" i="16"/>
  <c r="P130" i="16"/>
  <c r="N130" i="16"/>
  <c r="K130" i="16"/>
  <c r="P128" i="16"/>
  <c r="N128" i="16"/>
  <c r="K128" i="16"/>
  <c r="R128" i="16" s="1"/>
  <c r="P126" i="16"/>
  <c r="N126" i="16"/>
  <c r="K126" i="16"/>
  <c r="R126" i="16" s="1"/>
  <c r="P124" i="16"/>
  <c r="N124" i="16"/>
  <c r="K124" i="16"/>
  <c r="P122" i="16"/>
  <c r="N122" i="16"/>
  <c r="K122" i="16"/>
  <c r="P120" i="16"/>
  <c r="N120" i="16"/>
  <c r="K120" i="16"/>
  <c r="R120" i="16" s="1"/>
  <c r="S120" i="16" s="1"/>
  <c r="P118" i="16"/>
  <c r="N118" i="16"/>
  <c r="K118" i="16"/>
  <c r="P116" i="16"/>
  <c r="N116" i="16"/>
  <c r="K116" i="16"/>
  <c r="P114" i="16"/>
  <c r="N114" i="16"/>
  <c r="K114" i="16"/>
  <c r="P112" i="16"/>
  <c r="N112" i="16"/>
  <c r="K112" i="16"/>
  <c r="P110" i="16"/>
  <c r="N110" i="16"/>
  <c r="K110" i="16"/>
  <c r="P108" i="16"/>
  <c r="N108" i="16"/>
  <c r="K108" i="16"/>
  <c r="R108" i="16" s="1"/>
  <c r="S108" i="16" s="1"/>
  <c r="P106" i="16"/>
  <c r="N106" i="16"/>
  <c r="K106" i="16"/>
  <c r="P104" i="16"/>
  <c r="N104" i="16"/>
  <c r="K104" i="16"/>
  <c r="P102" i="16"/>
  <c r="N102" i="16"/>
  <c r="K102" i="16"/>
  <c r="R102" i="16" s="1"/>
  <c r="S102" i="16" s="1"/>
  <c r="P100" i="16"/>
  <c r="N100" i="16"/>
  <c r="K100" i="16"/>
  <c r="P98" i="16"/>
  <c r="N98" i="16"/>
  <c r="K98" i="16"/>
  <c r="P96" i="16"/>
  <c r="N96" i="16"/>
  <c r="K96" i="16"/>
  <c r="P94" i="16"/>
  <c r="N94" i="16"/>
  <c r="K94" i="16"/>
  <c r="R94" i="16" s="1"/>
  <c r="S94" i="16" s="1"/>
  <c r="P92" i="16"/>
  <c r="N92" i="16"/>
  <c r="K92" i="16"/>
  <c r="P90" i="16"/>
  <c r="N90" i="16"/>
  <c r="K90" i="16"/>
  <c r="P88" i="16"/>
  <c r="N88" i="16"/>
  <c r="K88" i="16"/>
  <c r="R88" i="16" s="1"/>
  <c r="S88" i="16" s="1"/>
  <c r="P86" i="16"/>
  <c r="N86" i="16"/>
  <c r="K86" i="16"/>
  <c r="P84" i="16"/>
  <c r="N84" i="16"/>
  <c r="K84" i="16"/>
  <c r="P82" i="16"/>
  <c r="N82" i="16"/>
  <c r="K82" i="16"/>
  <c r="R82" i="16" s="1"/>
  <c r="S82" i="16" s="1"/>
  <c r="P80" i="16"/>
  <c r="N80" i="16"/>
  <c r="K80" i="16"/>
  <c r="P78" i="16"/>
  <c r="N78" i="16"/>
  <c r="K78" i="16"/>
  <c r="P69" i="16"/>
  <c r="P68" i="16" s="1"/>
  <c r="N69" i="16"/>
  <c r="N68" i="16" s="1"/>
  <c r="K69" i="16"/>
  <c r="P62" i="16"/>
  <c r="N62" i="16"/>
  <c r="K62" i="16"/>
  <c r="P61" i="16"/>
  <c r="N61" i="16"/>
  <c r="P54" i="16"/>
  <c r="N54" i="16"/>
  <c r="K54" i="16"/>
  <c r="R54" i="16" s="1"/>
  <c r="P52" i="16"/>
  <c r="N52" i="16"/>
  <c r="K52" i="16"/>
  <c r="P46" i="16"/>
  <c r="N46" i="16"/>
  <c r="K46" i="16"/>
  <c r="P41" i="16"/>
  <c r="N41" i="16"/>
  <c r="N33" i="16" s="1"/>
  <c r="K41" i="16"/>
  <c r="P34" i="16"/>
  <c r="N34" i="16"/>
  <c r="K34" i="16"/>
  <c r="R34" i="16" s="1"/>
  <c r="P26" i="16"/>
  <c r="P25" i="16" s="1"/>
  <c r="P24" i="16" s="1"/>
  <c r="N26" i="16"/>
  <c r="N25" i="16" s="1"/>
  <c r="N24" i="16" s="1"/>
  <c r="K26" i="16"/>
  <c r="K25" i="16" s="1"/>
  <c r="K24" i="16" s="1"/>
  <c r="E180" i="3" s="1"/>
  <c r="P18" i="16"/>
  <c r="N18" i="16"/>
  <c r="N17" i="16" s="1"/>
  <c r="K18" i="16"/>
  <c r="P17" i="16"/>
  <c r="K17" i="16"/>
  <c r="E179" i="3" s="1"/>
  <c r="P11" i="16"/>
  <c r="P10" i="16" s="1"/>
  <c r="P9" i="16" s="1"/>
  <c r="N11" i="16"/>
  <c r="N10" i="16" s="1"/>
  <c r="K11" i="16"/>
  <c r="K10" i="16" s="1"/>
  <c r="E178" i="3" s="1"/>
  <c r="P334" i="15"/>
  <c r="P333" i="15" s="1"/>
  <c r="P332" i="15" s="1"/>
  <c r="N334" i="15"/>
  <c r="N333" i="15" s="1"/>
  <c r="N332" i="15" s="1"/>
  <c r="K334" i="15"/>
  <c r="P329" i="15"/>
  <c r="P328" i="15" s="1"/>
  <c r="P327" i="15" s="1"/>
  <c r="N329" i="15"/>
  <c r="N328" i="15" s="1"/>
  <c r="N327" i="15" s="1"/>
  <c r="K329" i="15"/>
  <c r="K328" i="15" s="1"/>
  <c r="K327" i="15" s="1"/>
  <c r="E170" i="3" s="1"/>
  <c r="P324" i="15"/>
  <c r="P323" i="15" s="1"/>
  <c r="P322" i="15" s="1"/>
  <c r="N324" i="15"/>
  <c r="N323" i="15" s="1"/>
  <c r="N322" i="15" s="1"/>
  <c r="K324" i="15"/>
  <c r="K323" i="15" s="1"/>
  <c r="K322" i="15" s="1"/>
  <c r="P319" i="15"/>
  <c r="N319" i="15"/>
  <c r="K319" i="15"/>
  <c r="P317" i="15"/>
  <c r="N317" i="15"/>
  <c r="K317" i="15"/>
  <c r="P315" i="15"/>
  <c r="N315" i="15"/>
  <c r="K315" i="15"/>
  <c r="R315" i="15" s="1"/>
  <c r="P313" i="15"/>
  <c r="N313" i="15"/>
  <c r="K313" i="15"/>
  <c r="P311" i="15"/>
  <c r="N311" i="15"/>
  <c r="N310" i="15" s="1"/>
  <c r="N309" i="15" s="1"/>
  <c r="K311" i="15"/>
  <c r="P306" i="15"/>
  <c r="N306" i="15"/>
  <c r="K306" i="15"/>
  <c r="P304" i="15"/>
  <c r="N304" i="15"/>
  <c r="K304" i="15"/>
  <c r="R304" i="15" s="1"/>
  <c r="S304" i="15" s="1"/>
  <c r="P302" i="15"/>
  <c r="N302" i="15"/>
  <c r="K302" i="15"/>
  <c r="P300" i="15"/>
  <c r="N300" i="15"/>
  <c r="K300" i="15"/>
  <c r="P298" i="15"/>
  <c r="N298" i="15"/>
  <c r="K298" i="15"/>
  <c r="R298" i="15" s="1"/>
  <c r="P296" i="15"/>
  <c r="N296" i="15"/>
  <c r="K296" i="15"/>
  <c r="R296" i="15" s="1"/>
  <c r="S296" i="15" s="1"/>
  <c r="P291" i="15"/>
  <c r="N291" i="15"/>
  <c r="K291" i="15"/>
  <c r="P289" i="15"/>
  <c r="N289" i="15"/>
  <c r="K289" i="15"/>
  <c r="P287" i="15"/>
  <c r="N287" i="15"/>
  <c r="K287" i="15"/>
  <c r="P285" i="15"/>
  <c r="N285" i="15"/>
  <c r="K285" i="15"/>
  <c r="R285" i="15" s="1"/>
  <c r="P283" i="15"/>
  <c r="N283" i="15"/>
  <c r="K283" i="15"/>
  <c r="P281" i="15"/>
  <c r="N281" i="15"/>
  <c r="K281" i="15"/>
  <c r="P279" i="15"/>
  <c r="N279" i="15"/>
  <c r="K279" i="15"/>
  <c r="R279" i="15" s="1"/>
  <c r="P272" i="15"/>
  <c r="N272" i="15"/>
  <c r="K272" i="15"/>
  <c r="P270" i="15"/>
  <c r="N270" i="15"/>
  <c r="K270" i="15"/>
  <c r="R270" i="15" s="1"/>
  <c r="S270" i="15" s="1"/>
  <c r="P268" i="15"/>
  <c r="N268" i="15"/>
  <c r="K268" i="15"/>
  <c r="P263" i="15"/>
  <c r="N263" i="15"/>
  <c r="K263" i="15"/>
  <c r="P259" i="15"/>
  <c r="N259" i="15"/>
  <c r="K259" i="15"/>
  <c r="P252" i="15"/>
  <c r="N252" i="15"/>
  <c r="K252" i="15"/>
  <c r="P250" i="15"/>
  <c r="N250" i="15"/>
  <c r="K250" i="15"/>
  <c r="P248" i="15"/>
  <c r="N248" i="15"/>
  <c r="K248" i="15"/>
  <c r="R248" i="15" s="1"/>
  <c r="S248" i="15" s="1"/>
  <c r="P246" i="15"/>
  <c r="N246" i="15"/>
  <c r="K246" i="15"/>
  <c r="R246" i="15" s="1"/>
  <c r="P240" i="15"/>
  <c r="N240" i="15"/>
  <c r="K240" i="15"/>
  <c r="P238" i="15"/>
  <c r="N238" i="15"/>
  <c r="K238" i="15"/>
  <c r="R238" i="15" s="1"/>
  <c r="S238" i="15" s="1"/>
  <c r="P236" i="15"/>
  <c r="N236" i="15"/>
  <c r="K236" i="15"/>
  <c r="P234" i="15"/>
  <c r="N234" i="15"/>
  <c r="K234" i="15"/>
  <c r="P232" i="15"/>
  <c r="N232" i="15"/>
  <c r="K232" i="15"/>
  <c r="R232" i="15" s="1"/>
  <c r="P230" i="15"/>
  <c r="N230" i="15"/>
  <c r="K230" i="15"/>
  <c r="R230" i="15" s="1"/>
  <c r="S230" i="15" s="1"/>
  <c r="P228" i="15"/>
  <c r="N228" i="15"/>
  <c r="K228" i="15"/>
  <c r="P226" i="15"/>
  <c r="N226" i="15"/>
  <c r="K226" i="15"/>
  <c r="P224" i="15"/>
  <c r="N224" i="15"/>
  <c r="K224" i="15"/>
  <c r="R224" i="15" s="1"/>
  <c r="P222" i="15"/>
  <c r="N222" i="15"/>
  <c r="K222" i="15"/>
  <c r="P220" i="15"/>
  <c r="N220" i="15"/>
  <c r="K220" i="15"/>
  <c r="P218" i="15"/>
  <c r="N218" i="15"/>
  <c r="K218" i="15"/>
  <c r="P216" i="15"/>
  <c r="N216" i="15"/>
  <c r="K216" i="15"/>
  <c r="R216" i="15" s="1"/>
  <c r="S216" i="15" s="1"/>
  <c r="P214" i="15"/>
  <c r="N214" i="15"/>
  <c r="K214" i="15"/>
  <c r="P212" i="15"/>
  <c r="N212" i="15"/>
  <c r="K212" i="15"/>
  <c r="R212" i="15" s="1"/>
  <c r="S212" i="15" s="1"/>
  <c r="P210" i="15"/>
  <c r="N210" i="15"/>
  <c r="K210" i="15"/>
  <c r="R210" i="15" s="1"/>
  <c r="P208" i="15"/>
  <c r="N208" i="15"/>
  <c r="K208" i="15"/>
  <c r="P206" i="15"/>
  <c r="N206" i="15"/>
  <c r="K206" i="15"/>
  <c r="P204" i="15"/>
  <c r="N204" i="15"/>
  <c r="K204" i="15"/>
  <c r="P202" i="15"/>
  <c r="N202" i="15"/>
  <c r="K202" i="15"/>
  <c r="P200" i="15"/>
  <c r="N200" i="15"/>
  <c r="K200" i="15"/>
  <c r="P198" i="15"/>
  <c r="N198" i="15"/>
  <c r="K198" i="15"/>
  <c r="R198" i="15" s="1"/>
  <c r="S198" i="15" s="1"/>
  <c r="P196" i="15"/>
  <c r="N196" i="15"/>
  <c r="K196" i="15"/>
  <c r="P194" i="15"/>
  <c r="N194" i="15"/>
  <c r="K194" i="15"/>
  <c r="P192" i="15"/>
  <c r="N192" i="15"/>
  <c r="K192" i="15"/>
  <c r="R192" i="15" s="1"/>
  <c r="P190" i="15"/>
  <c r="N190" i="15"/>
  <c r="K190" i="15"/>
  <c r="P188" i="15"/>
  <c r="N188" i="15"/>
  <c r="K188" i="15"/>
  <c r="P186" i="15"/>
  <c r="N186" i="15"/>
  <c r="K186" i="15"/>
  <c r="R186" i="15" s="1"/>
  <c r="S186" i="15" s="1"/>
  <c r="P184" i="15"/>
  <c r="N184" i="15"/>
  <c r="K184" i="15"/>
  <c r="R184" i="15" s="1"/>
  <c r="S184" i="15" s="1"/>
  <c r="P182" i="15"/>
  <c r="N182" i="15"/>
  <c r="K182" i="15"/>
  <c r="P180" i="15"/>
  <c r="N180" i="15"/>
  <c r="K180" i="15"/>
  <c r="P178" i="15"/>
  <c r="N178" i="15"/>
  <c r="K178" i="15"/>
  <c r="R178" i="15" s="1"/>
  <c r="P176" i="15"/>
  <c r="N176" i="15"/>
  <c r="K176" i="15"/>
  <c r="P174" i="15"/>
  <c r="N174" i="15"/>
  <c r="K174" i="15"/>
  <c r="R174" i="15" s="1"/>
  <c r="S174" i="15" s="1"/>
  <c r="P172" i="15"/>
  <c r="N172" i="15"/>
  <c r="K172" i="15"/>
  <c r="P170" i="15"/>
  <c r="N170" i="15"/>
  <c r="K170" i="15"/>
  <c r="P168" i="15"/>
  <c r="N168" i="15"/>
  <c r="K168" i="15"/>
  <c r="P166" i="15"/>
  <c r="N166" i="15"/>
  <c r="K166" i="15"/>
  <c r="R166" i="15" s="1"/>
  <c r="P162" i="15"/>
  <c r="N162" i="15"/>
  <c r="K162" i="15"/>
  <c r="P160" i="15"/>
  <c r="N160" i="15"/>
  <c r="K160" i="15"/>
  <c r="R160" i="15" s="1"/>
  <c r="P158" i="15"/>
  <c r="N158" i="15"/>
  <c r="K158" i="15"/>
  <c r="P156" i="15"/>
  <c r="N156" i="15"/>
  <c r="K156" i="15"/>
  <c r="P154" i="15"/>
  <c r="N154" i="15"/>
  <c r="K154" i="15"/>
  <c r="R154" i="15" s="1"/>
  <c r="S154" i="15" s="1"/>
  <c r="P152" i="15"/>
  <c r="N152" i="15"/>
  <c r="K152" i="15"/>
  <c r="R152" i="15" s="1"/>
  <c r="S152" i="15" s="1"/>
  <c r="P150" i="15"/>
  <c r="N150" i="15"/>
  <c r="K150" i="15"/>
  <c r="P148" i="15"/>
  <c r="N148" i="15"/>
  <c r="K148" i="15"/>
  <c r="R146" i="15"/>
  <c r="P146" i="15"/>
  <c r="N146" i="15"/>
  <c r="K146" i="15"/>
  <c r="P144" i="15"/>
  <c r="N144" i="15"/>
  <c r="K144" i="15"/>
  <c r="P142" i="15"/>
  <c r="N142" i="15"/>
  <c r="K142" i="15"/>
  <c r="R142" i="15" s="1"/>
  <c r="S142" i="15" s="1"/>
  <c r="P140" i="15"/>
  <c r="N140" i="15"/>
  <c r="K140" i="15"/>
  <c r="R140" i="15" s="1"/>
  <c r="S140" i="15" s="1"/>
  <c r="P138" i="15"/>
  <c r="N138" i="15"/>
  <c r="K138" i="15"/>
  <c r="P136" i="15"/>
  <c r="N136" i="15"/>
  <c r="K136" i="15"/>
  <c r="P134" i="15"/>
  <c r="N134" i="15"/>
  <c r="K134" i="15"/>
  <c r="R134" i="15" s="1"/>
  <c r="S134" i="15" s="1"/>
  <c r="P132" i="15"/>
  <c r="N132" i="15"/>
  <c r="K132" i="15"/>
  <c r="P130" i="15"/>
  <c r="N130" i="15"/>
  <c r="K130" i="15"/>
  <c r="P128" i="15"/>
  <c r="N128" i="15"/>
  <c r="K128" i="15"/>
  <c r="P126" i="15"/>
  <c r="N126" i="15"/>
  <c r="K126" i="15"/>
  <c r="P124" i="15"/>
  <c r="N124" i="15"/>
  <c r="K124" i="15"/>
  <c r="P122" i="15"/>
  <c r="N122" i="15"/>
  <c r="K122" i="15"/>
  <c r="P120" i="15"/>
  <c r="N120" i="15"/>
  <c r="K120" i="15"/>
  <c r="R120" i="15" s="1"/>
  <c r="S120" i="15" s="1"/>
  <c r="P118" i="15"/>
  <c r="N118" i="15"/>
  <c r="K118" i="15"/>
  <c r="P116" i="15"/>
  <c r="N116" i="15"/>
  <c r="K116" i="15"/>
  <c r="R116" i="15" s="1"/>
  <c r="S116" i="15" s="1"/>
  <c r="P114" i="15"/>
  <c r="N114" i="15"/>
  <c r="K114" i="15"/>
  <c r="P112" i="15"/>
  <c r="N112" i="15"/>
  <c r="K112" i="15"/>
  <c r="P110" i="15"/>
  <c r="N110" i="15"/>
  <c r="K110" i="15"/>
  <c r="R110" i="15" s="1"/>
  <c r="P101" i="15"/>
  <c r="P100" i="15" s="1"/>
  <c r="N101" i="15"/>
  <c r="N100" i="15" s="1"/>
  <c r="K101" i="15"/>
  <c r="K100" i="15" s="1"/>
  <c r="E148" i="3" s="1"/>
  <c r="P94" i="15"/>
  <c r="P93" i="15" s="1"/>
  <c r="N94" i="15"/>
  <c r="N93" i="15" s="1"/>
  <c r="K94" i="15"/>
  <c r="P86" i="15"/>
  <c r="N86" i="15"/>
  <c r="K86" i="15"/>
  <c r="P84" i="15"/>
  <c r="N84" i="15"/>
  <c r="K84" i="15"/>
  <c r="R84" i="15" s="1"/>
  <c r="P78" i="15"/>
  <c r="N78" i="15"/>
  <c r="K78" i="15"/>
  <c r="P73" i="15"/>
  <c r="N73" i="15"/>
  <c r="K73" i="15"/>
  <c r="R73" i="15" s="1"/>
  <c r="S73" i="15" s="1"/>
  <c r="P68" i="15"/>
  <c r="N68" i="15"/>
  <c r="K68" i="15"/>
  <c r="R68" i="15" s="1"/>
  <c r="P61" i="15"/>
  <c r="N61" i="15"/>
  <c r="K61" i="15"/>
  <c r="P53" i="15"/>
  <c r="N53" i="15"/>
  <c r="K53" i="15"/>
  <c r="P49" i="15"/>
  <c r="N49" i="15"/>
  <c r="K49" i="15"/>
  <c r="R49" i="15" s="1"/>
  <c r="S49" i="15" s="1"/>
  <c r="P45" i="15"/>
  <c r="N45" i="15"/>
  <c r="K45" i="15"/>
  <c r="P41" i="15"/>
  <c r="N41" i="15"/>
  <c r="K41" i="15"/>
  <c r="P37" i="15"/>
  <c r="N37" i="15"/>
  <c r="K37" i="15"/>
  <c r="P30" i="15"/>
  <c r="P29" i="15" s="1"/>
  <c r="P28" i="15" s="1"/>
  <c r="N30" i="15"/>
  <c r="N29" i="15" s="1"/>
  <c r="N28" i="15" s="1"/>
  <c r="K30" i="15"/>
  <c r="K29" i="15" s="1"/>
  <c r="K28" i="15" s="1"/>
  <c r="P22" i="15"/>
  <c r="P21" i="15" s="1"/>
  <c r="N22" i="15"/>
  <c r="N21" i="15" s="1"/>
  <c r="K22" i="15"/>
  <c r="K21" i="15" s="1"/>
  <c r="P15" i="15"/>
  <c r="N15" i="15"/>
  <c r="K15" i="15"/>
  <c r="P11" i="15"/>
  <c r="P10" i="15" s="1"/>
  <c r="N11" i="15"/>
  <c r="K11" i="15"/>
  <c r="P345" i="14"/>
  <c r="P344" i="14" s="1"/>
  <c r="P343" i="14" s="1"/>
  <c r="N345" i="14"/>
  <c r="N344" i="14" s="1"/>
  <c r="N343" i="14" s="1"/>
  <c r="K345" i="14"/>
  <c r="K344" i="14" s="1"/>
  <c r="K343" i="14" s="1"/>
  <c r="E130" i="3" s="1"/>
  <c r="P340" i="14"/>
  <c r="P339" i="14" s="1"/>
  <c r="P338" i="14" s="1"/>
  <c r="N340" i="14"/>
  <c r="N339" i="14" s="1"/>
  <c r="N338" i="14" s="1"/>
  <c r="K340" i="14"/>
  <c r="K339" i="14" s="1"/>
  <c r="K338" i="14" s="1"/>
  <c r="E128" i="3" s="1"/>
  <c r="P335" i="14"/>
  <c r="P334" i="14" s="1"/>
  <c r="P333" i="14" s="1"/>
  <c r="N335" i="14"/>
  <c r="N334" i="14" s="1"/>
  <c r="N333" i="14" s="1"/>
  <c r="K335" i="14"/>
  <c r="K334" i="14" s="1"/>
  <c r="K333" i="14" s="1"/>
  <c r="E126" i="3" s="1"/>
  <c r="P330" i="14"/>
  <c r="N330" i="14"/>
  <c r="K330" i="14"/>
  <c r="R330" i="14" s="1"/>
  <c r="S330" i="14" s="1"/>
  <c r="P328" i="14"/>
  <c r="N328" i="14"/>
  <c r="K328" i="14"/>
  <c r="R328" i="14" s="1"/>
  <c r="S328" i="14" s="1"/>
  <c r="P326" i="14"/>
  <c r="N326" i="14"/>
  <c r="K326" i="14"/>
  <c r="P324" i="14"/>
  <c r="N324" i="14"/>
  <c r="K324" i="14"/>
  <c r="R324" i="14" s="1"/>
  <c r="S324" i="14" s="1"/>
  <c r="P322" i="14"/>
  <c r="N322" i="14"/>
  <c r="K322" i="14"/>
  <c r="P317" i="14"/>
  <c r="N317" i="14"/>
  <c r="K317" i="14"/>
  <c r="P315" i="14"/>
  <c r="N315" i="14"/>
  <c r="K315" i="14"/>
  <c r="R315" i="14" s="1"/>
  <c r="S315" i="14" s="1"/>
  <c r="P313" i="14"/>
  <c r="N313" i="14"/>
  <c r="K313" i="14"/>
  <c r="P311" i="14"/>
  <c r="N311" i="14"/>
  <c r="K311" i="14"/>
  <c r="P309" i="14"/>
  <c r="N309" i="14"/>
  <c r="K309" i="14"/>
  <c r="R309" i="14" s="1"/>
  <c r="S309" i="14" s="1"/>
  <c r="P307" i="14"/>
  <c r="N307" i="14"/>
  <c r="K307" i="14"/>
  <c r="P302" i="14"/>
  <c r="N302" i="14"/>
  <c r="K302" i="14"/>
  <c r="P300" i="14"/>
  <c r="N300" i="14"/>
  <c r="K300" i="14"/>
  <c r="R300" i="14" s="1"/>
  <c r="S300" i="14" s="1"/>
  <c r="P298" i="14"/>
  <c r="N298" i="14"/>
  <c r="K298" i="14"/>
  <c r="R298" i="14" s="1"/>
  <c r="S298" i="14" s="1"/>
  <c r="P296" i="14"/>
  <c r="N296" i="14"/>
  <c r="K296" i="14"/>
  <c r="P294" i="14"/>
  <c r="N294" i="14"/>
  <c r="K294" i="14"/>
  <c r="R294" i="14" s="1"/>
  <c r="S294" i="14" s="1"/>
  <c r="P292" i="14"/>
  <c r="N292" i="14"/>
  <c r="K292" i="14"/>
  <c r="P290" i="14"/>
  <c r="N290" i="14"/>
  <c r="K290" i="14"/>
  <c r="P283" i="14"/>
  <c r="N283" i="14"/>
  <c r="K283" i="14"/>
  <c r="P281" i="14"/>
  <c r="N281" i="14"/>
  <c r="K281" i="14"/>
  <c r="R281" i="14" s="1"/>
  <c r="S281" i="14" s="1"/>
  <c r="P279" i="14"/>
  <c r="N279" i="14"/>
  <c r="K279" i="14"/>
  <c r="P274" i="14"/>
  <c r="N274" i="14"/>
  <c r="K274" i="14"/>
  <c r="R274" i="14" s="1"/>
  <c r="S274" i="14" s="1"/>
  <c r="P270" i="14"/>
  <c r="N270" i="14"/>
  <c r="K270" i="14"/>
  <c r="R270" i="14" s="1"/>
  <c r="P263" i="14"/>
  <c r="N263" i="14"/>
  <c r="K263" i="14"/>
  <c r="P261" i="14"/>
  <c r="N261" i="14"/>
  <c r="K261" i="14"/>
  <c r="P259" i="14"/>
  <c r="N259" i="14"/>
  <c r="K259" i="14"/>
  <c r="P257" i="14"/>
  <c r="N257" i="14"/>
  <c r="K257" i="14"/>
  <c r="P251" i="14"/>
  <c r="N251" i="14"/>
  <c r="K251" i="14"/>
  <c r="P249" i="14"/>
  <c r="N249" i="14"/>
  <c r="K249" i="14"/>
  <c r="R249" i="14" s="1"/>
  <c r="S249" i="14" s="1"/>
  <c r="P247" i="14"/>
  <c r="N247" i="14"/>
  <c r="K247" i="14"/>
  <c r="P245" i="14"/>
  <c r="N245" i="14"/>
  <c r="K245" i="14"/>
  <c r="R245" i="14" s="1"/>
  <c r="P243" i="14"/>
  <c r="N243" i="14"/>
  <c r="K243" i="14"/>
  <c r="R243" i="14" s="1"/>
  <c r="S243" i="14" s="1"/>
  <c r="P241" i="14"/>
  <c r="N241" i="14"/>
  <c r="K241" i="14"/>
  <c r="P239" i="14"/>
  <c r="N239" i="14"/>
  <c r="K239" i="14"/>
  <c r="R239" i="14" s="1"/>
  <c r="S239" i="14" s="1"/>
  <c r="P237" i="14"/>
  <c r="N237" i="14"/>
  <c r="K237" i="14"/>
  <c r="R237" i="14" s="1"/>
  <c r="S237" i="14" s="1"/>
  <c r="P235" i="14"/>
  <c r="N235" i="14"/>
  <c r="K235" i="14"/>
  <c r="P233" i="14"/>
  <c r="N233" i="14"/>
  <c r="K233" i="14"/>
  <c r="P231" i="14"/>
  <c r="N231" i="14"/>
  <c r="K231" i="14"/>
  <c r="P229" i="14"/>
  <c r="N229" i="14"/>
  <c r="K229" i="14"/>
  <c r="P227" i="14"/>
  <c r="N227" i="14"/>
  <c r="K227" i="14"/>
  <c r="P225" i="14"/>
  <c r="N225" i="14"/>
  <c r="K225" i="14"/>
  <c r="P223" i="14"/>
  <c r="N223" i="14"/>
  <c r="K223" i="14"/>
  <c r="R223" i="14" s="1"/>
  <c r="S223" i="14" s="1"/>
  <c r="P221" i="14"/>
  <c r="N221" i="14"/>
  <c r="K221" i="14"/>
  <c r="P219" i="14"/>
  <c r="N219" i="14"/>
  <c r="K219" i="14"/>
  <c r="P217" i="14"/>
  <c r="N217" i="14"/>
  <c r="K217" i="14"/>
  <c r="R217" i="14" s="1"/>
  <c r="S217" i="14" s="1"/>
  <c r="P215" i="14"/>
  <c r="N215" i="14"/>
  <c r="K215" i="14"/>
  <c r="P213" i="14"/>
  <c r="N213" i="14"/>
  <c r="K213" i="14"/>
  <c r="P211" i="14"/>
  <c r="N211" i="14"/>
  <c r="K211" i="14"/>
  <c r="R211" i="14" s="1"/>
  <c r="S211" i="14" s="1"/>
  <c r="P209" i="14"/>
  <c r="N209" i="14"/>
  <c r="K209" i="14"/>
  <c r="P207" i="14"/>
  <c r="N207" i="14"/>
  <c r="K207" i="14"/>
  <c r="R207" i="14" s="1"/>
  <c r="S207" i="14" s="1"/>
  <c r="P205" i="14"/>
  <c r="N205" i="14"/>
  <c r="K205" i="14"/>
  <c r="R205" i="14" s="1"/>
  <c r="S205" i="14" s="1"/>
  <c r="P203" i="14"/>
  <c r="N203" i="14"/>
  <c r="K203" i="14"/>
  <c r="P201" i="14"/>
  <c r="N201" i="14"/>
  <c r="K201" i="14"/>
  <c r="P199" i="14"/>
  <c r="N199" i="14"/>
  <c r="K199" i="14"/>
  <c r="P197" i="14"/>
  <c r="N197" i="14"/>
  <c r="K197" i="14"/>
  <c r="R197" i="14" s="1"/>
  <c r="S197" i="14" s="1"/>
  <c r="P195" i="14"/>
  <c r="N195" i="14"/>
  <c r="K195" i="14"/>
  <c r="P193" i="14"/>
  <c r="N193" i="14"/>
  <c r="K193" i="14"/>
  <c r="P191" i="14"/>
  <c r="N191" i="14"/>
  <c r="K191" i="14"/>
  <c r="R191" i="14" s="1"/>
  <c r="S191" i="14" s="1"/>
  <c r="P189" i="14"/>
  <c r="N189" i="14"/>
  <c r="K189" i="14"/>
  <c r="P187" i="14"/>
  <c r="N187" i="14"/>
  <c r="K187" i="14"/>
  <c r="P185" i="14"/>
  <c r="N185" i="14"/>
  <c r="K185" i="14"/>
  <c r="R185" i="14" s="1"/>
  <c r="S185" i="14" s="1"/>
  <c r="P183" i="14"/>
  <c r="N183" i="14"/>
  <c r="K183" i="14"/>
  <c r="P181" i="14"/>
  <c r="N181" i="14"/>
  <c r="K181" i="14"/>
  <c r="R181" i="14" s="1"/>
  <c r="S181" i="14" s="1"/>
  <c r="P179" i="14"/>
  <c r="N179" i="14"/>
  <c r="K179" i="14"/>
  <c r="R179" i="14" s="1"/>
  <c r="S179" i="14" s="1"/>
  <c r="P177" i="14"/>
  <c r="N177" i="14"/>
  <c r="K177" i="14"/>
  <c r="P175" i="14"/>
  <c r="N175" i="14"/>
  <c r="K175" i="14"/>
  <c r="R175" i="14" s="1"/>
  <c r="S175" i="14" s="1"/>
  <c r="P171" i="14"/>
  <c r="N171" i="14"/>
  <c r="K171" i="14"/>
  <c r="P169" i="14"/>
  <c r="N169" i="14"/>
  <c r="K169" i="14"/>
  <c r="R169" i="14" s="1"/>
  <c r="S169" i="14" s="1"/>
  <c r="P167" i="14"/>
  <c r="N167" i="14"/>
  <c r="K167" i="14"/>
  <c r="P165" i="14"/>
  <c r="N165" i="14"/>
  <c r="K165" i="14"/>
  <c r="R165" i="14" s="1"/>
  <c r="S165" i="14" s="1"/>
  <c r="P163" i="14"/>
  <c r="N163" i="14"/>
  <c r="K163" i="14"/>
  <c r="P161" i="14"/>
  <c r="N161" i="14"/>
  <c r="K161" i="14"/>
  <c r="P159" i="14"/>
  <c r="N159" i="14"/>
  <c r="K159" i="14"/>
  <c r="P157" i="14"/>
  <c r="N157" i="14"/>
  <c r="K157" i="14"/>
  <c r="P155" i="14"/>
  <c r="N155" i="14"/>
  <c r="K155" i="14"/>
  <c r="P153" i="14"/>
  <c r="N153" i="14"/>
  <c r="K153" i="14"/>
  <c r="R153" i="14" s="1"/>
  <c r="S153" i="14" s="1"/>
  <c r="P151" i="14"/>
  <c r="N151" i="14"/>
  <c r="K151" i="14"/>
  <c r="P149" i="14"/>
  <c r="N149" i="14"/>
  <c r="K149" i="14"/>
  <c r="P147" i="14"/>
  <c r="N147" i="14"/>
  <c r="K147" i="14"/>
  <c r="R147" i="14" s="1"/>
  <c r="S147" i="14" s="1"/>
  <c r="P145" i="14"/>
  <c r="N145" i="14"/>
  <c r="K145" i="14"/>
  <c r="P143" i="14"/>
  <c r="N143" i="14"/>
  <c r="K143" i="14"/>
  <c r="R143" i="14" s="1"/>
  <c r="S143" i="14" s="1"/>
  <c r="P141" i="14"/>
  <c r="N141" i="14"/>
  <c r="K141" i="14"/>
  <c r="R141" i="14" s="1"/>
  <c r="S141" i="14" s="1"/>
  <c r="P139" i="14"/>
  <c r="N139" i="14"/>
  <c r="K139" i="14"/>
  <c r="P137" i="14"/>
  <c r="N137" i="14"/>
  <c r="K137" i="14"/>
  <c r="R137" i="14" s="1"/>
  <c r="S137" i="14" s="1"/>
  <c r="P135" i="14"/>
  <c r="N135" i="14"/>
  <c r="K135" i="14"/>
  <c r="P133" i="14"/>
  <c r="N133" i="14"/>
  <c r="K133" i="14"/>
  <c r="R133" i="14" s="1"/>
  <c r="S133" i="14" s="1"/>
  <c r="P131" i="14"/>
  <c r="N131" i="14"/>
  <c r="K131" i="14"/>
  <c r="P129" i="14"/>
  <c r="N129" i="14"/>
  <c r="K129" i="14"/>
  <c r="P127" i="14"/>
  <c r="N127" i="14"/>
  <c r="K127" i="14"/>
  <c r="R127" i="14" s="1"/>
  <c r="S127" i="14" s="1"/>
  <c r="P125" i="14"/>
  <c r="N125" i="14"/>
  <c r="K125" i="14"/>
  <c r="P123" i="14"/>
  <c r="N123" i="14"/>
  <c r="K123" i="14"/>
  <c r="P121" i="14"/>
  <c r="N121" i="14"/>
  <c r="K121" i="14"/>
  <c r="R121" i="14" s="1"/>
  <c r="S121" i="14" s="1"/>
  <c r="P119" i="14"/>
  <c r="N119" i="14"/>
  <c r="K119" i="14"/>
  <c r="P117" i="14"/>
  <c r="N117" i="14"/>
  <c r="K117" i="14"/>
  <c r="P115" i="14"/>
  <c r="N115" i="14"/>
  <c r="K115" i="14"/>
  <c r="R115" i="14" s="1"/>
  <c r="S115" i="14" s="1"/>
  <c r="P113" i="14"/>
  <c r="N113" i="14"/>
  <c r="K113" i="14"/>
  <c r="P111" i="14"/>
  <c r="N111" i="14"/>
  <c r="K111" i="14"/>
  <c r="R111" i="14" s="1"/>
  <c r="S111" i="14" s="1"/>
  <c r="P109" i="14"/>
  <c r="N109" i="14"/>
  <c r="K109" i="14"/>
  <c r="R109" i="14" s="1"/>
  <c r="S109" i="14" s="1"/>
  <c r="P107" i="14"/>
  <c r="N107" i="14"/>
  <c r="K107" i="14"/>
  <c r="P105" i="14"/>
  <c r="N105" i="14"/>
  <c r="K105" i="14"/>
  <c r="R105" i="14" s="1"/>
  <c r="S105" i="14" s="1"/>
  <c r="P103" i="14"/>
  <c r="N103" i="14"/>
  <c r="K103" i="14"/>
  <c r="P101" i="14"/>
  <c r="N101" i="14"/>
  <c r="K101" i="14"/>
  <c r="P99" i="14"/>
  <c r="N99" i="14"/>
  <c r="K99" i="14"/>
  <c r="P97" i="14"/>
  <c r="N97" i="14"/>
  <c r="K97" i="14"/>
  <c r="P95" i="14"/>
  <c r="N95" i="14"/>
  <c r="K95" i="14"/>
  <c r="P93" i="14"/>
  <c r="N93" i="14"/>
  <c r="K93" i="14"/>
  <c r="P84" i="14"/>
  <c r="P83" i="14" s="1"/>
  <c r="N84" i="14"/>
  <c r="N83" i="14" s="1"/>
  <c r="K84" i="14"/>
  <c r="K83" i="14" s="1"/>
  <c r="E106" i="3" s="1"/>
  <c r="P77" i="14"/>
  <c r="P76" i="14" s="1"/>
  <c r="N77" i="14"/>
  <c r="N76" i="14" s="1"/>
  <c r="K77" i="14"/>
  <c r="K76" i="14" s="1"/>
  <c r="E105" i="3" s="1"/>
  <c r="P69" i="14"/>
  <c r="N69" i="14"/>
  <c r="K69" i="14"/>
  <c r="P67" i="14"/>
  <c r="N67" i="14"/>
  <c r="K67" i="14"/>
  <c r="K66" i="14" s="1"/>
  <c r="P61" i="14"/>
  <c r="N61" i="14"/>
  <c r="K61" i="14"/>
  <c r="R61" i="14" s="1"/>
  <c r="S61" i="14" s="1"/>
  <c r="P56" i="14"/>
  <c r="N56" i="14"/>
  <c r="K56" i="14"/>
  <c r="P51" i="14"/>
  <c r="N51" i="14"/>
  <c r="K51" i="14"/>
  <c r="P46" i="14"/>
  <c r="N46" i="14"/>
  <c r="K46" i="14"/>
  <c r="P38" i="14"/>
  <c r="N38" i="14"/>
  <c r="K38" i="14"/>
  <c r="P34" i="14"/>
  <c r="N34" i="14"/>
  <c r="K34" i="14"/>
  <c r="P30" i="14"/>
  <c r="N30" i="14"/>
  <c r="K30" i="14"/>
  <c r="R30" i="14" s="1"/>
  <c r="S30" i="14" s="1"/>
  <c r="P26" i="14"/>
  <c r="N26" i="14"/>
  <c r="K26" i="14"/>
  <c r="P22" i="14"/>
  <c r="N22" i="14"/>
  <c r="K22" i="14"/>
  <c r="P18" i="14"/>
  <c r="N18" i="14"/>
  <c r="K18" i="14"/>
  <c r="R18" i="14" s="1"/>
  <c r="P11" i="14"/>
  <c r="P10" i="14" s="1"/>
  <c r="P9" i="14" s="1"/>
  <c r="N11" i="14"/>
  <c r="N10" i="14" s="1"/>
  <c r="N9" i="14" s="1"/>
  <c r="K11" i="14"/>
  <c r="P334" i="13"/>
  <c r="P333" i="13" s="1"/>
  <c r="P332" i="13" s="1"/>
  <c r="N334" i="13"/>
  <c r="N333" i="13" s="1"/>
  <c r="N332" i="13" s="1"/>
  <c r="K334" i="13"/>
  <c r="K333" i="13" s="1"/>
  <c r="K332" i="13" s="1"/>
  <c r="E91" i="3" s="1"/>
  <c r="P329" i="13"/>
  <c r="N329" i="13"/>
  <c r="N328" i="13" s="1"/>
  <c r="N327" i="13" s="1"/>
  <c r="K329" i="13"/>
  <c r="P328" i="13"/>
  <c r="P327" i="13" s="1"/>
  <c r="K328" i="13"/>
  <c r="K327" i="13" s="1"/>
  <c r="E89" i="3" s="1"/>
  <c r="P324" i="13"/>
  <c r="P323" i="13" s="1"/>
  <c r="P322" i="13" s="1"/>
  <c r="N324" i="13"/>
  <c r="N323" i="13" s="1"/>
  <c r="N322" i="13" s="1"/>
  <c r="K324" i="13"/>
  <c r="K323" i="13" s="1"/>
  <c r="K322" i="13" s="1"/>
  <c r="E87" i="3" s="1"/>
  <c r="P319" i="13"/>
  <c r="N319" i="13"/>
  <c r="K319" i="13"/>
  <c r="P317" i="13"/>
  <c r="N317" i="13"/>
  <c r="K317" i="13"/>
  <c r="P315" i="13"/>
  <c r="N315" i="13"/>
  <c r="K315" i="13"/>
  <c r="P313" i="13"/>
  <c r="N313" i="13"/>
  <c r="K313" i="13"/>
  <c r="R313" i="13" s="1"/>
  <c r="S313" i="13" s="1"/>
  <c r="P311" i="13"/>
  <c r="N311" i="13"/>
  <c r="N310" i="13" s="1"/>
  <c r="N309" i="13" s="1"/>
  <c r="K311" i="13"/>
  <c r="P306" i="13"/>
  <c r="N306" i="13"/>
  <c r="K306" i="13"/>
  <c r="P304" i="13"/>
  <c r="N304" i="13"/>
  <c r="K304" i="13"/>
  <c r="P302" i="13"/>
  <c r="N302" i="13"/>
  <c r="K302" i="13"/>
  <c r="R302" i="13" s="1"/>
  <c r="P300" i="13"/>
  <c r="N300" i="13"/>
  <c r="K300" i="13"/>
  <c r="R300" i="13" s="1"/>
  <c r="S300" i="13" s="1"/>
  <c r="P298" i="13"/>
  <c r="N298" i="13"/>
  <c r="K298" i="13"/>
  <c r="P296" i="13"/>
  <c r="N296" i="13"/>
  <c r="K296" i="13"/>
  <c r="P291" i="13"/>
  <c r="N291" i="13"/>
  <c r="K291" i="13"/>
  <c r="P289" i="13"/>
  <c r="N289" i="13"/>
  <c r="K289" i="13"/>
  <c r="P287" i="13"/>
  <c r="N287" i="13"/>
  <c r="K287" i="13"/>
  <c r="P285" i="13"/>
  <c r="N285" i="13"/>
  <c r="K285" i="13"/>
  <c r="P283" i="13"/>
  <c r="N283" i="13"/>
  <c r="K283" i="13"/>
  <c r="R283" i="13" s="1"/>
  <c r="P281" i="13"/>
  <c r="N281" i="13"/>
  <c r="K281" i="13"/>
  <c r="R281" i="13" s="1"/>
  <c r="S281" i="13" s="1"/>
  <c r="P279" i="13"/>
  <c r="N279" i="13"/>
  <c r="K279" i="13"/>
  <c r="R279" i="13" s="1"/>
  <c r="S279" i="13" s="1"/>
  <c r="P272" i="13"/>
  <c r="N272" i="13"/>
  <c r="K272" i="13"/>
  <c r="P270" i="13"/>
  <c r="N270" i="13"/>
  <c r="K270" i="13"/>
  <c r="R270" i="13" s="1"/>
  <c r="S270" i="13" s="1"/>
  <c r="P268" i="13"/>
  <c r="N268" i="13"/>
  <c r="K268" i="13"/>
  <c r="R268" i="13" s="1"/>
  <c r="S268" i="13" s="1"/>
  <c r="P263" i="13"/>
  <c r="N263" i="13"/>
  <c r="K263" i="13"/>
  <c r="R263" i="13" s="1"/>
  <c r="P259" i="13"/>
  <c r="N259" i="13"/>
  <c r="K259" i="13"/>
  <c r="R259" i="13" s="1"/>
  <c r="S259" i="13" s="1"/>
  <c r="P252" i="13"/>
  <c r="N252" i="13"/>
  <c r="K252" i="13"/>
  <c r="P250" i="13"/>
  <c r="N250" i="13"/>
  <c r="K250" i="13"/>
  <c r="P248" i="13"/>
  <c r="N248" i="13"/>
  <c r="K248" i="13"/>
  <c r="R248" i="13" s="1"/>
  <c r="P246" i="13"/>
  <c r="N246" i="13"/>
  <c r="K246" i="13"/>
  <c r="P240" i="13"/>
  <c r="N240" i="13"/>
  <c r="K240" i="13"/>
  <c r="P238" i="13"/>
  <c r="N238" i="13"/>
  <c r="K238" i="13"/>
  <c r="R238" i="13" s="1"/>
  <c r="S238" i="13" s="1"/>
  <c r="P236" i="13"/>
  <c r="N236" i="13"/>
  <c r="K236" i="13"/>
  <c r="R236" i="13" s="1"/>
  <c r="S236" i="13" s="1"/>
  <c r="P234" i="13"/>
  <c r="N234" i="13"/>
  <c r="K234" i="13"/>
  <c r="P232" i="13"/>
  <c r="N232" i="13"/>
  <c r="K232" i="13"/>
  <c r="P230" i="13"/>
  <c r="N230" i="13"/>
  <c r="K230" i="13"/>
  <c r="P228" i="13"/>
  <c r="N228" i="13"/>
  <c r="K228" i="13"/>
  <c r="P226" i="13"/>
  <c r="N226" i="13"/>
  <c r="K226" i="13"/>
  <c r="R226" i="13" s="1"/>
  <c r="S226" i="13" s="1"/>
  <c r="P224" i="13"/>
  <c r="N224" i="13"/>
  <c r="K224" i="13"/>
  <c r="P222" i="13"/>
  <c r="N222" i="13"/>
  <c r="K222" i="13"/>
  <c r="P220" i="13"/>
  <c r="N220" i="13"/>
  <c r="K220" i="13"/>
  <c r="R220" i="13" s="1"/>
  <c r="S220" i="13" s="1"/>
  <c r="P218" i="13"/>
  <c r="N218" i="13"/>
  <c r="K218" i="13"/>
  <c r="R218" i="13" s="1"/>
  <c r="P216" i="13"/>
  <c r="N216" i="13"/>
  <c r="K216" i="13"/>
  <c r="P214" i="13"/>
  <c r="N214" i="13"/>
  <c r="K214" i="13"/>
  <c r="P212" i="13"/>
  <c r="N212" i="13"/>
  <c r="K212" i="13"/>
  <c r="P210" i="13"/>
  <c r="N210" i="13"/>
  <c r="K210" i="13"/>
  <c r="P208" i="13"/>
  <c r="N208" i="13"/>
  <c r="K208" i="13"/>
  <c r="R208" i="13" s="1"/>
  <c r="P206" i="13"/>
  <c r="N206" i="13"/>
  <c r="K206" i="13"/>
  <c r="R206" i="13" s="1"/>
  <c r="S206" i="13" s="1"/>
  <c r="P204" i="13"/>
  <c r="N204" i="13"/>
  <c r="K204" i="13"/>
  <c r="R204" i="13" s="1"/>
  <c r="S204" i="13" s="1"/>
  <c r="P202" i="13"/>
  <c r="N202" i="13"/>
  <c r="K202" i="13"/>
  <c r="R202" i="13" s="1"/>
  <c r="P200" i="13"/>
  <c r="N200" i="13"/>
  <c r="K200" i="13"/>
  <c r="R200" i="13" s="1"/>
  <c r="S200" i="13" s="1"/>
  <c r="P198" i="13"/>
  <c r="N198" i="13"/>
  <c r="K198" i="13"/>
  <c r="P196" i="13"/>
  <c r="N196" i="13"/>
  <c r="K196" i="13"/>
  <c r="P194" i="13"/>
  <c r="N194" i="13"/>
  <c r="K194" i="13"/>
  <c r="R194" i="13" s="1"/>
  <c r="S194" i="13" s="1"/>
  <c r="P192" i="13"/>
  <c r="N192" i="13"/>
  <c r="K192" i="13"/>
  <c r="P190" i="13"/>
  <c r="N190" i="13"/>
  <c r="K190" i="13"/>
  <c r="P188" i="13"/>
  <c r="N188" i="13"/>
  <c r="K188" i="13"/>
  <c r="R188" i="13" s="1"/>
  <c r="S188" i="13" s="1"/>
  <c r="P186" i="13"/>
  <c r="N186" i="13"/>
  <c r="K186" i="13"/>
  <c r="P184" i="13"/>
  <c r="N184" i="13"/>
  <c r="K184" i="13"/>
  <c r="P182" i="13"/>
  <c r="N182" i="13"/>
  <c r="K182" i="13"/>
  <c r="P178" i="13"/>
  <c r="N178" i="13"/>
  <c r="K178" i="13"/>
  <c r="R178" i="13" s="1"/>
  <c r="P176" i="13"/>
  <c r="N176" i="13"/>
  <c r="K176" i="13"/>
  <c r="R176" i="13" s="1"/>
  <c r="S176" i="13" s="1"/>
  <c r="P174" i="13"/>
  <c r="N174" i="13"/>
  <c r="K174" i="13"/>
  <c r="R174" i="13" s="1"/>
  <c r="S174" i="13" s="1"/>
  <c r="P172" i="13"/>
  <c r="N172" i="13"/>
  <c r="K172" i="13"/>
  <c r="R172" i="13" s="1"/>
  <c r="S172" i="13" s="1"/>
  <c r="P170" i="13"/>
  <c r="N170" i="13"/>
  <c r="K170" i="13"/>
  <c r="R170" i="13" s="1"/>
  <c r="P168" i="13"/>
  <c r="N168" i="13"/>
  <c r="K168" i="13"/>
  <c r="R168" i="13" s="1"/>
  <c r="S168" i="13" s="1"/>
  <c r="P166" i="13"/>
  <c r="N166" i="13"/>
  <c r="K166" i="13"/>
  <c r="P164" i="13"/>
  <c r="N164" i="13"/>
  <c r="K164" i="13"/>
  <c r="P162" i="13"/>
  <c r="N162" i="13"/>
  <c r="K162" i="13"/>
  <c r="P160" i="13"/>
  <c r="N160" i="13"/>
  <c r="K160" i="13"/>
  <c r="P158" i="13"/>
  <c r="N158" i="13"/>
  <c r="K158" i="13"/>
  <c r="P156" i="13"/>
  <c r="N156" i="13"/>
  <c r="K156" i="13"/>
  <c r="P154" i="13"/>
  <c r="N154" i="13"/>
  <c r="K154" i="13"/>
  <c r="P152" i="13"/>
  <c r="N152" i="13"/>
  <c r="K152" i="13"/>
  <c r="P150" i="13"/>
  <c r="N150" i="13"/>
  <c r="K150" i="13"/>
  <c r="R150" i="13" s="1"/>
  <c r="S150" i="13" s="1"/>
  <c r="P148" i="13"/>
  <c r="N148" i="13"/>
  <c r="K148" i="13"/>
  <c r="P146" i="13"/>
  <c r="N146" i="13"/>
  <c r="K146" i="13"/>
  <c r="P144" i="13"/>
  <c r="N144" i="13"/>
  <c r="K144" i="13"/>
  <c r="P142" i="13"/>
  <c r="N142" i="13"/>
  <c r="K142" i="13"/>
  <c r="R142" i="13" s="1"/>
  <c r="S142" i="13" s="1"/>
  <c r="P140" i="13"/>
  <c r="N140" i="13"/>
  <c r="K140" i="13"/>
  <c r="R140" i="13" s="1"/>
  <c r="S140" i="13" s="1"/>
  <c r="P138" i="13"/>
  <c r="N138" i="13"/>
  <c r="K138" i="13"/>
  <c r="P136" i="13"/>
  <c r="N136" i="13"/>
  <c r="K136" i="13"/>
  <c r="R136" i="13" s="1"/>
  <c r="S136" i="13" s="1"/>
  <c r="P134" i="13"/>
  <c r="N134" i="13"/>
  <c r="K134" i="13"/>
  <c r="P132" i="13"/>
  <c r="N132" i="13"/>
  <c r="K132" i="13"/>
  <c r="P130" i="13"/>
  <c r="N130" i="13"/>
  <c r="K130" i="13"/>
  <c r="R130" i="13" s="1"/>
  <c r="P128" i="13"/>
  <c r="N128" i="13"/>
  <c r="K128" i="13"/>
  <c r="P126" i="13"/>
  <c r="N126" i="13"/>
  <c r="K126" i="13"/>
  <c r="P124" i="13"/>
  <c r="N124" i="13"/>
  <c r="K124" i="13"/>
  <c r="P122" i="13"/>
  <c r="N122" i="13"/>
  <c r="K122" i="13"/>
  <c r="R122" i="13" s="1"/>
  <c r="P120" i="13"/>
  <c r="N120" i="13"/>
  <c r="K120" i="13"/>
  <c r="P118" i="13"/>
  <c r="N118" i="13"/>
  <c r="K118" i="13"/>
  <c r="R118" i="13" s="1"/>
  <c r="S118" i="13" s="1"/>
  <c r="P109" i="13"/>
  <c r="P108" i="13" s="1"/>
  <c r="N109" i="13"/>
  <c r="N108" i="13" s="1"/>
  <c r="K109" i="13"/>
  <c r="R109" i="13" s="1"/>
  <c r="R108" i="13" s="1"/>
  <c r="P102" i="13"/>
  <c r="P101" i="13" s="1"/>
  <c r="N102" i="13"/>
  <c r="N101" i="13" s="1"/>
  <c r="K102" i="13"/>
  <c r="R102" i="13" s="1"/>
  <c r="R101" i="13" s="1"/>
  <c r="P97" i="13"/>
  <c r="N97" i="13"/>
  <c r="K97" i="13"/>
  <c r="P92" i="13"/>
  <c r="N92" i="13"/>
  <c r="K92" i="13"/>
  <c r="R92" i="13" s="1"/>
  <c r="P84" i="13"/>
  <c r="N84" i="13"/>
  <c r="K84" i="13"/>
  <c r="R84" i="13" s="1"/>
  <c r="P82" i="13"/>
  <c r="N82" i="13"/>
  <c r="K82" i="13"/>
  <c r="R82" i="13" s="1"/>
  <c r="P76" i="13"/>
  <c r="N76" i="13"/>
  <c r="K76" i="13"/>
  <c r="P71" i="13"/>
  <c r="N71" i="13"/>
  <c r="K71" i="13"/>
  <c r="P66" i="13"/>
  <c r="N66" i="13"/>
  <c r="K66" i="13"/>
  <c r="R66" i="13" s="1"/>
  <c r="P59" i="13"/>
  <c r="N59" i="13"/>
  <c r="K59" i="13"/>
  <c r="P51" i="13"/>
  <c r="N51" i="13"/>
  <c r="K51" i="13"/>
  <c r="R51" i="13" s="1"/>
  <c r="S51" i="13" s="1"/>
  <c r="P47" i="13"/>
  <c r="N47" i="13"/>
  <c r="K47" i="13"/>
  <c r="P43" i="13"/>
  <c r="N43" i="13"/>
  <c r="K43" i="13"/>
  <c r="P39" i="13"/>
  <c r="N39" i="13"/>
  <c r="K39" i="13"/>
  <c r="R39" i="13" s="1"/>
  <c r="S39" i="13" s="1"/>
  <c r="P35" i="13"/>
  <c r="N35" i="13"/>
  <c r="K35" i="13"/>
  <c r="P28" i="13"/>
  <c r="P27" i="13" s="1"/>
  <c r="P26" i="13" s="1"/>
  <c r="N28" i="13"/>
  <c r="N27" i="13" s="1"/>
  <c r="N26" i="13" s="1"/>
  <c r="K28" i="13"/>
  <c r="K27" i="13" s="1"/>
  <c r="K26" i="13" s="1"/>
  <c r="P20" i="13"/>
  <c r="P19" i="13" s="1"/>
  <c r="N20" i="13"/>
  <c r="N19" i="13" s="1"/>
  <c r="K20" i="13"/>
  <c r="P11" i="13"/>
  <c r="P10" i="13" s="1"/>
  <c r="N11" i="13"/>
  <c r="N10" i="13" s="1"/>
  <c r="K11" i="13"/>
  <c r="K10" i="13" s="1"/>
  <c r="E53" i="3" s="1"/>
  <c r="K215" i="16" l="1"/>
  <c r="E211" i="3" s="1"/>
  <c r="E210" i="3"/>
  <c r="E171" i="3"/>
  <c r="E127" i="3"/>
  <c r="E129" i="3"/>
  <c r="E131" i="3"/>
  <c r="E88" i="3"/>
  <c r="E90" i="3"/>
  <c r="E92" i="3"/>
  <c r="N9" i="16"/>
  <c r="P60" i="16"/>
  <c r="S126" i="16"/>
  <c r="K206" i="16"/>
  <c r="N51" i="16"/>
  <c r="N32" i="16" s="1"/>
  <c r="P51" i="16"/>
  <c r="K152" i="16"/>
  <c r="K9" i="16"/>
  <c r="S54" i="16"/>
  <c r="N8" i="16"/>
  <c r="P8" i="16"/>
  <c r="P33" i="16"/>
  <c r="P32" i="16" s="1"/>
  <c r="P31" i="16" s="1"/>
  <c r="N161" i="16"/>
  <c r="N160" i="16" s="1"/>
  <c r="N193" i="16"/>
  <c r="N192" i="16" s="1"/>
  <c r="R144" i="16"/>
  <c r="S144" i="16" s="1"/>
  <c r="R114" i="16"/>
  <c r="S114" i="16" s="1"/>
  <c r="N139" i="16"/>
  <c r="N138" i="16" s="1"/>
  <c r="N137" i="16" s="1"/>
  <c r="P139" i="16"/>
  <c r="P138" i="16" s="1"/>
  <c r="P137" i="16" s="1"/>
  <c r="P83" i="15"/>
  <c r="P245" i="15"/>
  <c r="P244" i="15" s="1"/>
  <c r="P243" i="15" s="1"/>
  <c r="R30" i="15"/>
  <c r="R29" i="15" s="1"/>
  <c r="R28" i="15" s="1"/>
  <c r="N60" i="15"/>
  <c r="P60" i="15"/>
  <c r="P59" i="15" s="1"/>
  <c r="N245" i="15"/>
  <c r="N244" i="15" s="1"/>
  <c r="N243" i="15" s="1"/>
  <c r="P295" i="15"/>
  <c r="P294" i="15" s="1"/>
  <c r="S84" i="15"/>
  <c r="N258" i="15"/>
  <c r="N257" i="15" s="1"/>
  <c r="N256" i="15" s="1"/>
  <c r="N255" i="15" s="1"/>
  <c r="K10" i="15"/>
  <c r="N10" i="15"/>
  <c r="N9" i="15" s="1"/>
  <c r="N8" i="15" s="1"/>
  <c r="R11" i="15"/>
  <c r="R101" i="15"/>
  <c r="S101" i="15" s="1"/>
  <c r="S100" i="15" s="1"/>
  <c r="R204" i="15"/>
  <c r="S204" i="15" s="1"/>
  <c r="N295" i="15"/>
  <c r="N294" i="15" s="1"/>
  <c r="S11" i="15"/>
  <c r="P36" i="15"/>
  <c r="P35" i="15" s="1"/>
  <c r="N83" i="15"/>
  <c r="N36" i="15"/>
  <c r="N35" i="15" s="1"/>
  <c r="R206" i="15"/>
  <c r="S206" i="15" s="1"/>
  <c r="S246" i="15"/>
  <c r="R148" i="15"/>
  <c r="S148" i="15" s="1"/>
  <c r="R122" i="15"/>
  <c r="S122" i="15" s="1"/>
  <c r="N92" i="15"/>
  <c r="R236" i="15"/>
  <c r="S236" i="15" s="1"/>
  <c r="R268" i="15"/>
  <c r="S268" i="15" s="1"/>
  <c r="R291" i="15"/>
  <c r="S291" i="15" s="1"/>
  <c r="R302" i="15"/>
  <c r="S302" i="15" s="1"/>
  <c r="R22" i="15"/>
  <c r="R21" i="15" s="1"/>
  <c r="P92" i="15"/>
  <c r="R172" i="15"/>
  <c r="S172" i="15" s="1"/>
  <c r="S210" i="15"/>
  <c r="R218" i="15"/>
  <c r="S218" i="15" s="1"/>
  <c r="R114" i="15"/>
  <c r="S114" i="15" s="1"/>
  <c r="S315" i="15"/>
  <c r="N66" i="14"/>
  <c r="P66" i="14"/>
  <c r="R67" i="14"/>
  <c r="S67" i="14" s="1"/>
  <c r="K256" i="14"/>
  <c r="R335" i="14"/>
  <c r="S335" i="14" s="1"/>
  <c r="S334" i="14" s="1"/>
  <c r="S333" i="14" s="1"/>
  <c r="N75" i="14"/>
  <c r="R201" i="14"/>
  <c r="S201" i="14" s="1"/>
  <c r="N174" i="14"/>
  <c r="P174" i="14"/>
  <c r="R46" i="14"/>
  <c r="S46" i="14" s="1"/>
  <c r="K321" i="14"/>
  <c r="P256" i="14"/>
  <c r="P255" i="14" s="1"/>
  <c r="P254" i="14" s="1"/>
  <c r="P45" i="14"/>
  <c r="P44" i="14" s="1"/>
  <c r="P75" i="14"/>
  <c r="N306" i="14"/>
  <c r="N305" i="14" s="1"/>
  <c r="K17" i="14"/>
  <c r="R95" i="14"/>
  <c r="S95" i="14" s="1"/>
  <c r="R213" i="14"/>
  <c r="S213" i="14" s="1"/>
  <c r="N17" i="14"/>
  <c r="N16" i="14" s="1"/>
  <c r="N8" i="14" s="1"/>
  <c r="R233" i="14"/>
  <c r="S233" i="14" s="1"/>
  <c r="R263" i="14"/>
  <c r="S263" i="14" s="1"/>
  <c r="N321" i="14"/>
  <c r="N320" i="14" s="1"/>
  <c r="R159" i="14"/>
  <c r="S159" i="14" s="1"/>
  <c r="K269" i="14"/>
  <c r="P321" i="14"/>
  <c r="P320" i="14" s="1"/>
  <c r="P269" i="14"/>
  <c r="P268" i="14" s="1"/>
  <c r="P267" i="14" s="1"/>
  <c r="P266" i="14" s="1"/>
  <c r="R22" i="14"/>
  <c r="S22" i="14" s="1"/>
  <c r="S245" i="14"/>
  <c r="N289" i="14"/>
  <c r="N288" i="14" s="1"/>
  <c r="P306" i="14"/>
  <c r="P305" i="14" s="1"/>
  <c r="K289" i="14"/>
  <c r="P289" i="14"/>
  <c r="P288" i="14" s="1"/>
  <c r="R101" i="14"/>
  <c r="S101" i="14" s="1"/>
  <c r="K174" i="14"/>
  <c r="E110" i="3" s="1"/>
  <c r="N45" i="14"/>
  <c r="N44" i="14" s="1"/>
  <c r="N43" i="14" s="1"/>
  <c r="P92" i="14"/>
  <c r="P91" i="14" s="1"/>
  <c r="P90" i="14" s="1"/>
  <c r="N256" i="14"/>
  <c r="N255" i="14" s="1"/>
  <c r="N254" i="14" s="1"/>
  <c r="N269" i="14"/>
  <c r="N268" i="14" s="1"/>
  <c r="N267" i="14" s="1"/>
  <c r="N266" i="14" s="1"/>
  <c r="R81" i="13"/>
  <c r="P81" i="13"/>
  <c r="N245" i="13"/>
  <c r="N244" i="13" s="1"/>
  <c r="N243" i="13" s="1"/>
  <c r="K81" i="13"/>
  <c r="E62" i="3" s="1"/>
  <c r="N34" i="13"/>
  <c r="N33" i="13" s="1"/>
  <c r="N278" i="13"/>
  <c r="N277" i="13" s="1"/>
  <c r="P278" i="13"/>
  <c r="P277" i="13" s="1"/>
  <c r="P9" i="13"/>
  <c r="S130" i="13"/>
  <c r="P245" i="13"/>
  <c r="P244" i="13" s="1"/>
  <c r="P243" i="13" s="1"/>
  <c r="R124" i="13"/>
  <c r="P310" i="13"/>
  <c r="P309" i="13" s="1"/>
  <c r="R162" i="13"/>
  <c r="S162" i="13" s="1"/>
  <c r="R250" i="13"/>
  <c r="S250" i="13" s="1"/>
  <c r="R154" i="13"/>
  <c r="S154" i="13" s="1"/>
  <c r="R210" i="13"/>
  <c r="S210" i="13" s="1"/>
  <c r="P295" i="13"/>
  <c r="P294" i="13" s="1"/>
  <c r="N9" i="13"/>
  <c r="N91" i="13"/>
  <c r="N90" i="13" s="1"/>
  <c r="R146" i="13"/>
  <c r="S146" i="13" s="1"/>
  <c r="R306" i="13"/>
  <c r="S306" i="13" s="1"/>
  <c r="R334" i="13"/>
  <c r="R333" i="13" s="1"/>
  <c r="R332" i="13" s="1"/>
  <c r="R28" i="13"/>
  <c r="R27" i="13" s="1"/>
  <c r="R26" i="13" s="1"/>
  <c r="R156" i="13"/>
  <c r="S156" i="13" s="1"/>
  <c r="S218" i="13"/>
  <c r="S82" i="13"/>
  <c r="R186" i="13"/>
  <c r="S186" i="13" s="1"/>
  <c r="R319" i="13"/>
  <c r="S319" i="13" s="1"/>
  <c r="S66" i="13"/>
  <c r="N100" i="13"/>
  <c r="S122" i="13"/>
  <c r="R232" i="13"/>
  <c r="S232" i="13" s="1"/>
  <c r="R272" i="13"/>
  <c r="S272" i="13" s="1"/>
  <c r="P100" i="13"/>
  <c r="P34" i="13"/>
  <c r="P33" i="13" s="1"/>
  <c r="R100" i="13"/>
  <c r="S178" i="13"/>
  <c r="S248" i="13"/>
  <c r="P117" i="13"/>
  <c r="K108" i="13"/>
  <c r="E67" i="3" s="1"/>
  <c r="S208" i="13"/>
  <c r="R62" i="16"/>
  <c r="R61" i="16" s="1"/>
  <c r="R60" i="16" s="1"/>
  <c r="K61" i="16"/>
  <c r="E187" i="3" s="1"/>
  <c r="R211" i="16"/>
  <c r="R210" i="16" s="1"/>
  <c r="S212" i="16"/>
  <c r="S211" i="16" s="1"/>
  <c r="S210" i="16" s="1"/>
  <c r="R162" i="16"/>
  <c r="K161" i="16"/>
  <c r="R11" i="16"/>
  <c r="R10" i="16" s="1"/>
  <c r="S128" i="16"/>
  <c r="R146" i="16"/>
  <c r="S146" i="16" s="1"/>
  <c r="R174" i="16"/>
  <c r="S174" i="16" s="1"/>
  <c r="K68" i="16"/>
  <c r="E188" i="3" s="1"/>
  <c r="R69" i="16"/>
  <c r="R68" i="16" s="1"/>
  <c r="R104" i="16"/>
  <c r="S104" i="16" s="1"/>
  <c r="R122" i="16"/>
  <c r="S122" i="16" s="1"/>
  <c r="K51" i="16"/>
  <c r="E185" i="3" s="1"/>
  <c r="R198" i="16"/>
  <c r="S198" i="16" s="1"/>
  <c r="K193" i="16"/>
  <c r="R96" i="16"/>
  <c r="S96" i="16" s="1"/>
  <c r="P161" i="16"/>
  <c r="P160" i="16" s="1"/>
  <c r="R52" i="16"/>
  <c r="R51" i="16" s="1"/>
  <c r="K77" i="16"/>
  <c r="R78" i="16"/>
  <c r="S78" i="16" s="1"/>
  <c r="N77" i="16"/>
  <c r="N76" i="16" s="1"/>
  <c r="N75" i="16" s="1"/>
  <c r="P77" i="16"/>
  <c r="P76" i="16" s="1"/>
  <c r="P75" i="16" s="1"/>
  <c r="S153" i="16"/>
  <c r="S152" i="16" s="1"/>
  <c r="S151" i="16" s="1"/>
  <c r="S150" i="16" s="1"/>
  <c r="S149" i="16" s="1"/>
  <c r="R130" i="16"/>
  <c r="S130" i="16" s="1"/>
  <c r="K139" i="16"/>
  <c r="R140" i="16"/>
  <c r="S207" i="16"/>
  <c r="S206" i="16" s="1"/>
  <c r="S205" i="16" s="1"/>
  <c r="R98" i="16"/>
  <c r="S98" i="16" s="1"/>
  <c r="S34" i="16"/>
  <c r="R26" i="16"/>
  <c r="R25" i="16" s="1"/>
  <c r="R24" i="16" s="1"/>
  <c r="K33" i="16"/>
  <c r="E184" i="3" s="1"/>
  <c r="R90" i="16"/>
  <c r="S90" i="16" s="1"/>
  <c r="R168" i="16"/>
  <c r="S168" i="16" s="1"/>
  <c r="R185" i="16"/>
  <c r="S185" i="16" s="1"/>
  <c r="K178" i="16"/>
  <c r="R116" i="16"/>
  <c r="S116" i="16" s="1"/>
  <c r="N178" i="16"/>
  <c r="N177" i="16" s="1"/>
  <c r="R187" i="16"/>
  <c r="S187" i="16" s="1"/>
  <c r="R41" i="16"/>
  <c r="S118" i="16"/>
  <c r="P178" i="16"/>
  <c r="P177" i="16" s="1"/>
  <c r="N60" i="16"/>
  <c r="R84" i="16"/>
  <c r="S84" i="16" s="1"/>
  <c r="R110" i="16"/>
  <c r="S110" i="16" s="1"/>
  <c r="R179" i="16"/>
  <c r="P193" i="16"/>
  <c r="P192" i="16" s="1"/>
  <c r="R92" i="16"/>
  <c r="S92" i="16" s="1"/>
  <c r="R124" i="16"/>
  <c r="S124" i="16" s="1"/>
  <c r="R181" i="16"/>
  <c r="S181" i="16" s="1"/>
  <c r="R46" i="16"/>
  <c r="S46" i="16" s="1"/>
  <c r="R86" i="16"/>
  <c r="S86" i="16" s="1"/>
  <c r="R118" i="16"/>
  <c r="R80" i="16"/>
  <c r="S80" i="16" s="1"/>
  <c r="R112" i="16"/>
  <c r="S112" i="16" s="1"/>
  <c r="R142" i="16"/>
  <c r="S142" i="16" s="1"/>
  <c r="R170" i="16"/>
  <c r="S170" i="16" s="1"/>
  <c r="R200" i="16"/>
  <c r="S200" i="16" s="1"/>
  <c r="R106" i="16"/>
  <c r="S106" i="16" s="1"/>
  <c r="R164" i="16"/>
  <c r="S164" i="16" s="1"/>
  <c r="R194" i="16"/>
  <c r="R18" i="16"/>
  <c r="R17" i="16" s="1"/>
  <c r="R100" i="16"/>
  <c r="S100" i="16" s="1"/>
  <c r="R132" i="16"/>
  <c r="S132" i="16" s="1"/>
  <c r="R189" i="16"/>
  <c r="S189" i="16" s="1"/>
  <c r="R217" i="16"/>
  <c r="R216" i="16" s="1"/>
  <c r="R215" i="16" s="1"/>
  <c r="R78" i="15"/>
  <c r="S78" i="15" s="1"/>
  <c r="R180" i="15"/>
  <c r="S180" i="15" s="1"/>
  <c r="R41" i="15"/>
  <c r="S41" i="15" s="1"/>
  <c r="R306" i="15"/>
  <c r="S306" i="15" s="1"/>
  <c r="S160" i="15"/>
  <c r="R287" i="15"/>
  <c r="S287" i="15" s="1"/>
  <c r="R162" i="15"/>
  <c r="S162" i="15" s="1"/>
  <c r="P58" i="15"/>
  <c r="R188" i="15"/>
  <c r="S188" i="15" s="1"/>
  <c r="K109" i="15"/>
  <c r="E151" i="3" s="1"/>
  <c r="R118" i="15"/>
  <c r="S118" i="15" s="1"/>
  <c r="N109" i="15"/>
  <c r="R128" i="15"/>
  <c r="S128" i="15" s="1"/>
  <c r="R136" i="15"/>
  <c r="S136" i="15" s="1"/>
  <c r="P109" i="15"/>
  <c r="N278" i="15"/>
  <c r="N277" i="15" s="1"/>
  <c r="R334" i="15"/>
  <c r="R333" i="15" s="1"/>
  <c r="R332" i="15" s="1"/>
  <c r="K333" i="15"/>
  <c r="S110" i="15"/>
  <c r="R220" i="15"/>
  <c r="S220" i="15" s="1"/>
  <c r="S279" i="15"/>
  <c r="P9" i="15"/>
  <c r="R94" i="15"/>
  <c r="R93" i="15" s="1"/>
  <c r="K93" i="15"/>
  <c r="S146" i="15"/>
  <c r="R214" i="15"/>
  <c r="S214" i="15" s="1"/>
  <c r="S232" i="15"/>
  <c r="R317" i="15"/>
  <c r="S317" i="15" s="1"/>
  <c r="K60" i="15"/>
  <c r="E144" i="3" s="1"/>
  <c r="K258" i="15"/>
  <c r="K278" i="15"/>
  <c r="R281" i="15"/>
  <c r="R130" i="15"/>
  <c r="S130" i="15" s="1"/>
  <c r="S190" i="15"/>
  <c r="S298" i="15"/>
  <c r="N165" i="15"/>
  <c r="R182" i="15"/>
  <c r="S182" i="15" s="1"/>
  <c r="R250" i="15"/>
  <c r="S250" i="15" s="1"/>
  <c r="P258" i="15"/>
  <c r="P257" i="15" s="1"/>
  <c r="P256" i="15" s="1"/>
  <c r="P255" i="15" s="1"/>
  <c r="P278" i="15"/>
  <c r="P277" i="15" s="1"/>
  <c r="S68" i="15"/>
  <c r="R259" i="15"/>
  <c r="S259" i="15" s="1"/>
  <c r="R156" i="15"/>
  <c r="S156" i="15" s="1"/>
  <c r="S166" i="15"/>
  <c r="S224" i="15"/>
  <c r="S30" i="15"/>
  <c r="S29" i="15" s="1"/>
  <c r="S28" i="15" s="1"/>
  <c r="K83" i="15"/>
  <c r="E145" i="3" s="1"/>
  <c r="R86" i="15"/>
  <c r="S86" i="15" s="1"/>
  <c r="S83" i="15" s="1"/>
  <c r="K165" i="15"/>
  <c r="E152" i="3" s="1"/>
  <c r="R200" i="15"/>
  <c r="S200" i="15" s="1"/>
  <c r="R226" i="15"/>
  <c r="S226" i="15" s="1"/>
  <c r="K310" i="15"/>
  <c r="R311" i="15"/>
  <c r="R124" i="15"/>
  <c r="S124" i="15" s="1"/>
  <c r="P165" i="15"/>
  <c r="S192" i="15"/>
  <c r="P310" i="15"/>
  <c r="P309" i="15" s="1"/>
  <c r="R37" i="15"/>
  <c r="K36" i="15"/>
  <c r="R150" i="15"/>
  <c r="S150" i="15" s="1"/>
  <c r="R168" i="15"/>
  <c r="R194" i="15"/>
  <c r="S194" i="15" s="1"/>
  <c r="K245" i="15"/>
  <c r="R53" i="15"/>
  <c r="S53" i="15" s="1"/>
  <c r="S178" i="15"/>
  <c r="S285" i="15"/>
  <c r="K295" i="15"/>
  <c r="R15" i="15"/>
  <c r="R61" i="15"/>
  <c r="R112" i="15"/>
  <c r="S112" i="15" s="1"/>
  <c r="R144" i="15"/>
  <c r="S144" i="15" s="1"/>
  <c r="R176" i="15"/>
  <c r="S176" i="15" s="1"/>
  <c r="R208" i="15"/>
  <c r="S208" i="15" s="1"/>
  <c r="R240" i="15"/>
  <c r="S240" i="15" s="1"/>
  <c r="R272" i="15"/>
  <c r="S272" i="15" s="1"/>
  <c r="R300" i="15"/>
  <c r="R329" i="15"/>
  <c r="R328" i="15" s="1"/>
  <c r="R327" i="15" s="1"/>
  <c r="R138" i="15"/>
  <c r="S138" i="15" s="1"/>
  <c r="R170" i="15"/>
  <c r="S170" i="15" s="1"/>
  <c r="R202" i="15"/>
  <c r="S202" i="15" s="1"/>
  <c r="R234" i="15"/>
  <c r="S234" i="15" s="1"/>
  <c r="R263" i="15"/>
  <c r="S263" i="15" s="1"/>
  <c r="R324" i="15"/>
  <c r="R323" i="15" s="1"/>
  <c r="R322" i="15" s="1"/>
  <c r="R45" i="15"/>
  <c r="S45" i="15" s="1"/>
  <c r="R132" i="15"/>
  <c r="S132" i="15" s="1"/>
  <c r="R196" i="15"/>
  <c r="S196" i="15" s="1"/>
  <c r="R228" i="15"/>
  <c r="S228" i="15" s="1"/>
  <c r="R289" i="15"/>
  <c r="S289" i="15" s="1"/>
  <c r="R319" i="15"/>
  <c r="S319" i="15" s="1"/>
  <c r="R126" i="15"/>
  <c r="S126" i="15" s="1"/>
  <c r="R158" i="15"/>
  <c r="S158" i="15" s="1"/>
  <c r="R190" i="15"/>
  <c r="R222" i="15"/>
  <c r="S222" i="15" s="1"/>
  <c r="R252" i="15"/>
  <c r="S252" i="15" s="1"/>
  <c r="R283" i="15"/>
  <c r="S283" i="15" s="1"/>
  <c r="R313" i="15"/>
  <c r="S313" i="15" s="1"/>
  <c r="K10" i="14"/>
  <c r="R11" i="14"/>
  <c r="R10" i="14" s="1"/>
  <c r="R9" i="14" s="1"/>
  <c r="K45" i="14"/>
  <c r="R51" i="14"/>
  <c r="S51" i="14" s="1"/>
  <c r="P17" i="14"/>
  <c r="P16" i="14" s="1"/>
  <c r="P8" i="14" s="1"/>
  <c r="S18" i="14"/>
  <c r="R103" i="14"/>
  <c r="S103" i="14" s="1"/>
  <c r="K75" i="14"/>
  <c r="E104" i="3" s="1"/>
  <c r="R97" i="14"/>
  <c r="S97" i="14" s="1"/>
  <c r="K92" i="14"/>
  <c r="N92" i="14"/>
  <c r="S270" i="14"/>
  <c r="R135" i="14"/>
  <c r="S135" i="14" s="1"/>
  <c r="R167" i="14"/>
  <c r="S167" i="14" s="1"/>
  <c r="R199" i="14"/>
  <c r="S199" i="14" s="1"/>
  <c r="R231" i="14"/>
  <c r="S231" i="14" s="1"/>
  <c r="R261" i="14"/>
  <c r="S261" i="14" s="1"/>
  <c r="R292" i="14"/>
  <c r="S292" i="14" s="1"/>
  <c r="K306" i="14"/>
  <c r="R322" i="14"/>
  <c r="S322" i="14" s="1"/>
  <c r="R129" i="14"/>
  <c r="S129" i="14" s="1"/>
  <c r="R161" i="14"/>
  <c r="S161" i="14" s="1"/>
  <c r="R193" i="14"/>
  <c r="S193" i="14" s="1"/>
  <c r="R225" i="14"/>
  <c r="S225" i="14" s="1"/>
  <c r="R317" i="14"/>
  <c r="S317" i="14" s="1"/>
  <c r="R345" i="14"/>
  <c r="R344" i="14" s="1"/>
  <c r="R343" i="14" s="1"/>
  <c r="R123" i="14"/>
  <c r="S123" i="14" s="1"/>
  <c r="R155" i="14"/>
  <c r="S155" i="14" s="1"/>
  <c r="R187" i="14"/>
  <c r="S187" i="14" s="1"/>
  <c r="R219" i="14"/>
  <c r="S219" i="14" s="1"/>
  <c r="R251" i="14"/>
  <c r="S251" i="14" s="1"/>
  <c r="R283" i="14"/>
  <c r="S283" i="14" s="1"/>
  <c r="R311" i="14"/>
  <c r="S311" i="14" s="1"/>
  <c r="R340" i="14"/>
  <c r="R339" i="14" s="1"/>
  <c r="R338" i="14" s="1"/>
  <c r="R34" i="14"/>
  <c r="R84" i="14"/>
  <c r="R83" i="14" s="1"/>
  <c r="R117" i="14"/>
  <c r="S117" i="14" s="1"/>
  <c r="R149" i="14"/>
  <c r="S149" i="14" s="1"/>
  <c r="S34" i="14"/>
  <c r="R56" i="14"/>
  <c r="S56" i="14" s="1"/>
  <c r="R99" i="14"/>
  <c r="S99" i="14" s="1"/>
  <c r="R131" i="14"/>
  <c r="S131" i="14" s="1"/>
  <c r="R163" i="14"/>
  <c r="S163" i="14" s="1"/>
  <c r="R195" i="14"/>
  <c r="S195" i="14" s="1"/>
  <c r="R227" i="14"/>
  <c r="S227" i="14" s="1"/>
  <c r="R257" i="14"/>
  <c r="R93" i="14"/>
  <c r="R125" i="14"/>
  <c r="S125" i="14" s="1"/>
  <c r="R157" i="14"/>
  <c r="S157" i="14" s="1"/>
  <c r="R189" i="14"/>
  <c r="S189" i="14" s="1"/>
  <c r="R221" i="14"/>
  <c r="S221" i="14" s="1"/>
  <c r="R313" i="14"/>
  <c r="S313" i="14" s="1"/>
  <c r="R38" i="14"/>
  <c r="S38" i="14" s="1"/>
  <c r="R119" i="14"/>
  <c r="S119" i="14" s="1"/>
  <c r="R151" i="14"/>
  <c r="S151" i="14" s="1"/>
  <c r="R183" i="14"/>
  <c r="S183" i="14" s="1"/>
  <c r="R215" i="14"/>
  <c r="S215" i="14" s="1"/>
  <c r="R247" i="14"/>
  <c r="S247" i="14" s="1"/>
  <c r="R279" i="14"/>
  <c r="R307" i="14"/>
  <c r="S307" i="14" s="1"/>
  <c r="R26" i="14"/>
  <c r="R77" i="14"/>
  <c r="R76" i="14" s="1"/>
  <c r="R113" i="14"/>
  <c r="S113" i="14" s="1"/>
  <c r="R145" i="14"/>
  <c r="S145" i="14" s="1"/>
  <c r="R177" i="14"/>
  <c r="S177" i="14" s="1"/>
  <c r="R209" i="14"/>
  <c r="S209" i="14" s="1"/>
  <c r="R241" i="14"/>
  <c r="S241" i="14" s="1"/>
  <c r="R302" i="14"/>
  <c r="S302" i="14" s="1"/>
  <c r="R69" i="14"/>
  <c r="R107" i="14"/>
  <c r="S107" i="14" s="1"/>
  <c r="R139" i="14"/>
  <c r="S139" i="14" s="1"/>
  <c r="R171" i="14"/>
  <c r="S171" i="14" s="1"/>
  <c r="R203" i="14"/>
  <c r="S203" i="14" s="1"/>
  <c r="R235" i="14"/>
  <c r="S235" i="14" s="1"/>
  <c r="R296" i="14"/>
  <c r="S296" i="14" s="1"/>
  <c r="R326" i="14"/>
  <c r="S326" i="14" s="1"/>
  <c r="R229" i="14"/>
  <c r="S229" i="14" s="1"/>
  <c r="R259" i="14"/>
  <c r="S259" i="14" s="1"/>
  <c r="R290" i="14"/>
  <c r="S290" i="14" s="1"/>
  <c r="R144" i="13"/>
  <c r="S144" i="13" s="1"/>
  <c r="R317" i="13"/>
  <c r="S317" i="13" s="1"/>
  <c r="R11" i="13"/>
  <c r="R10" i="13" s="1"/>
  <c r="R76" i="13"/>
  <c r="S76" i="13" s="1"/>
  <c r="P91" i="13"/>
  <c r="P90" i="13" s="1"/>
  <c r="R222" i="13"/>
  <c r="S222" i="13" s="1"/>
  <c r="R289" i="13"/>
  <c r="S289" i="13" s="1"/>
  <c r="S84" i="13"/>
  <c r="R43" i="13"/>
  <c r="S43" i="13" s="1"/>
  <c r="K58" i="13"/>
  <c r="K181" i="13"/>
  <c r="E71" i="3" s="1"/>
  <c r="R246" i="13"/>
  <c r="S246" i="13" s="1"/>
  <c r="N58" i="13"/>
  <c r="S92" i="13"/>
  <c r="S109" i="13"/>
  <c r="S108" i="13" s="1"/>
  <c r="R138" i="13"/>
  <c r="S138" i="13" s="1"/>
  <c r="R164" i="13"/>
  <c r="S164" i="13" s="1"/>
  <c r="N181" i="13"/>
  <c r="R190" i="13"/>
  <c r="S190" i="13" s="1"/>
  <c r="R214" i="13"/>
  <c r="S214" i="13" s="1"/>
  <c r="R291" i="13"/>
  <c r="S291" i="13" s="1"/>
  <c r="S302" i="13"/>
  <c r="R329" i="13"/>
  <c r="R328" i="13" s="1"/>
  <c r="R327" i="13" s="1"/>
  <c r="P58" i="13"/>
  <c r="P57" i="13" s="1"/>
  <c r="K91" i="13"/>
  <c r="R97" i="13"/>
  <c r="R91" i="13" s="1"/>
  <c r="R90" i="13" s="1"/>
  <c r="P181" i="13"/>
  <c r="R258" i="13"/>
  <c r="R257" i="13" s="1"/>
  <c r="R256" i="13" s="1"/>
  <c r="R255" i="13" s="1"/>
  <c r="S283" i="13"/>
  <c r="R59" i="13"/>
  <c r="S59" i="13" s="1"/>
  <c r="N81" i="13"/>
  <c r="R132" i="13"/>
  <c r="S132" i="13" s="1"/>
  <c r="R182" i="13"/>
  <c r="S182" i="13" s="1"/>
  <c r="R216" i="13"/>
  <c r="S216" i="13" s="1"/>
  <c r="R240" i="13"/>
  <c r="S240" i="13" s="1"/>
  <c r="R152" i="13"/>
  <c r="S152" i="13" s="1"/>
  <c r="K258" i="13"/>
  <c r="S263" i="13"/>
  <c r="S258" i="13" s="1"/>
  <c r="S257" i="13" s="1"/>
  <c r="S256" i="13" s="1"/>
  <c r="S255" i="13" s="1"/>
  <c r="R228" i="13"/>
  <c r="S228" i="13" s="1"/>
  <c r="R120" i="13"/>
  <c r="S120" i="13" s="1"/>
  <c r="R315" i="13"/>
  <c r="S315" i="13" s="1"/>
  <c r="R184" i="13"/>
  <c r="S184" i="13" s="1"/>
  <c r="K245" i="13"/>
  <c r="N258" i="13"/>
  <c r="N257" i="13" s="1"/>
  <c r="N256" i="13" s="1"/>
  <c r="N255" i="13" s="1"/>
  <c r="R304" i="13"/>
  <c r="S304" i="13" s="1"/>
  <c r="S170" i="13"/>
  <c r="K34" i="13"/>
  <c r="R158" i="13"/>
  <c r="S158" i="13" s="1"/>
  <c r="R252" i="13"/>
  <c r="S252" i="13" s="1"/>
  <c r="P258" i="13"/>
  <c r="P257" i="13" s="1"/>
  <c r="P256" i="13" s="1"/>
  <c r="P255" i="13" s="1"/>
  <c r="R196" i="13"/>
  <c r="S196" i="13" s="1"/>
  <c r="K101" i="13"/>
  <c r="E66" i="3" s="1"/>
  <c r="S102" i="13"/>
  <c r="S101" i="13" s="1"/>
  <c r="K117" i="13"/>
  <c r="E70" i="3" s="1"/>
  <c r="S202" i="13"/>
  <c r="R296" i="13"/>
  <c r="S296" i="13" s="1"/>
  <c r="K295" i="13"/>
  <c r="N117" i="13"/>
  <c r="R126" i="13"/>
  <c r="S126" i="13" s="1"/>
  <c r="R234" i="13"/>
  <c r="S234" i="13" s="1"/>
  <c r="K278" i="13"/>
  <c r="N295" i="13"/>
  <c r="N294" i="13" s="1"/>
  <c r="N276" i="13" s="1"/>
  <c r="N275" i="13" s="1"/>
  <c r="K19" i="13"/>
  <c r="K310" i="13"/>
  <c r="R285" i="13"/>
  <c r="S285" i="13" s="1"/>
  <c r="R298" i="13"/>
  <c r="S298" i="13" s="1"/>
  <c r="R311" i="13"/>
  <c r="R324" i="13"/>
  <c r="R47" i="13"/>
  <c r="S47" i="13" s="1"/>
  <c r="R134" i="13"/>
  <c r="S134" i="13" s="1"/>
  <c r="R166" i="13"/>
  <c r="S166" i="13" s="1"/>
  <c r="R198" i="13"/>
  <c r="S198" i="13" s="1"/>
  <c r="R230" i="13"/>
  <c r="S230" i="13" s="1"/>
  <c r="R35" i="13"/>
  <c r="R128" i="13"/>
  <c r="S128" i="13" s="1"/>
  <c r="R160" i="13"/>
  <c r="S160" i="13" s="1"/>
  <c r="R192" i="13"/>
  <c r="S192" i="13" s="1"/>
  <c r="R224" i="13"/>
  <c r="S224" i="13" s="1"/>
  <c r="R20" i="13"/>
  <c r="R19" i="13" s="1"/>
  <c r="R71" i="13"/>
  <c r="S71" i="13" s="1"/>
  <c r="R148" i="13"/>
  <c r="S148" i="13" s="1"/>
  <c r="R212" i="13"/>
  <c r="S212" i="13" s="1"/>
  <c r="R287" i="13"/>
  <c r="S287" i="13" s="1"/>
  <c r="K151" i="16" l="1"/>
  <c r="E198" i="3"/>
  <c r="K205" i="16"/>
  <c r="E207" i="3" s="1"/>
  <c r="E208" i="3"/>
  <c r="K192" i="16"/>
  <c r="E205" i="3" s="1"/>
  <c r="E206" i="3"/>
  <c r="R33" i="16"/>
  <c r="R32" i="16" s="1"/>
  <c r="R31" i="16" s="1"/>
  <c r="K138" i="16"/>
  <c r="E194" i="3"/>
  <c r="R9" i="16"/>
  <c r="R8" i="16" s="1"/>
  <c r="K160" i="16"/>
  <c r="E201" i="3" s="1"/>
  <c r="E202" i="3"/>
  <c r="K177" i="16"/>
  <c r="E203" i="3" s="1"/>
  <c r="E204" i="3"/>
  <c r="K76" i="16"/>
  <c r="E191" i="3"/>
  <c r="K8" i="16"/>
  <c r="E176" i="3" s="1"/>
  <c r="E177" i="3"/>
  <c r="K257" i="15"/>
  <c r="E159" i="3"/>
  <c r="K277" i="15"/>
  <c r="E162" i="3" s="1"/>
  <c r="E163" i="3"/>
  <c r="K35" i="15"/>
  <c r="E140" i="3" s="1"/>
  <c r="E141" i="3"/>
  <c r="K332" i="15"/>
  <c r="E172" i="3" s="1"/>
  <c r="E173" i="3"/>
  <c r="K9" i="15"/>
  <c r="E135" i="3" s="1"/>
  <c r="E136" i="3"/>
  <c r="K244" i="15"/>
  <c r="E155" i="3"/>
  <c r="K92" i="15"/>
  <c r="E146" i="3" s="1"/>
  <c r="E147" i="3"/>
  <c r="K309" i="15"/>
  <c r="E166" i="3" s="1"/>
  <c r="E167" i="3"/>
  <c r="K294" i="15"/>
  <c r="E164" i="3" s="1"/>
  <c r="E165" i="3"/>
  <c r="K255" i="14"/>
  <c r="E113" i="3"/>
  <c r="K16" i="14"/>
  <c r="E98" i="3" s="1"/>
  <c r="E99" i="3"/>
  <c r="K268" i="14"/>
  <c r="E117" i="3"/>
  <c r="K9" i="14"/>
  <c r="E96" i="3" s="1"/>
  <c r="E97" i="3"/>
  <c r="R334" i="14"/>
  <c r="R333" i="14" s="1"/>
  <c r="R66" i="14"/>
  <c r="K305" i="14"/>
  <c r="E122" i="3" s="1"/>
  <c r="E123" i="3"/>
  <c r="K44" i="14"/>
  <c r="E101" i="3" s="1"/>
  <c r="E102" i="3"/>
  <c r="K288" i="14"/>
  <c r="E120" i="3" s="1"/>
  <c r="E121" i="3"/>
  <c r="K91" i="14"/>
  <c r="E109" i="3"/>
  <c r="K320" i="14"/>
  <c r="E124" i="3" s="1"/>
  <c r="E125" i="3"/>
  <c r="K309" i="13"/>
  <c r="E85" i="3" s="1"/>
  <c r="E86" i="3"/>
  <c r="K33" i="13"/>
  <c r="E57" i="3" s="1"/>
  <c r="E58" i="3"/>
  <c r="S81" i="13"/>
  <c r="K277" i="13"/>
  <c r="E81" i="3" s="1"/>
  <c r="E82" i="3"/>
  <c r="K9" i="13"/>
  <c r="E52" i="3" s="1"/>
  <c r="E54" i="3"/>
  <c r="K244" i="13"/>
  <c r="E74" i="3"/>
  <c r="K57" i="13"/>
  <c r="E60" i="3" s="1"/>
  <c r="E61" i="3"/>
  <c r="K294" i="13"/>
  <c r="E83" i="3" s="1"/>
  <c r="E84" i="3"/>
  <c r="K90" i="13"/>
  <c r="E63" i="3" s="1"/>
  <c r="E64" i="3"/>
  <c r="K257" i="13"/>
  <c r="E78" i="3"/>
  <c r="P7" i="16"/>
  <c r="K32" i="16"/>
  <c r="E183" i="3" s="1"/>
  <c r="S11" i="16"/>
  <c r="S10" i="16" s="1"/>
  <c r="N31" i="16"/>
  <c r="N7" i="16" s="1"/>
  <c r="S26" i="16"/>
  <c r="S25" i="16" s="1"/>
  <c r="S24" i="16" s="1"/>
  <c r="R139" i="16"/>
  <c r="R138" i="16" s="1"/>
  <c r="R137" i="16" s="1"/>
  <c r="N159" i="16"/>
  <c r="N158" i="16" s="1"/>
  <c r="P159" i="16"/>
  <c r="P158" i="16" s="1"/>
  <c r="P6" i="16" s="1"/>
  <c r="N276" i="15"/>
  <c r="N275" i="15" s="1"/>
  <c r="N59" i="15"/>
  <c r="S329" i="15"/>
  <c r="S328" i="15" s="1"/>
  <c r="S327" i="15" s="1"/>
  <c r="R10" i="15"/>
  <c r="R9" i="15" s="1"/>
  <c r="R100" i="15"/>
  <c r="N58" i="15"/>
  <c r="R60" i="15"/>
  <c r="P8" i="15"/>
  <c r="R278" i="15"/>
  <c r="R277" i="15" s="1"/>
  <c r="R83" i="15"/>
  <c r="R165" i="15"/>
  <c r="S15" i="15"/>
  <c r="S10" i="15" s="1"/>
  <c r="K8" i="15"/>
  <c r="E134" i="3" s="1"/>
  <c r="S94" i="15"/>
  <c r="S93" i="15" s="1"/>
  <c r="S92" i="15" s="1"/>
  <c r="S22" i="15"/>
  <c r="S21" i="15" s="1"/>
  <c r="R295" i="15"/>
  <c r="R294" i="15" s="1"/>
  <c r="N91" i="14"/>
  <c r="N90" i="14" s="1"/>
  <c r="S84" i="14"/>
  <c r="S83" i="14" s="1"/>
  <c r="P43" i="14"/>
  <c r="R269" i="14"/>
  <c r="R268" i="14" s="1"/>
  <c r="R267" i="14" s="1"/>
  <c r="R266" i="14" s="1"/>
  <c r="P7" i="14"/>
  <c r="R75" i="14"/>
  <c r="S345" i="14"/>
  <c r="S344" i="14" s="1"/>
  <c r="S343" i="14" s="1"/>
  <c r="R17" i="14"/>
  <c r="R16" i="14" s="1"/>
  <c r="R8" i="14" s="1"/>
  <c r="N7" i="14"/>
  <c r="N287" i="14"/>
  <c r="N286" i="14" s="1"/>
  <c r="K8" i="14"/>
  <c r="R256" i="14"/>
  <c r="R255" i="14" s="1"/>
  <c r="R254" i="14" s="1"/>
  <c r="S26" i="14"/>
  <c r="S17" i="14" s="1"/>
  <c r="S16" i="14" s="1"/>
  <c r="S340" i="14"/>
  <c r="S339" i="14" s="1"/>
  <c r="S338" i="14" s="1"/>
  <c r="S279" i="14"/>
  <c r="S269" i="14" s="1"/>
  <c r="S268" i="14" s="1"/>
  <c r="S267" i="14" s="1"/>
  <c r="S266" i="14" s="1"/>
  <c r="P287" i="14"/>
  <c r="P286" i="14" s="1"/>
  <c r="P116" i="13"/>
  <c r="P115" i="13" s="1"/>
  <c r="P8" i="13"/>
  <c r="N8" i="13"/>
  <c r="N57" i="13"/>
  <c r="R117" i="13"/>
  <c r="N116" i="13"/>
  <c r="N115" i="13" s="1"/>
  <c r="R278" i="13"/>
  <c r="R277" i="13" s="1"/>
  <c r="P276" i="13"/>
  <c r="P275" i="13" s="1"/>
  <c r="S11" i="13"/>
  <c r="S10" i="13" s="1"/>
  <c r="S28" i="13"/>
  <c r="S27" i="13" s="1"/>
  <c r="S26" i="13" s="1"/>
  <c r="S124" i="13"/>
  <c r="S117" i="13" s="1"/>
  <c r="N56" i="13"/>
  <c r="N7" i="13" s="1"/>
  <c r="N6" i="13" s="1"/>
  <c r="S334" i="13"/>
  <c r="S333" i="13" s="1"/>
  <c r="S332" i="13" s="1"/>
  <c r="P56" i="13"/>
  <c r="P7" i="13" s="1"/>
  <c r="P6" i="13" s="1"/>
  <c r="S245" i="13"/>
  <c r="S244" i="13" s="1"/>
  <c r="S243" i="13" s="1"/>
  <c r="K8" i="13"/>
  <c r="E51" i="3" s="1"/>
  <c r="K116" i="13"/>
  <c r="R295" i="13"/>
  <c r="R294" i="13" s="1"/>
  <c r="K100" i="13"/>
  <c r="E65" i="3" s="1"/>
  <c r="R193" i="16"/>
  <c r="R192" i="16" s="1"/>
  <c r="S140" i="16"/>
  <c r="S139" i="16" s="1"/>
  <c r="S138" i="16" s="1"/>
  <c r="S137" i="16" s="1"/>
  <c r="R77" i="16"/>
  <c r="R76" i="16" s="1"/>
  <c r="R75" i="16" s="1"/>
  <c r="K60" i="16"/>
  <c r="S77" i="16"/>
  <c r="S76" i="16" s="1"/>
  <c r="S75" i="16" s="1"/>
  <c r="S41" i="16"/>
  <c r="S33" i="16" s="1"/>
  <c r="S62" i="16"/>
  <c r="S61" i="16" s="1"/>
  <c r="R178" i="16"/>
  <c r="R177" i="16" s="1"/>
  <c r="S179" i="16"/>
  <c r="S178" i="16" s="1"/>
  <c r="S177" i="16" s="1"/>
  <c r="S18" i="16"/>
  <c r="S17" i="16" s="1"/>
  <c r="S194" i="16"/>
  <c r="S193" i="16" s="1"/>
  <c r="S192" i="16" s="1"/>
  <c r="S52" i="16"/>
  <c r="S51" i="16" s="1"/>
  <c r="K159" i="16"/>
  <c r="S217" i="16"/>
  <c r="S216" i="16" s="1"/>
  <c r="S215" i="16" s="1"/>
  <c r="R161" i="16"/>
  <c r="R160" i="16" s="1"/>
  <c r="S69" i="16"/>
  <c r="S68" i="16" s="1"/>
  <c r="S162" i="16"/>
  <c r="S161" i="16" s="1"/>
  <c r="S160" i="16" s="1"/>
  <c r="S245" i="15"/>
  <c r="S244" i="15" s="1"/>
  <c r="S243" i="15" s="1"/>
  <c r="S281" i="15"/>
  <c r="S278" i="15" s="1"/>
  <c r="S277" i="15" s="1"/>
  <c r="S334" i="15"/>
  <c r="S333" i="15" s="1"/>
  <c r="S332" i="15" s="1"/>
  <c r="S168" i="15"/>
  <c r="S165" i="15" s="1"/>
  <c r="S258" i="15"/>
  <c r="S257" i="15" s="1"/>
  <c r="S256" i="15" s="1"/>
  <c r="S255" i="15" s="1"/>
  <c r="P108" i="15"/>
  <c r="P107" i="15" s="1"/>
  <c r="P7" i="15" s="1"/>
  <c r="P6" i="15" s="1"/>
  <c r="R59" i="15"/>
  <c r="R36" i="15"/>
  <c r="R35" i="15" s="1"/>
  <c r="R8" i="15" s="1"/>
  <c r="S37" i="15"/>
  <c r="S36" i="15" s="1"/>
  <c r="S35" i="15" s="1"/>
  <c r="R245" i="15"/>
  <c r="R244" i="15" s="1"/>
  <c r="R243" i="15" s="1"/>
  <c r="S324" i="15"/>
  <c r="S323" i="15" s="1"/>
  <c r="S322" i="15" s="1"/>
  <c r="K59" i="15"/>
  <c r="R109" i="15"/>
  <c r="K108" i="15"/>
  <c r="S61" i="15"/>
  <c r="S60" i="15" s="1"/>
  <c r="S59" i="15" s="1"/>
  <c r="R310" i="15"/>
  <c r="R309" i="15" s="1"/>
  <c r="S311" i="15"/>
  <c r="S310" i="15" s="1"/>
  <c r="S309" i="15" s="1"/>
  <c r="S300" i="15"/>
  <c r="S295" i="15" s="1"/>
  <c r="S294" i="15" s="1"/>
  <c r="N108" i="15"/>
  <c r="N107" i="15" s="1"/>
  <c r="N7" i="15" s="1"/>
  <c r="N6" i="15" s="1"/>
  <c r="N5" i="15" s="1"/>
  <c r="R258" i="15"/>
  <c r="R257" i="15" s="1"/>
  <c r="R256" i="15" s="1"/>
  <c r="R255" i="15" s="1"/>
  <c r="P276" i="15"/>
  <c r="P275" i="15" s="1"/>
  <c r="R92" i="15"/>
  <c r="S109" i="15"/>
  <c r="S45" i="14"/>
  <c r="S174" i="14"/>
  <c r="S289" i="14"/>
  <c r="S288" i="14" s="1"/>
  <c r="R92" i="14"/>
  <c r="S93" i="14"/>
  <c r="S92" i="14" s="1"/>
  <c r="S77" i="14"/>
  <c r="S76" i="14" s="1"/>
  <c r="S257" i="14"/>
  <c r="S256" i="14" s="1"/>
  <c r="S255" i="14" s="1"/>
  <c r="S254" i="14" s="1"/>
  <c r="S306" i="14"/>
  <c r="S305" i="14" s="1"/>
  <c r="R45" i="14"/>
  <c r="S321" i="14"/>
  <c r="S320" i="14" s="1"/>
  <c r="R306" i="14"/>
  <c r="R305" i="14" s="1"/>
  <c r="S11" i="14"/>
  <c r="S10" i="14" s="1"/>
  <c r="S9" i="14" s="1"/>
  <c r="R289" i="14"/>
  <c r="R288" i="14" s="1"/>
  <c r="R321" i="14"/>
  <c r="R320" i="14" s="1"/>
  <c r="S69" i="14"/>
  <c r="S66" i="14" s="1"/>
  <c r="R174" i="14"/>
  <c r="S278" i="13"/>
  <c r="S277" i="13" s="1"/>
  <c r="S329" i="13"/>
  <c r="S328" i="13" s="1"/>
  <c r="S327" i="13" s="1"/>
  <c r="S97" i="13"/>
  <c r="S91" i="13" s="1"/>
  <c r="S90" i="13" s="1"/>
  <c r="R34" i="13"/>
  <c r="R33" i="13" s="1"/>
  <c r="S324" i="13"/>
  <c r="S323" i="13" s="1"/>
  <c r="S322" i="13" s="1"/>
  <c r="R323" i="13"/>
  <c r="R322" i="13" s="1"/>
  <c r="R310" i="13"/>
  <c r="R309" i="13" s="1"/>
  <c r="S311" i="13"/>
  <c r="S310" i="13" s="1"/>
  <c r="S309" i="13" s="1"/>
  <c r="S181" i="13"/>
  <c r="R181" i="13"/>
  <c r="R116" i="13" s="1"/>
  <c r="R115" i="13" s="1"/>
  <c r="S295" i="13"/>
  <c r="S294" i="13" s="1"/>
  <c r="S58" i="13"/>
  <c r="S57" i="13" s="1"/>
  <c r="S100" i="13"/>
  <c r="R58" i="13"/>
  <c r="R57" i="13" s="1"/>
  <c r="R56" i="13" s="1"/>
  <c r="S35" i="13"/>
  <c r="S34" i="13" s="1"/>
  <c r="S33" i="13" s="1"/>
  <c r="R245" i="13"/>
  <c r="R244" i="13" s="1"/>
  <c r="R243" i="13" s="1"/>
  <c r="S20" i="13"/>
  <c r="S19" i="13" s="1"/>
  <c r="S9" i="13" s="1"/>
  <c r="S8" i="13" s="1"/>
  <c r="R9" i="13"/>
  <c r="K75" i="16" l="1"/>
  <c r="E189" i="3" s="1"/>
  <c r="E190" i="3"/>
  <c r="K31" i="16"/>
  <c r="E186" i="3"/>
  <c r="K137" i="16"/>
  <c r="E192" i="3" s="1"/>
  <c r="E193" i="3"/>
  <c r="K158" i="16"/>
  <c r="E199" i="3" s="1"/>
  <c r="E200" i="3"/>
  <c r="S9" i="16"/>
  <c r="S8" i="16" s="1"/>
  <c r="K150" i="16"/>
  <c r="E197" i="3"/>
  <c r="K243" i="15"/>
  <c r="E153" i="3" s="1"/>
  <c r="E154" i="3"/>
  <c r="K276" i="15"/>
  <c r="K107" i="15"/>
  <c r="E149" i="3" s="1"/>
  <c r="E150" i="3"/>
  <c r="K58" i="15"/>
  <c r="E142" i="3" s="1"/>
  <c r="E143" i="3"/>
  <c r="K256" i="15"/>
  <c r="E158" i="3"/>
  <c r="E95" i="3"/>
  <c r="K267" i="14"/>
  <c r="E116" i="3"/>
  <c r="K287" i="14"/>
  <c r="S75" i="14"/>
  <c r="R44" i="14"/>
  <c r="R43" i="14" s="1"/>
  <c r="K43" i="14"/>
  <c r="E100" i="3" s="1"/>
  <c r="K90" i="14"/>
  <c r="E107" i="3" s="1"/>
  <c r="E108" i="3"/>
  <c r="K254" i="14"/>
  <c r="E111" i="3" s="1"/>
  <c r="E112" i="3"/>
  <c r="K243" i="13"/>
  <c r="E72" i="3" s="1"/>
  <c r="E73" i="3"/>
  <c r="K276" i="13"/>
  <c r="K56" i="13"/>
  <c r="E59" i="3" s="1"/>
  <c r="K256" i="13"/>
  <c r="E77" i="3"/>
  <c r="K115" i="13"/>
  <c r="E68" i="3" s="1"/>
  <c r="E69" i="3"/>
  <c r="S32" i="16"/>
  <c r="R7" i="16"/>
  <c r="P5" i="16"/>
  <c r="N6" i="16"/>
  <c r="N5" i="16" s="1"/>
  <c r="S159" i="16"/>
  <c r="S158" i="16" s="1"/>
  <c r="R276" i="15"/>
  <c r="R275" i="15" s="1"/>
  <c r="R108" i="15"/>
  <c r="R107" i="15" s="1"/>
  <c r="S9" i="15"/>
  <c r="S8" i="15" s="1"/>
  <c r="S276" i="15"/>
  <c r="S275" i="15" s="1"/>
  <c r="S58" i="15"/>
  <c r="P6" i="14"/>
  <c r="P5" i="14" s="1"/>
  <c r="N6" i="14"/>
  <c r="N5" i="14" s="1"/>
  <c r="S91" i="14"/>
  <c r="S90" i="14" s="1"/>
  <c r="S8" i="14"/>
  <c r="S56" i="13"/>
  <c r="R276" i="13"/>
  <c r="R275" i="13" s="1"/>
  <c r="R8" i="13"/>
  <c r="R7" i="13" s="1"/>
  <c r="R6" i="13" s="1"/>
  <c r="R159" i="16"/>
  <c r="R158" i="16" s="1"/>
  <c r="R6" i="16" s="1"/>
  <c r="S60" i="16"/>
  <c r="S31" i="16" s="1"/>
  <c r="S7" i="16" s="1"/>
  <c r="P5" i="15"/>
  <c r="R58" i="15"/>
  <c r="R7" i="15" s="1"/>
  <c r="R6" i="15" s="1"/>
  <c r="S108" i="15"/>
  <c r="S107" i="15" s="1"/>
  <c r="S7" i="15" s="1"/>
  <c r="S6" i="15" s="1"/>
  <c r="S287" i="14"/>
  <c r="S286" i="14" s="1"/>
  <c r="R91" i="14"/>
  <c r="R90" i="14" s="1"/>
  <c r="R7" i="14" s="1"/>
  <c r="R6" i="14" s="1"/>
  <c r="R287" i="14"/>
  <c r="R286" i="14" s="1"/>
  <c r="S44" i="14"/>
  <c r="S116" i="13"/>
  <c r="S115" i="13" s="1"/>
  <c r="N5" i="13"/>
  <c r="S276" i="13"/>
  <c r="S275" i="13" s="1"/>
  <c r="P5" i="13"/>
  <c r="S6" i="16" l="1"/>
  <c r="K149" i="16"/>
  <c r="E195" i="3" s="1"/>
  <c r="E196" i="3"/>
  <c r="K7" i="16"/>
  <c r="E182" i="3"/>
  <c r="K255" i="15"/>
  <c r="E156" i="3" s="1"/>
  <c r="E157" i="3"/>
  <c r="K7" i="15"/>
  <c r="K275" i="15"/>
  <c r="E160" i="3" s="1"/>
  <c r="E161" i="3"/>
  <c r="K286" i="14"/>
  <c r="E118" i="3" s="1"/>
  <c r="E119" i="3"/>
  <c r="S43" i="14"/>
  <c r="K266" i="14"/>
  <c r="E114" i="3" s="1"/>
  <c r="E115" i="3"/>
  <c r="K7" i="14"/>
  <c r="K7" i="13"/>
  <c r="K255" i="13"/>
  <c r="E75" i="3" s="1"/>
  <c r="E76" i="3"/>
  <c r="S7" i="13"/>
  <c r="K275" i="13"/>
  <c r="E79" i="3" s="1"/>
  <c r="E80" i="3"/>
  <c r="S7" i="14"/>
  <c r="S6" i="14" s="1"/>
  <c r="S5" i="14" s="1"/>
  <c r="S6" i="13"/>
  <c r="S5" i="16"/>
  <c r="R5" i="16"/>
  <c r="R5" i="15"/>
  <c r="S5" i="15"/>
  <c r="R5" i="14"/>
  <c r="S5" i="13"/>
  <c r="R5" i="13"/>
  <c r="E175" i="3" l="1"/>
  <c r="K6" i="16"/>
  <c r="K6" i="15"/>
  <c r="E133" i="3"/>
  <c r="K6" i="14"/>
  <c r="E94" i="3"/>
  <c r="K6" i="13"/>
  <c r="E50" i="3"/>
  <c r="P308" i="4"/>
  <c r="P307" i="4" s="1"/>
  <c r="P306" i="4" s="1"/>
  <c r="N308" i="4"/>
  <c r="N307" i="4" s="1"/>
  <c r="N306" i="4" s="1"/>
  <c r="K308" i="4"/>
  <c r="R308" i="4" s="1"/>
  <c r="R307" i="4" s="1"/>
  <c r="P303" i="4"/>
  <c r="P302" i="4" s="1"/>
  <c r="P301" i="4" s="1"/>
  <c r="N303" i="4"/>
  <c r="N302" i="4" s="1"/>
  <c r="N301" i="4" s="1"/>
  <c r="K303" i="4"/>
  <c r="K302" i="4" s="1"/>
  <c r="P298" i="4"/>
  <c r="P297" i="4" s="1"/>
  <c r="P296" i="4" s="1"/>
  <c r="N298" i="4"/>
  <c r="N297" i="4" s="1"/>
  <c r="N296" i="4" s="1"/>
  <c r="K298" i="4"/>
  <c r="K297" i="4" s="1"/>
  <c r="P293" i="4"/>
  <c r="N293" i="4"/>
  <c r="K293" i="4"/>
  <c r="R293" i="4" s="1"/>
  <c r="S293" i="4" s="1"/>
  <c r="P291" i="4"/>
  <c r="N291" i="4"/>
  <c r="K291" i="4"/>
  <c r="R291" i="4" s="1"/>
  <c r="S291" i="4" s="1"/>
  <c r="P289" i="4"/>
  <c r="N289" i="4"/>
  <c r="K289" i="4"/>
  <c r="P287" i="4"/>
  <c r="N287" i="4"/>
  <c r="K287" i="4"/>
  <c r="P285" i="4"/>
  <c r="N285" i="4"/>
  <c r="K285" i="4"/>
  <c r="P280" i="4"/>
  <c r="N280" i="4"/>
  <c r="K280" i="4"/>
  <c r="R280" i="4" s="1"/>
  <c r="S280" i="4" s="1"/>
  <c r="P278" i="4"/>
  <c r="N278" i="4"/>
  <c r="K278" i="4"/>
  <c r="P276" i="4"/>
  <c r="N276" i="4"/>
  <c r="K276" i="4"/>
  <c r="P274" i="4"/>
  <c r="N274" i="4"/>
  <c r="K274" i="4"/>
  <c r="P272" i="4"/>
  <c r="N272" i="4"/>
  <c r="K272" i="4"/>
  <c r="P270" i="4"/>
  <c r="N270" i="4"/>
  <c r="K270" i="4"/>
  <c r="P265" i="4"/>
  <c r="N265" i="4"/>
  <c r="K265" i="4"/>
  <c r="R265" i="4" s="1"/>
  <c r="P263" i="4"/>
  <c r="N263" i="4"/>
  <c r="K263" i="4"/>
  <c r="P261" i="4"/>
  <c r="N261" i="4"/>
  <c r="K261" i="4"/>
  <c r="R261" i="4" s="1"/>
  <c r="S261" i="4" s="1"/>
  <c r="P259" i="4"/>
  <c r="N259" i="4"/>
  <c r="K259" i="4"/>
  <c r="P257" i="4"/>
  <c r="N257" i="4"/>
  <c r="K257" i="4"/>
  <c r="P255" i="4"/>
  <c r="N255" i="4"/>
  <c r="K255" i="4"/>
  <c r="P253" i="4"/>
  <c r="N253" i="4"/>
  <c r="K253" i="4"/>
  <c r="P246" i="4"/>
  <c r="N246" i="4"/>
  <c r="K246" i="4"/>
  <c r="P244" i="4"/>
  <c r="N244" i="4"/>
  <c r="K244" i="4"/>
  <c r="P242" i="4"/>
  <c r="N242" i="4"/>
  <c r="K242" i="4"/>
  <c r="R242" i="4" s="1"/>
  <c r="P237" i="4"/>
  <c r="N237" i="4"/>
  <c r="K237" i="4"/>
  <c r="R237" i="4" s="1"/>
  <c r="S237" i="4" s="1"/>
  <c r="P233" i="4"/>
  <c r="N233" i="4"/>
  <c r="K233" i="4"/>
  <c r="R233" i="4" s="1"/>
  <c r="S233" i="4" s="1"/>
  <c r="P226" i="4"/>
  <c r="N226" i="4"/>
  <c r="K226" i="4"/>
  <c r="P224" i="4"/>
  <c r="N224" i="4"/>
  <c r="K224" i="4"/>
  <c r="P222" i="4"/>
  <c r="N222" i="4"/>
  <c r="K222" i="4"/>
  <c r="P220" i="4"/>
  <c r="N220" i="4"/>
  <c r="K220" i="4"/>
  <c r="P214" i="4"/>
  <c r="N214" i="4"/>
  <c r="K214" i="4"/>
  <c r="P212" i="4"/>
  <c r="N212" i="4"/>
  <c r="K212" i="4"/>
  <c r="P210" i="4"/>
  <c r="N210" i="4"/>
  <c r="K210" i="4"/>
  <c r="P208" i="4"/>
  <c r="N208" i="4"/>
  <c r="K208" i="4"/>
  <c r="R208" i="4" s="1"/>
  <c r="S208" i="4" s="1"/>
  <c r="P206" i="4"/>
  <c r="N206" i="4"/>
  <c r="K206" i="4"/>
  <c r="R206" i="4" s="1"/>
  <c r="S206" i="4" s="1"/>
  <c r="P204" i="4"/>
  <c r="N204" i="4"/>
  <c r="K204" i="4"/>
  <c r="P202" i="4"/>
  <c r="N202" i="4"/>
  <c r="K202" i="4"/>
  <c r="R202" i="4" s="1"/>
  <c r="S202" i="4" s="1"/>
  <c r="P200" i="4"/>
  <c r="N200" i="4"/>
  <c r="K200" i="4"/>
  <c r="R200" i="4" s="1"/>
  <c r="S200" i="4" s="1"/>
  <c r="P198" i="4"/>
  <c r="N198" i="4"/>
  <c r="K198" i="4"/>
  <c r="P196" i="4"/>
  <c r="N196" i="4"/>
  <c r="K196" i="4"/>
  <c r="P194" i="4"/>
  <c r="N194" i="4"/>
  <c r="K194" i="4"/>
  <c r="P192" i="4"/>
  <c r="N192" i="4"/>
  <c r="K192" i="4"/>
  <c r="P190" i="4"/>
  <c r="N190" i="4"/>
  <c r="K190" i="4"/>
  <c r="P188" i="4"/>
  <c r="N188" i="4"/>
  <c r="K188" i="4"/>
  <c r="R188" i="4" s="1"/>
  <c r="S188" i="4" s="1"/>
  <c r="P186" i="4"/>
  <c r="N186" i="4"/>
  <c r="K186" i="4"/>
  <c r="P184" i="4"/>
  <c r="N184" i="4"/>
  <c r="K184" i="4"/>
  <c r="P182" i="4"/>
  <c r="N182" i="4"/>
  <c r="K182" i="4"/>
  <c r="P180" i="4"/>
  <c r="N180" i="4"/>
  <c r="K180" i="4"/>
  <c r="P178" i="4"/>
  <c r="N178" i="4"/>
  <c r="K178" i="4"/>
  <c r="P176" i="4"/>
  <c r="N176" i="4"/>
  <c r="K176" i="4"/>
  <c r="R176" i="4" s="1"/>
  <c r="S176" i="4" s="1"/>
  <c r="P174" i="4"/>
  <c r="N174" i="4"/>
  <c r="K174" i="4"/>
  <c r="R174" i="4" s="1"/>
  <c r="S174" i="4" s="1"/>
  <c r="P172" i="4"/>
  <c r="N172" i="4"/>
  <c r="K172" i="4"/>
  <c r="R172" i="4" s="1"/>
  <c r="P170" i="4"/>
  <c r="N170" i="4"/>
  <c r="K170" i="4"/>
  <c r="P168" i="4"/>
  <c r="N168" i="4"/>
  <c r="K168" i="4"/>
  <c r="R168" i="4" s="1"/>
  <c r="S168" i="4" s="1"/>
  <c r="P166" i="4"/>
  <c r="N166" i="4"/>
  <c r="K166" i="4"/>
  <c r="P164" i="4"/>
  <c r="N164" i="4"/>
  <c r="K164" i="4"/>
  <c r="R164" i="4" s="1"/>
  <c r="P160" i="4"/>
  <c r="N160" i="4"/>
  <c r="K160" i="4"/>
  <c r="P158" i="4"/>
  <c r="N158" i="4"/>
  <c r="K158" i="4"/>
  <c r="P156" i="4"/>
  <c r="N156" i="4"/>
  <c r="K156" i="4"/>
  <c r="R156" i="4" s="1"/>
  <c r="S156" i="4" s="1"/>
  <c r="P154" i="4"/>
  <c r="N154" i="4"/>
  <c r="K154" i="4"/>
  <c r="P152" i="4"/>
  <c r="N152" i="4"/>
  <c r="K152" i="4"/>
  <c r="P150" i="4"/>
  <c r="N150" i="4"/>
  <c r="K150" i="4"/>
  <c r="P148" i="4"/>
  <c r="N148" i="4"/>
  <c r="K148" i="4"/>
  <c r="P146" i="4"/>
  <c r="N146" i="4"/>
  <c r="K146" i="4"/>
  <c r="P144" i="4"/>
  <c r="N144" i="4"/>
  <c r="K144" i="4"/>
  <c r="R144" i="4" s="1"/>
  <c r="S144" i="4" s="1"/>
  <c r="P142" i="4"/>
  <c r="N142" i="4"/>
  <c r="K142" i="4"/>
  <c r="R142" i="4" s="1"/>
  <c r="S142" i="4" s="1"/>
  <c r="P140" i="4"/>
  <c r="N140" i="4"/>
  <c r="K140" i="4"/>
  <c r="P138" i="4"/>
  <c r="N138" i="4"/>
  <c r="K138" i="4"/>
  <c r="P136" i="4"/>
  <c r="N136" i="4"/>
  <c r="K136" i="4"/>
  <c r="P134" i="4"/>
  <c r="N134" i="4"/>
  <c r="K134" i="4"/>
  <c r="P132" i="4"/>
  <c r="N132" i="4"/>
  <c r="K132" i="4"/>
  <c r="P130" i="4"/>
  <c r="N130" i="4"/>
  <c r="K130" i="4"/>
  <c r="R130" i="4" s="1"/>
  <c r="S130" i="4" s="1"/>
  <c r="P128" i="4"/>
  <c r="N128" i="4"/>
  <c r="K128" i="4"/>
  <c r="P126" i="4"/>
  <c r="N126" i="4"/>
  <c r="K126" i="4"/>
  <c r="R126" i="4" s="1"/>
  <c r="S126" i="4" s="1"/>
  <c r="P124" i="4"/>
  <c r="N124" i="4"/>
  <c r="K124" i="4"/>
  <c r="R124" i="4" s="1"/>
  <c r="S124" i="4" s="1"/>
  <c r="P122" i="4"/>
  <c r="N122" i="4"/>
  <c r="K122" i="4"/>
  <c r="P120" i="4"/>
  <c r="N120" i="4"/>
  <c r="K120" i="4"/>
  <c r="P118" i="4"/>
  <c r="N118" i="4"/>
  <c r="K118" i="4"/>
  <c r="P116" i="4"/>
  <c r="N116" i="4"/>
  <c r="K116" i="4"/>
  <c r="P114" i="4"/>
  <c r="N114" i="4"/>
  <c r="K114" i="4"/>
  <c r="P105" i="4"/>
  <c r="P104" i="4" s="1"/>
  <c r="N105" i="4"/>
  <c r="N104" i="4" s="1"/>
  <c r="K105" i="4"/>
  <c r="K104" i="4" s="1"/>
  <c r="E23" i="3" s="1"/>
  <c r="P98" i="4"/>
  <c r="P97" i="4" s="1"/>
  <c r="N98" i="4"/>
  <c r="N97" i="4" s="1"/>
  <c r="K98" i="4"/>
  <c r="R98" i="4" s="1"/>
  <c r="R97" i="4" s="1"/>
  <c r="P93" i="4"/>
  <c r="P92" i="4" s="1"/>
  <c r="N93" i="4"/>
  <c r="N92" i="4" s="1"/>
  <c r="K93" i="4"/>
  <c r="P87" i="4"/>
  <c r="N87" i="4"/>
  <c r="K87" i="4"/>
  <c r="R87" i="4" s="1"/>
  <c r="S87" i="4" s="1"/>
  <c r="P82" i="4"/>
  <c r="N82" i="4"/>
  <c r="K82" i="4"/>
  <c r="P77" i="4"/>
  <c r="N77" i="4"/>
  <c r="K77" i="4"/>
  <c r="P70" i="4"/>
  <c r="N70" i="4"/>
  <c r="K70" i="4"/>
  <c r="P61" i="4"/>
  <c r="P60" i="4" s="1"/>
  <c r="P59" i="4" s="1"/>
  <c r="N61" i="4"/>
  <c r="N60" i="4" s="1"/>
  <c r="N59" i="4" s="1"/>
  <c r="K61" i="4"/>
  <c r="R61" i="4" s="1"/>
  <c r="R60" i="4" s="1"/>
  <c r="R59" i="4" s="1"/>
  <c r="P54" i="4"/>
  <c r="N54" i="4"/>
  <c r="K54" i="4"/>
  <c r="P50" i="4"/>
  <c r="N50" i="4"/>
  <c r="K50" i="4"/>
  <c r="P46" i="4"/>
  <c r="N46" i="4"/>
  <c r="K46" i="4"/>
  <c r="P42" i="4"/>
  <c r="N42" i="4"/>
  <c r="K42" i="4"/>
  <c r="R42" i="4" s="1"/>
  <c r="S42" i="4" s="1"/>
  <c r="P38" i="4"/>
  <c r="N38" i="4"/>
  <c r="K38" i="4"/>
  <c r="P28" i="4"/>
  <c r="P27" i="4" s="1"/>
  <c r="N28" i="4"/>
  <c r="N27" i="4" s="1"/>
  <c r="K28" i="4"/>
  <c r="K27" i="4" s="1"/>
  <c r="E12" i="3" s="1"/>
  <c r="P21" i="4"/>
  <c r="N21" i="4"/>
  <c r="K21" i="4"/>
  <c r="R21" i="4" s="1"/>
  <c r="S21" i="4" s="1"/>
  <c r="P16" i="4"/>
  <c r="N16" i="4"/>
  <c r="K16" i="4"/>
  <c r="P11" i="4"/>
  <c r="N11" i="4"/>
  <c r="K11" i="4"/>
  <c r="G210" i="3"/>
  <c r="G209" i="3"/>
  <c r="G208" i="3"/>
  <c r="G207" i="3"/>
  <c r="G198" i="3"/>
  <c r="G197" i="3"/>
  <c r="G196" i="3"/>
  <c r="G195" i="3"/>
  <c r="G188" i="3"/>
  <c r="H169" i="3"/>
  <c r="G169" i="3"/>
  <c r="H168" i="3"/>
  <c r="G168" i="3"/>
  <c r="G139" i="3"/>
  <c r="G138" i="3"/>
  <c r="H137" i="3"/>
  <c r="G137" i="3"/>
  <c r="G131" i="3"/>
  <c r="G130" i="3"/>
  <c r="G127" i="3"/>
  <c r="G126" i="3"/>
  <c r="G106" i="3"/>
  <c r="H105" i="3"/>
  <c r="G105" i="3"/>
  <c r="G104" i="3"/>
  <c r="G97" i="3"/>
  <c r="G96" i="3"/>
  <c r="H90" i="3"/>
  <c r="G90" i="3"/>
  <c r="H89" i="3"/>
  <c r="G89" i="3"/>
  <c r="H66" i="3"/>
  <c r="G66" i="3"/>
  <c r="H54" i="3"/>
  <c r="G54" i="3"/>
  <c r="G48" i="3"/>
  <c r="G47" i="3"/>
  <c r="G44" i="3"/>
  <c r="G43" i="3"/>
  <c r="H23" i="3"/>
  <c r="G23" i="3"/>
  <c r="G22" i="3"/>
  <c r="G21" i="3"/>
  <c r="G16" i="3"/>
  <c r="G15" i="3"/>
  <c r="F28" i="1"/>
  <c r="F27" i="1"/>
  <c r="L11" i="1"/>
  <c r="L10" i="1"/>
  <c r="L9" i="1"/>
  <c r="L8" i="1"/>
  <c r="A3" i="1" a="1"/>
  <c r="A3" i="1" s="1"/>
  <c r="E174" i="3" l="1"/>
  <c r="F21" i="9" s="1"/>
  <c r="K5" i="16"/>
  <c r="E132" i="3"/>
  <c r="F20" i="9" s="1"/>
  <c r="K5" i="15"/>
  <c r="E93" i="3"/>
  <c r="F19" i="9" s="1"/>
  <c r="K5" i="14"/>
  <c r="K5" i="13"/>
  <c r="E49" i="3"/>
  <c r="F18" i="9" s="1"/>
  <c r="K296" i="4"/>
  <c r="E43" i="3" s="1"/>
  <c r="E44" i="3"/>
  <c r="K301" i="4"/>
  <c r="E45" i="3" s="1"/>
  <c r="E46" i="3"/>
  <c r="N37" i="4"/>
  <c r="N36" i="4" s="1"/>
  <c r="P269" i="4"/>
  <c r="P268" i="4" s="1"/>
  <c r="P10" i="4"/>
  <c r="P9" i="4" s="1"/>
  <c r="P96" i="4"/>
  <c r="K37" i="4"/>
  <c r="R306" i="4"/>
  <c r="P113" i="4"/>
  <c r="R224" i="4"/>
  <c r="S224" i="4" s="1"/>
  <c r="A6" i="1"/>
  <c r="K10" i="4"/>
  <c r="N232" i="4"/>
  <c r="K307" i="4"/>
  <c r="N219" i="4"/>
  <c r="N218" i="4" s="1"/>
  <c r="N217" i="4" s="1"/>
  <c r="R77" i="4"/>
  <c r="S77" i="4" s="1"/>
  <c r="N252" i="4"/>
  <c r="N251" i="4" s="1"/>
  <c r="N69" i="4"/>
  <c r="N68" i="4" s="1"/>
  <c r="F66" i="3"/>
  <c r="S98" i="4"/>
  <c r="S97" i="4" s="1"/>
  <c r="F22" i="3" s="1"/>
  <c r="P163" i="4"/>
  <c r="R194" i="4"/>
  <c r="S194" i="4" s="1"/>
  <c r="R136" i="4"/>
  <c r="S136" i="4" s="1"/>
  <c r="F54" i="3"/>
  <c r="N10" i="4"/>
  <c r="N9" i="4" s="1"/>
  <c r="K232" i="4"/>
  <c r="P252" i="4"/>
  <c r="P37" i="4"/>
  <c r="R285" i="4"/>
  <c r="S285" i="4" s="1"/>
  <c r="R105" i="4"/>
  <c r="N284" i="4"/>
  <c r="N283" i="4" s="1"/>
  <c r="R50" i="4"/>
  <c r="S50" i="4" s="1"/>
  <c r="K113" i="4"/>
  <c r="E26" i="3" s="1"/>
  <c r="R190" i="4"/>
  <c r="S190" i="4" s="1"/>
  <c r="N269" i="4"/>
  <c r="N268" i="4" s="1"/>
  <c r="R298" i="4"/>
  <c r="R297" i="4" s="1"/>
  <c r="K97" i="4"/>
  <c r="N113" i="4"/>
  <c r="S265" i="4"/>
  <c r="R255" i="4"/>
  <c r="S255" i="4" s="1"/>
  <c r="P69" i="4"/>
  <c r="F105" i="3"/>
  <c r="A4" i="1" a="1"/>
  <c r="A4" i="1" s="1"/>
  <c r="A7" i="1"/>
  <c r="R128" i="4"/>
  <c r="S128" i="4" s="1"/>
  <c r="R120" i="4"/>
  <c r="S120" i="4" s="1"/>
  <c r="R196" i="4"/>
  <c r="S196" i="4" s="1"/>
  <c r="K92" i="4"/>
  <c r="E20" i="3" s="1"/>
  <c r="R93" i="4"/>
  <c r="R92" i="4" s="1"/>
  <c r="R278" i="4"/>
  <c r="S278" i="4" s="1"/>
  <c r="R150" i="4"/>
  <c r="S150" i="4" s="1"/>
  <c r="R46" i="4"/>
  <c r="S46" i="4" s="1"/>
  <c r="R210" i="4"/>
  <c r="S210" i="4" s="1"/>
  <c r="H22" i="3"/>
  <c r="P284" i="4"/>
  <c r="S164" i="4"/>
  <c r="R166" i="4"/>
  <c r="K269" i="4"/>
  <c r="E40" i="3" s="1"/>
  <c r="R270" i="4"/>
  <c r="S270" i="4" s="1"/>
  <c r="K284" i="4"/>
  <c r="E42" i="3" s="1"/>
  <c r="K60" i="4"/>
  <c r="E16" i="3" s="1"/>
  <c r="R122" i="4"/>
  <c r="S122" i="4" s="1"/>
  <c r="R82" i="4"/>
  <c r="S82" i="4" s="1"/>
  <c r="R114" i="4"/>
  <c r="S114" i="4" s="1"/>
  <c r="R158" i="4"/>
  <c r="S158" i="4" s="1"/>
  <c r="R182" i="4"/>
  <c r="S182" i="4" s="1"/>
  <c r="R204" i="4"/>
  <c r="S204" i="4" s="1"/>
  <c r="K219" i="4"/>
  <c r="E30" i="3" s="1"/>
  <c r="R226" i="4"/>
  <c r="S226" i="4" s="1"/>
  <c r="R246" i="4"/>
  <c r="S246" i="4" s="1"/>
  <c r="R287" i="4"/>
  <c r="S287" i="4" s="1"/>
  <c r="R198" i="4"/>
  <c r="S198" i="4" s="1"/>
  <c r="R160" i="4"/>
  <c r="S160" i="4" s="1"/>
  <c r="P219" i="4"/>
  <c r="R263" i="4"/>
  <c r="S263" i="4" s="1"/>
  <c r="S308" i="4"/>
  <c r="S307" i="4" s="1"/>
  <c r="F48" i="3" s="1"/>
  <c r="R38" i="4"/>
  <c r="S38" i="4" s="1"/>
  <c r="K69" i="4"/>
  <c r="E19" i="3" s="1"/>
  <c r="R152" i="4"/>
  <c r="S152" i="4" s="1"/>
  <c r="R220" i="4"/>
  <c r="P232" i="4"/>
  <c r="R11" i="4"/>
  <c r="S11" i="4" s="1"/>
  <c r="N96" i="4"/>
  <c r="R138" i="4"/>
  <c r="S138" i="4" s="1"/>
  <c r="R192" i="4"/>
  <c r="S192" i="4" s="1"/>
  <c r="R154" i="4"/>
  <c r="S154" i="4" s="1"/>
  <c r="R184" i="4"/>
  <c r="S184" i="4" s="1"/>
  <c r="R214" i="4"/>
  <c r="S214" i="4" s="1"/>
  <c r="R16" i="4"/>
  <c r="S16" i="4" s="1"/>
  <c r="R28" i="4"/>
  <c r="R27" i="4" s="1"/>
  <c r="S61" i="4"/>
  <c r="S60" i="4" s="1"/>
  <c r="F16" i="3" s="1"/>
  <c r="R70" i="4"/>
  <c r="S70" i="4" s="1"/>
  <c r="R146" i="4"/>
  <c r="S146" i="4" s="1"/>
  <c r="R170" i="4"/>
  <c r="S170" i="4" s="1"/>
  <c r="R54" i="4"/>
  <c r="S54" i="4" s="1"/>
  <c r="R132" i="4"/>
  <c r="S132" i="4" s="1"/>
  <c r="K163" i="4"/>
  <c r="E27" i="3" s="1"/>
  <c r="R186" i="4"/>
  <c r="S186" i="4" s="1"/>
  <c r="R257" i="4"/>
  <c r="S257" i="4" s="1"/>
  <c r="R274" i="4"/>
  <c r="S274" i="4" s="1"/>
  <c r="R118" i="4"/>
  <c r="S118" i="4" s="1"/>
  <c r="N163" i="4"/>
  <c r="S172" i="4"/>
  <c r="R178" i="4"/>
  <c r="S178" i="4" s="1"/>
  <c r="R134" i="4"/>
  <c r="S134" i="4" s="1"/>
  <c r="R140" i="4"/>
  <c r="S140" i="4" s="1"/>
  <c r="S242" i="4"/>
  <c r="K252" i="4"/>
  <c r="E38" i="3" s="1"/>
  <c r="R276" i="4"/>
  <c r="S276" i="4" s="1"/>
  <c r="R303" i="4"/>
  <c r="F97" i="3"/>
  <c r="F210" i="3"/>
  <c r="R259" i="4"/>
  <c r="S259" i="4" s="1"/>
  <c r="R289" i="4"/>
  <c r="S289" i="4" s="1"/>
  <c r="R222" i="4"/>
  <c r="S222" i="4" s="1"/>
  <c r="R253" i="4"/>
  <c r="S253" i="4" s="1"/>
  <c r="F208" i="3"/>
  <c r="R116" i="4"/>
  <c r="S116" i="4" s="1"/>
  <c r="R148" i="4"/>
  <c r="S148" i="4" s="1"/>
  <c r="R180" i="4"/>
  <c r="S180" i="4" s="1"/>
  <c r="R212" i="4"/>
  <c r="S212" i="4" s="1"/>
  <c r="R244" i="4"/>
  <c r="S244" i="4" s="1"/>
  <c r="R272" i="4"/>
  <c r="S272" i="4" s="1"/>
  <c r="F198" i="3"/>
  <c r="E26" i="1"/>
  <c r="K9" i="4" l="1"/>
  <c r="E10" i="3" s="1"/>
  <c r="E11" i="3"/>
  <c r="K306" i="4"/>
  <c r="E47" i="3" s="1"/>
  <c r="E48" i="3"/>
  <c r="K231" i="4"/>
  <c r="E34" i="3"/>
  <c r="K96" i="4"/>
  <c r="E21" i="3" s="1"/>
  <c r="E22" i="3"/>
  <c r="K36" i="4"/>
  <c r="E13" i="3" s="1"/>
  <c r="E14" i="3"/>
  <c r="N8" i="4"/>
  <c r="P112" i="4"/>
  <c r="P111" i="4" s="1"/>
  <c r="N250" i="4"/>
  <c r="N249" i="4" s="1"/>
  <c r="F139" i="3"/>
  <c r="F53" i="3"/>
  <c r="F188" i="3"/>
  <c r="G57" i="3"/>
  <c r="F129" i="3"/>
  <c r="H188" i="3"/>
  <c r="R219" i="4"/>
  <c r="G145" i="3"/>
  <c r="N67" i="4"/>
  <c r="G103" i="3"/>
  <c r="S298" i="4"/>
  <c r="S297" i="4" s="1"/>
  <c r="S296" i="4" s="1"/>
  <c r="H43" i="3" s="1"/>
  <c r="G179" i="3"/>
  <c r="N231" i="4"/>
  <c r="F88" i="3"/>
  <c r="G148" i="3"/>
  <c r="G12" i="3"/>
  <c r="F89" i="3"/>
  <c r="G67" i="3"/>
  <c r="G85" i="3"/>
  <c r="S93" i="4"/>
  <c r="S92" i="4" s="1"/>
  <c r="H20" i="3" s="1"/>
  <c r="F127" i="3"/>
  <c r="R296" i="4"/>
  <c r="G20" i="3"/>
  <c r="F131" i="3"/>
  <c r="F102" i="3"/>
  <c r="F173" i="3"/>
  <c r="P251" i="4"/>
  <c r="G140" i="3"/>
  <c r="R163" i="4"/>
  <c r="G27" i="3" s="1"/>
  <c r="S37" i="4"/>
  <c r="S36" i="4" s="1"/>
  <c r="H13" i="3" s="1"/>
  <c r="S220" i="4"/>
  <c r="S219" i="4" s="1"/>
  <c r="F30" i="3" s="1"/>
  <c r="P218" i="4"/>
  <c r="N112" i="4"/>
  <c r="N111" i="4" s="1"/>
  <c r="H170" i="3"/>
  <c r="P283" i="4"/>
  <c r="K112" i="4"/>
  <c r="S284" i="4"/>
  <c r="F42" i="3" s="1"/>
  <c r="H63" i="3"/>
  <c r="H148" i="3"/>
  <c r="P68" i="4"/>
  <c r="S232" i="4"/>
  <c r="S231" i="4" s="1"/>
  <c r="H104" i="3"/>
  <c r="S10" i="4"/>
  <c r="P36" i="4"/>
  <c r="P231" i="4"/>
  <c r="S105" i="4"/>
  <c r="S104" i="4" s="1"/>
  <c r="S96" i="4" s="1"/>
  <c r="H21" i="3" s="1"/>
  <c r="R104" i="4"/>
  <c r="H194" i="3"/>
  <c r="S113" i="4"/>
  <c r="H14" i="3"/>
  <c r="H34" i="3"/>
  <c r="G99" i="3"/>
  <c r="G102" i="3"/>
  <c r="H136" i="3"/>
  <c r="H11" i="3"/>
  <c r="G151" i="3"/>
  <c r="G163" i="3"/>
  <c r="F70" i="3"/>
  <c r="H159" i="3"/>
  <c r="H42" i="3"/>
  <c r="H44" i="3"/>
  <c r="H208" i="3"/>
  <c r="G184" i="3"/>
  <c r="S59" i="4"/>
  <c r="H16" i="3"/>
  <c r="G146" i="3"/>
  <c r="G147" i="3"/>
  <c r="G164" i="3"/>
  <c r="G165" i="3"/>
  <c r="G171" i="3"/>
  <c r="K68" i="4"/>
  <c r="E18" i="3" s="1"/>
  <c r="G64" i="3"/>
  <c r="R284" i="4"/>
  <c r="H106" i="3"/>
  <c r="F82" i="3"/>
  <c r="R37" i="4"/>
  <c r="G53" i="3"/>
  <c r="K218" i="4"/>
  <c r="E29" i="3" s="1"/>
  <c r="H64" i="3"/>
  <c r="H128" i="3"/>
  <c r="H129" i="3"/>
  <c r="H210" i="3"/>
  <c r="H102" i="3"/>
  <c r="G129" i="3"/>
  <c r="F197" i="3"/>
  <c r="H198" i="3"/>
  <c r="F191" i="3"/>
  <c r="S306" i="4"/>
  <c r="H47" i="3" s="1"/>
  <c r="H48" i="3"/>
  <c r="G181" i="3"/>
  <c r="G178" i="3"/>
  <c r="G159" i="3"/>
  <c r="S69" i="4"/>
  <c r="S252" i="4"/>
  <c r="F38" i="3" s="1"/>
  <c r="G152" i="3"/>
  <c r="F163" i="3"/>
  <c r="F178" i="3"/>
  <c r="G61" i="3"/>
  <c r="H171" i="3"/>
  <c r="H152" i="3"/>
  <c r="F113" i="3"/>
  <c r="R302" i="4"/>
  <c r="S303" i="4"/>
  <c r="S302" i="4" s="1"/>
  <c r="H144" i="3"/>
  <c r="H62" i="3"/>
  <c r="G84" i="3"/>
  <c r="G86" i="3"/>
  <c r="H53" i="3"/>
  <c r="G71" i="3"/>
  <c r="G204" i="3"/>
  <c r="R218" i="4"/>
  <c r="G30" i="3"/>
  <c r="S166" i="4"/>
  <c r="S163" i="4" s="1"/>
  <c r="H27" i="3" s="1"/>
  <c r="F159" i="3"/>
  <c r="A13" i="1"/>
  <c r="A10" i="1"/>
  <c r="A8" i="1"/>
  <c r="A5" i="1" a="1"/>
  <c r="A5" i="1" s="1"/>
  <c r="A9" i="1" s="1"/>
  <c r="S269" i="4"/>
  <c r="G141" i="3"/>
  <c r="F141" i="3"/>
  <c r="G121" i="3"/>
  <c r="G78" i="3"/>
  <c r="H138" i="3"/>
  <c r="H139" i="3"/>
  <c r="F147" i="3"/>
  <c r="F86" i="3"/>
  <c r="K283" i="4"/>
  <c r="E41" i="3" s="1"/>
  <c r="F187" i="3"/>
  <c r="F151" i="3"/>
  <c r="R269" i="4"/>
  <c r="S28" i="4"/>
  <c r="S27" i="4" s="1"/>
  <c r="H12" i="3" s="1"/>
  <c r="F92" i="3"/>
  <c r="G186" i="3"/>
  <c r="G187" i="3"/>
  <c r="G117" i="3"/>
  <c r="G144" i="3"/>
  <c r="F125" i="3"/>
  <c r="F136" i="3"/>
  <c r="F96" i="3"/>
  <c r="H97" i="3"/>
  <c r="H179" i="3"/>
  <c r="K268" i="4"/>
  <c r="E39" i="3" s="1"/>
  <c r="K59" i="4"/>
  <c r="E15" i="3" s="1"/>
  <c r="G110" i="3"/>
  <c r="G58" i="3"/>
  <c r="H145" i="3"/>
  <c r="H185" i="3"/>
  <c r="R252" i="4"/>
  <c r="F181" i="3"/>
  <c r="H131" i="3"/>
  <c r="H103" i="3"/>
  <c r="G88" i="3"/>
  <c r="G173" i="3"/>
  <c r="H117" i="3"/>
  <c r="G92" i="3"/>
  <c r="F74" i="3"/>
  <c r="G113" i="3"/>
  <c r="R10" i="4"/>
  <c r="F11" i="3" s="1"/>
  <c r="F194" i="3"/>
  <c r="R113" i="4"/>
  <c r="G212" i="3"/>
  <c r="K251" i="4"/>
  <c r="E37" i="3" s="1"/>
  <c r="F58" i="3"/>
  <c r="H71" i="3"/>
  <c r="R232" i="4"/>
  <c r="H110" i="3"/>
  <c r="F212" i="3"/>
  <c r="H126" i="3"/>
  <c r="H127" i="3"/>
  <c r="H87" i="3"/>
  <c r="H88" i="3"/>
  <c r="H173" i="3"/>
  <c r="R69" i="4"/>
  <c r="F67" i="3"/>
  <c r="K111" i="4" l="1"/>
  <c r="E24" i="3" s="1"/>
  <c r="E25" i="3"/>
  <c r="K230" i="4"/>
  <c r="E33" i="3"/>
  <c r="F169" i="3"/>
  <c r="F44" i="3"/>
  <c r="H130" i="3"/>
  <c r="F167" i="3"/>
  <c r="F34" i="3"/>
  <c r="F184" i="3"/>
  <c r="F90" i="3"/>
  <c r="F14" i="3"/>
  <c r="F56" i="3"/>
  <c r="F148" i="3"/>
  <c r="H172" i="3"/>
  <c r="F47" i="3"/>
  <c r="F165" i="3"/>
  <c r="F123" i="3"/>
  <c r="F155" i="3"/>
  <c r="F43" i="3"/>
  <c r="F204" i="3"/>
  <c r="F206" i="3"/>
  <c r="F126" i="3"/>
  <c r="F121" i="3"/>
  <c r="F109" i="3"/>
  <c r="F104" i="3"/>
  <c r="H209" i="3"/>
  <c r="F209" i="3"/>
  <c r="F106" i="3"/>
  <c r="F20" i="3"/>
  <c r="F84" i="3"/>
  <c r="F26" i="3"/>
  <c r="H207" i="3"/>
  <c r="F207" i="3"/>
  <c r="G203" i="3"/>
  <c r="F78" i="3"/>
  <c r="F64" i="3"/>
  <c r="F202" i="3"/>
  <c r="S283" i="4"/>
  <c r="H41" i="3" s="1"/>
  <c r="F103" i="3"/>
  <c r="F61" i="3"/>
  <c r="F130" i="3"/>
  <c r="G142" i="3"/>
  <c r="F71" i="3"/>
  <c r="F168" i="3"/>
  <c r="F145" i="3"/>
  <c r="F52" i="3"/>
  <c r="F171" i="3"/>
  <c r="F19" i="3"/>
  <c r="F40" i="3"/>
  <c r="H15" i="3"/>
  <c r="F15" i="3"/>
  <c r="F138" i="3"/>
  <c r="F12" i="3"/>
  <c r="F117" i="3"/>
  <c r="F137" i="3"/>
  <c r="F46" i="3"/>
  <c r="F179" i="3"/>
  <c r="N7" i="4"/>
  <c r="G172" i="3"/>
  <c r="F172" i="3"/>
  <c r="G128" i="3"/>
  <c r="F128" i="3"/>
  <c r="F99" i="3"/>
  <c r="G65" i="3"/>
  <c r="G180" i="3"/>
  <c r="F27" i="3"/>
  <c r="G63" i="3"/>
  <c r="F63" i="3"/>
  <c r="G170" i="3"/>
  <c r="F170" i="3"/>
  <c r="G83" i="3"/>
  <c r="G91" i="3"/>
  <c r="G185" i="3"/>
  <c r="F185" i="3"/>
  <c r="F110" i="3"/>
  <c r="G211" i="3"/>
  <c r="F144" i="3"/>
  <c r="F152" i="3"/>
  <c r="R96" i="4"/>
  <c r="F21" i="3" s="1"/>
  <c r="F23" i="3"/>
  <c r="G62" i="3"/>
  <c r="F62" i="3"/>
  <c r="G87" i="3"/>
  <c r="F87" i="3"/>
  <c r="N230" i="4"/>
  <c r="P217" i="4"/>
  <c r="P8" i="4"/>
  <c r="F143" i="3"/>
  <c r="H100" i="3"/>
  <c r="P250" i="4"/>
  <c r="P67" i="4"/>
  <c r="F135" i="3"/>
  <c r="P230" i="4"/>
  <c r="F162" i="3"/>
  <c r="H163" i="3"/>
  <c r="F196" i="3"/>
  <c r="H197" i="3"/>
  <c r="H135" i="3"/>
  <c r="H124" i="3"/>
  <c r="H125" i="3"/>
  <c r="S218" i="4"/>
  <c r="F29" i="3" s="1"/>
  <c r="H30" i="3"/>
  <c r="H46" i="3"/>
  <c r="S301" i="4"/>
  <c r="H45" i="3" s="1"/>
  <c r="S251" i="4"/>
  <c r="H38" i="3"/>
  <c r="K217" i="4"/>
  <c r="E28" i="3" s="1"/>
  <c r="H166" i="3"/>
  <c r="H167" i="3"/>
  <c r="G100" i="3"/>
  <c r="G101" i="3"/>
  <c r="H143" i="3"/>
  <c r="K250" i="4"/>
  <c r="E36" i="3" s="1"/>
  <c r="R301" i="4"/>
  <c r="G46" i="3"/>
  <c r="S68" i="4"/>
  <c r="H19" i="3"/>
  <c r="H191" i="3"/>
  <c r="G136" i="3"/>
  <c r="H205" i="3"/>
  <c r="H206" i="3"/>
  <c r="F112" i="3"/>
  <c r="H113" i="3"/>
  <c r="H57" i="3"/>
  <c r="H58" i="3"/>
  <c r="G109" i="3"/>
  <c r="G74" i="3"/>
  <c r="G205" i="3"/>
  <c r="G206" i="3"/>
  <c r="H146" i="3"/>
  <c r="H147" i="3"/>
  <c r="S268" i="4"/>
  <c r="H39" i="3" s="1"/>
  <c r="H40" i="3"/>
  <c r="G158" i="3"/>
  <c r="G52" i="3"/>
  <c r="G98" i="3"/>
  <c r="A15" i="1"/>
  <c r="A12" i="1"/>
  <c r="H101" i="3"/>
  <c r="R36" i="4"/>
  <c r="G13" i="3" s="1"/>
  <c r="G14" i="3"/>
  <c r="H158" i="3"/>
  <c r="H82" i="3"/>
  <c r="H122" i="3"/>
  <c r="H123" i="3"/>
  <c r="K67" i="4"/>
  <c r="E17" i="3" s="1"/>
  <c r="R251" i="4"/>
  <c r="G38" i="3"/>
  <c r="R268" i="4"/>
  <c r="G40" i="3"/>
  <c r="A11" i="1"/>
  <c r="A14" i="1"/>
  <c r="H52" i="3"/>
  <c r="G177" i="3"/>
  <c r="G82" i="3"/>
  <c r="H184" i="3"/>
  <c r="H91" i="3"/>
  <c r="H92" i="3"/>
  <c r="H56" i="3"/>
  <c r="H55" i="3"/>
  <c r="G155" i="3"/>
  <c r="H164" i="3"/>
  <c r="H165" i="3"/>
  <c r="F69" i="3"/>
  <c r="H70" i="3"/>
  <c r="S230" i="4"/>
  <c r="H33" i="3"/>
  <c r="H180" i="3"/>
  <c r="H181" i="3"/>
  <c r="H98" i="3"/>
  <c r="H99" i="3"/>
  <c r="H116" i="3"/>
  <c r="G77" i="3"/>
  <c r="H67" i="3"/>
  <c r="H65" i="3"/>
  <c r="K8" i="4"/>
  <c r="E9" i="3" s="1"/>
  <c r="F193" i="3"/>
  <c r="G194" i="3"/>
  <c r="F73" i="3"/>
  <c r="H74" i="3"/>
  <c r="R283" i="4"/>
  <c r="G41" i="3" s="1"/>
  <c r="G42" i="3"/>
  <c r="G162" i="3"/>
  <c r="H203" i="3"/>
  <c r="H204" i="3"/>
  <c r="G56" i="3"/>
  <c r="F116" i="3"/>
  <c r="G124" i="3"/>
  <c r="G125" i="3"/>
  <c r="G202" i="3"/>
  <c r="G120" i="3"/>
  <c r="F158" i="3"/>
  <c r="G122" i="3"/>
  <c r="G123" i="3"/>
  <c r="G182" i="3"/>
  <c r="G183" i="3"/>
  <c r="S112" i="4"/>
  <c r="H26" i="3"/>
  <c r="F150" i="3"/>
  <c r="H151" i="3"/>
  <c r="G166" i="3"/>
  <c r="G167" i="3"/>
  <c r="H85" i="3"/>
  <c r="H86" i="3"/>
  <c r="R112" i="4"/>
  <c r="G26" i="3"/>
  <c r="H78" i="3"/>
  <c r="F77" i="3"/>
  <c r="G143" i="3"/>
  <c r="F108" i="3"/>
  <c r="H109" i="3"/>
  <c r="H155" i="3"/>
  <c r="H186" i="3"/>
  <c r="H187" i="3"/>
  <c r="H140" i="3"/>
  <c r="H141" i="3"/>
  <c r="G60" i="3"/>
  <c r="G191" i="3"/>
  <c r="S9" i="4"/>
  <c r="G111" i="3"/>
  <c r="G112" i="3"/>
  <c r="H211" i="3"/>
  <c r="H212" i="3"/>
  <c r="F120" i="3"/>
  <c r="H121" i="3"/>
  <c r="R68" i="4"/>
  <c r="G19" i="3"/>
  <c r="R231" i="4"/>
  <c r="F33" i="3" s="1"/>
  <c r="G34" i="3"/>
  <c r="R9" i="4"/>
  <c r="G11" i="3"/>
  <c r="H96" i="3"/>
  <c r="G116" i="3"/>
  <c r="H83" i="3"/>
  <c r="H84" i="3"/>
  <c r="G29" i="3"/>
  <c r="R217" i="4"/>
  <c r="G28" i="3" s="1"/>
  <c r="G70" i="3"/>
  <c r="F177" i="3"/>
  <c r="H178" i="3"/>
  <c r="H61" i="3"/>
  <c r="H202" i="3"/>
  <c r="H192" i="3"/>
  <c r="H193" i="3"/>
  <c r="K229" i="4" l="1"/>
  <c r="E31" i="3" s="1"/>
  <c r="E32" i="3"/>
  <c r="F190" i="3"/>
  <c r="F203" i="3"/>
  <c r="F81" i="3"/>
  <c r="F154" i="3"/>
  <c r="F101" i="3"/>
  <c r="F146" i="3"/>
  <c r="F201" i="3"/>
  <c r="F122" i="3"/>
  <c r="F140" i="3"/>
  <c r="F57" i="3"/>
  <c r="F60" i="3"/>
  <c r="F211" i="3"/>
  <c r="F164" i="3"/>
  <c r="F85" i="3"/>
  <c r="F98" i="3"/>
  <c r="F10" i="3"/>
  <c r="F186" i="3"/>
  <c r="F183" i="3"/>
  <c r="F25" i="3"/>
  <c r="F18" i="3"/>
  <c r="F91" i="3"/>
  <c r="F180" i="3"/>
  <c r="F37" i="3"/>
  <c r="F166" i="3"/>
  <c r="F65" i="3"/>
  <c r="F83" i="3"/>
  <c r="F100" i="3"/>
  <c r="F13" i="3"/>
  <c r="F205" i="3"/>
  <c r="G39" i="3"/>
  <c r="F39" i="3"/>
  <c r="N229" i="4"/>
  <c r="F41" i="3"/>
  <c r="G45" i="3"/>
  <c r="F45" i="3"/>
  <c r="G59" i="3"/>
  <c r="F124" i="3"/>
  <c r="G55" i="3"/>
  <c r="F55" i="3"/>
  <c r="A16" i="1"/>
  <c r="P249" i="4"/>
  <c r="F95" i="3"/>
  <c r="P229" i="4"/>
  <c r="P7" i="4"/>
  <c r="F176" i="3"/>
  <c r="H177" i="3"/>
  <c r="R67" i="4"/>
  <c r="G17" i="3" s="1"/>
  <c r="G18" i="3"/>
  <c r="F51" i="3"/>
  <c r="H81" i="3"/>
  <c r="G156" i="3"/>
  <c r="G157" i="3"/>
  <c r="G107" i="3"/>
  <c r="G108" i="3"/>
  <c r="H18" i="3"/>
  <c r="S67" i="4"/>
  <c r="H17" i="3" s="1"/>
  <c r="S250" i="4"/>
  <c r="H37" i="3"/>
  <c r="H120" i="3"/>
  <c r="H153" i="3"/>
  <c r="H154" i="3"/>
  <c r="G149" i="3"/>
  <c r="G150" i="3"/>
  <c r="G153" i="3"/>
  <c r="G154" i="3"/>
  <c r="H156" i="3"/>
  <c r="H157" i="3"/>
  <c r="G68" i="3"/>
  <c r="G69" i="3"/>
  <c r="K249" i="4"/>
  <c r="E35" i="3" s="1"/>
  <c r="H29" i="3"/>
  <c r="S217" i="4"/>
  <c r="H28" i="3" s="1"/>
  <c r="G193" i="3"/>
  <c r="K7" i="4"/>
  <c r="E8" i="3" s="1"/>
  <c r="H142" i="3"/>
  <c r="H149" i="3"/>
  <c r="H150" i="3"/>
  <c r="H111" i="3"/>
  <c r="H112" i="3"/>
  <c r="H107" i="3"/>
  <c r="H108" i="3"/>
  <c r="H182" i="3"/>
  <c r="H183" i="3"/>
  <c r="H95" i="3"/>
  <c r="G189" i="3"/>
  <c r="G190" i="3"/>
  <c r="G76" i="3"/>
  <c r="S229" i="4"/>
  <c r="H31" i="3" s="1"/>
  <c r="H32" i="3"/>
  <c r="G81" i="3"/>
  <c r="R250" i="4"/>
  <c r="G37" i="3"/>
  <c r="G114" i="3"/>
  <c r="G115" i="3"/>
  <c r="S8" i="4"/>
  <c r="H10" i="3"/>
  <c r="R111" i="4"/>
  <c r="G25" i="3"/>
  <c r="F200" i="3"/>
  <c r="H201" i="3"/>
  <c r="R8" i="4"/>
  <c r="G10" i="3"/>
  <c r="F119" i="3"/>
  <c r="S111" i="4"/>
  <c r="H24" i="3" s="1"/>
  <c r="H25" i="3"/>
  <c r="G95" i="3"/>
  <c r="F76" i="3"/>
  <c r="H77" i="3"/>
  <c r="H114" i="3"/>
  <c r="H115" i="3"/>
  <c r="H68" i="3"/>
  <c r="H69" i="3"/>
  <c r="G176" i="3"/>
  <c r="G135" i="3"/>
  <c r="H196" i="3"/>
  <c r="G201" i="3"/>
  <c r="R230" i="4"/>
  <c r="F32" i="3" s="1"/>
  <c r="G33" i="3"/>
  <c r="F115" i="3"/>
  <c r="H72" i="3"/>
  <c r="H73" i="3"/>
  <c r="F157" i="3"/>
  <c r="H59" i="3"/>
  <c r="H60" i="3"/>
  <c r="G72" i="3"/>
  <c r="G73" i="3"/>
  <c r="H189" i="3"/>
  <c r="H190" i="3"/>
  <c r="H162" i="3"/>
  <c r="E27" i="1"/>
  <c r="F153" i="3" l="1"/>
  <c r="F134" i="3"/>
  <c r="F80" i="3"/>
  <c r="F36" i="3"/>
  <c r="F107" i="3"/>
  <c r="F161" i="3"/>
  <c r="H195" i="3"/>
  <c r="F195" i="3"/>
  <c r="F111" i="3"/>
  <c r="F182" i="3"/>
  <c r="F9" i="3"/>
  <c r="F28" i="3"/>
  <c r="F59" i="3"/>
  <c r="F142" i="3"/>
  <c r="E28" i="1"/>
  <c r="N6" i="4"/>
  <c r="G192" i="3"/>
  <c r="F192" i="3"/>
  <c r="F114" i="3"/>
  <c r="G75" i="3"/>
  <c r="G24" i="3"/>
  <c r="F24" i="3"/>
  <c r="F149" i="3"/>
  <c r="F156" i="3"/>
  <c r="F17" i="3"/>
  <c r="F189" i="3"/>
  <c r="F72" i="3"/>
  <c r="F68" i="3"/>
  <c r="P6" i="4"/>
  <c r="H134" i="3"/>
  <c r="G94" i="3"/>
  <c r="H160" i="3"/>
  <c r="H161" i="3"/>
  <c r="K6" i="4"/>
  <c r="E7" i="3" s="1"/>
  <c r="F17" i="9" s="1"/>
  <c r="R249" i="4"/>
  <c r="G35" i="3" s="1"/>
  <c r="G36" i="3"/>
  <c r="H79" i="3"/>
  <c r="H80" i="3"/>
  <c r="H75" i="3"/>
  <c r="H76" i="3"/>
  <c r="G134" i="3"/>
  <c r="H51" i="3"/>
  <c r="G79" i="3"/>
  <c r="G80" i="3"/>
  <c r="G175" i="3"/>
  <c r="R7" i="4"/>
  <c r="G9" i="3"/>
  <c r="H199" i="3"/>
  <c r="H200" i="3"/>
  <c r="G118" i="3"/>
  <c r="G119" i="3"/>
  <c r="H118" i="3"/>
  <c r="H119" i="3"/>
  <c r="G199" i="3"/>
  <c r="G200" i="3"/>
  <c r="G51" i="3"/>
  <c r="S249" i="4"/>
  <c r="H35" i="3" s="1"/>
  <c r="H36" i="3"/>
  <c r="R229" i="4"/>
  <c r="G31" i="3" s="1"/>
  <c r="G32" i="3"/>
  <c r="S7" i="4"/>
  <c r="F8" i="3" s="1"/>
  <c r="H9" i="3"/>
  <c r="H176" i="3"/>
  <c r="G160" i="3"/>
  <c r="G161" i="3"/>
  <c r="F94" i="3"/>
  <c r="F133" i="3" l="1"/>
  <c r="F175" i="3"/>
  <c r="F50" i="3"/>
  <c r="F75" i="3"/>
  <c r="F79" i="3"/>
  <c r="F118" i="3"/>
  <c r="F35" i="3"/>
  <c r="F31" i="3"/>
  <c r="F199" i="3"/>
  <c r="F160" i="3"/>
  <c r="P5" i="4"/>
  <c r="N5" i="4"/>
  <c r="R6" i="4"/>
  <c r="G8" i="3"/>
  <c r="K5" i="4"/>
  <c r="E6" i="3" s="1"/>
  <c r="G174" i="3"/>
  <c r="G49" i="3"/>
  <c r="G50" i="3"/>
  <c r="G93" i="3"/>
  <c r="H93" i="3"/>
  <c r="H94" i="3"/>
  <c r="H49" i="3"/>
  <c r="H50" i="3"/>
  <c r="S6" i="4"/>
  <c r="H8" i="3"/>
  <c r="H174" i="3"/>
  <c r="H175" i="3"/>
  <c r="G132" i="3"/>
  <c r="G133" i="3"/>
  <c r="H132" i="3"/>
  <c r="H133" i="3"/>
  <c r="E214" i="3" l="1"/>
  <c r="F16" i="9"/>
  <c r="F26" i="9" s="1"/>
  <c r="F27" i="9" s="1"/>
  <c r="F29" i="9" s="1"/>
  <c r="F7" i="3"/>
  <c r="F49" i="3"/>
  <c r="F174" i="3"/>
  <c r="F132" i="3"/>
  <c r="F93" i="3"/>
  <c r="S5" i="4"/>
  <c r="H6" i="3" s="1"/>
  <c r="H7" i="3"/>
  <c r="R5" i="4"/>
  <c r="G6" i="3" s="1"/>
  <c r="G7" i="3"/>
  <c r="E215" i="3" l="1"/>
  <c r="E218" i="3"/>
  <c r="F6" i="3"/>
</calcChain>
</file>

<file path=xl/sharedStrings.xml><?xml version="1.0" encoding="utf-8"?>
<sst xmlns="http://schemas.openxmlformats.org/spreadsheetml/2006/main" count="4078" uniqueCount="2017">
  <si>
    <t>Hodnota</t>
  </si>
  <si>
    <t>Celkem (včetně DPH)</t>
  </si>
  <si>
    <t>Celkem (bez DPH)</t>
  </si>
  <si>
    <t>DPH</t>
  </si>
  <si>
    <t>DPH 21%</t>
  </si>
  <si>
    <t>Popis</t>
  </si>
  <si>
    <t>Poř.</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</si>
  <si>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</si>
  <si>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</si>
  <si>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</si>
  <si>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</si>
  <si>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</si>
  <si>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</si>
  <si>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</si>
  <si>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</si>
  <si>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</si>
  <si>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</si>
  <si>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</si>
  <si>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</si>
  <si>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</si>
  <si>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</si>
  <si>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</si>
  <si>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</si>
  <si>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</si>
  <si>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</si>
  <si>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</si>
  <si>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</si>
  <si>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</si>
  <si>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</si>
  <si>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</si>
  <si>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</si>
  <si>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</si>
  <si>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</si>
  <si>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</si>
  <si>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</si>
  <si>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</si>
  <si>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</si>
  <si>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</si>
  <si>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</si>
  <si>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</si>
  <si>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</si>
  <si>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</si>
  <si>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</si>
  <si>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</si>
  <si>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</si>
  <si>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</si>
  <si>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</si>
  <si>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</si>
  <si>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</si>
  <si>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</si>
  <si>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</si>
  <si>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</si>
  <si>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</si>
  <si>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</si>
  <si>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</si>
  <si>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</si>
  <si>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</si>
  <si>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</si>
  <si>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</si>
  <si>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</si>
  <si>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</si>
  <si>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</si>
  <si>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</si>
  <si>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</si>
  <si>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</si>
  <si>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</si>
  <si>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</si>
  <si>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</si>
  <si>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</si>
  <si>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</si>
  <si>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</si>
  <si>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</si>
  <si>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</si>
  <si>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</si>
  <si>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</si>
  <si>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</si>
  <si>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</si>
  <si>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</si>
  <si>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</si>
  <si>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</si>
  <si>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</si>
  <si>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</si>
  <si>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</si>
  <si>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</si>
  <si>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</si>
  <si>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</si>
  <si>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</si>
  <si>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</si>
  <si>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</si>
  <si>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</si>
  <si>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</si>
  <si>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</si>
  <si>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</si>
  <si>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</si>
  <si>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</si>
  <si>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</si>
  <si>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</si>
  <si>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</si>
  <si>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</si>
  <si>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</si>
  <si>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</si>
  <si>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</si>
  <si>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</si>
  <si>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</si>
  <si>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t>Akce …</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</si>
  <si>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</si>
  <si>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</si>
  <si>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</si>
  <si>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</si>
  <si>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</si>
  <si>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</si>
  <si>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</si>
  <si>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</si>
  <si>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</si>
  <si>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</si>
  <si>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</si>
  <si>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</si>
  <si>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</si>
  <si>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</si>
  <si>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</si>
  <si>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</si>
  <si>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</si>
  <si>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</si>
  <si>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</si>
  <si>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</si>
  <si>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</si>
  <si>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</si>
  <si>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</si>
  <si>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</si>
  <si>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</si>
  <si>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</si>
  <si>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</si>
  <si>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</si>
  <si>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</si>
  <si>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</si>
  <si>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</si>
  <si>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</si>
  <si>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</si>
  <si>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</si>
  <si>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</si>
  <si>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</si>
  <si>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</si>
  <si>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</si>
  <si>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</si>
  <si>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</si>
  <si>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</si>
  <si>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</si>
  <si>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</si>
  <si>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</si>
  <si>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</si>
  <si>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</si>
  <si>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</si>
  <si>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</si>
  <si>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</si>
  <si>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</si>
  <si>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</si>
  <si>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</si>
  <si>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Uživ. kód</t>
  </si>
  <si>
    <t>ÚRS 2023-I</t>
  </si>
  <si>
    <t>Callida, s.r.o.</t>
  </si>
  <si>
    <t>Soběslavská 2056/32</t>
  </si>
  <si>
    <t>13000  Praha 3 - Vinohrady</t>
  </si>
  <si>
    <t>CENOVÁ NABÍDKA</t>
  </si>
  <si>
    <t>http://www.callida.cz</t>
  </si>
  <si>
    <t>ZAKÁZKA</t>
  </si>
  <si>
    <t>Set Column width to</t>
  </si>
  <si>
    <t>Číslo:</t>
  </si>
  <si>
    <t>Zakázka:</t>
  </si>
  <si>
    <t>230626_MUBIL</t>
  </si>
  <si>
    <t>Komentář:</t>
  </si>
  <si>
    <t>FIRMY</t>
  </si>
  <si>
    <t>---:</t>
  </si>
  <si>
    <t>---</t>
  </si>
  <si>
    <t>REALIZAČNÍ TÝM</t>
  </si>
  <si>
    <t>ROZPOČET</t>
  </si>
  <si>
    <t>Celkem (bez DPH):</t>
  </si>
  <si>
    <t>Kč</t>
  </si>
  <si>
    <t>DPH:</t>
  </si>
  <si>
    <t>Celkem včetně DPH:</t>
  </si>
  <si>
    <t>S</t>
  </si>
  <si>
    <t>S: OBNOVA VÝPLNÍ OTVORŮ MěÚ BÍLINA</t>
  </si>
  <si>
    <t>S/A.1</t>
  </si>
  <si>
    <t>A.1: Výplně otvorů 1PP</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</si>
  <si>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</si>
  <si>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</si>
  <si>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</si>
  <si>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</si>
  <si>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</si>
  <si>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</si>
  <si>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</si>
  <si>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</si>
  <si>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</si>
  <si>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</si>
  <si>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S/A.1/A.1.1/A.1.1.02/766</t>
  </si>
  <si>
    <t>766: Konstrukce truhlářské</t>
  </si>
  <si>
    <t>S/A.1/A.1.1/A.1.1.02/766/7664</t>
  </si>
  <si>
    <t>7664: Konstrukce truhlářské - úpravy povrchů</t>
  </si>
  <si>
    <t>S/A.1/A.1.1/A.1.1.02/767</t>
  </si>
  <si>
    <t>767: Konstrukce zámečnické</t>
  </si>
  <si>
    <t>S/A.1/A.1.1/A.1.1.02/767/7676</t>
  </si>
  <si>
    <t>7676: Konstrukce zámečnické - otvory</t>
  </si>
  <si>
    <t>S/A.1/A.1.1/A.1.1.03</t>
  </si>
  <si>
    <t>A.1.1.03: Nové konstrukce a sanace</t>
  </si>
  <si>
    <t>S/A.1/A.1.1/A.1.1.03/006</t>
  </si>
  <si>
    <t>006: Úpravy povrchu</t>
  </si>
  <si>
    <t>S/A.1/A.1.1/A.1.1.03/006/0061</t>
  </si>
  <si>
    <t>0061: Úprava povrchů vnitřní</t>
  </si>
  <si>
    <t>S/A.1/A.1.1/A.1.1.03/006/0062</t>
  </si>
  <si>
    <t>0062: Úprava povrchů vnější</t>
  </si>
  <si>
    <t>S/A.1/A.1.1/A.1.1.03/784</t>
  </si>
  <si>
    <t>784: Malby</t>
  </si>
  <si>
    <t>S/A.1/A.1.1/A.1.1.03/784/7841</t>
  </si>
  <si>
    <t>7841: Malby a tapety - příprava podkladu</t>
  </si>
  <si>
    <t>S/A.1/A.1.1/A.1.1.03/784/7842</t>
  </si>
  <si>
    <t>7842: Malby ze standardních nátěrových hmot</t>
  </si>
  <si>
    <t>S/A.1/A.1.1/A.1.1.05</t>
  </si>
  <si>
    <t>A.1.1.05: Výplně otvorů</t>
  </si>
  <si>
    <t>S/A.1/A.1.1/A.1.1.05/A.1.1.5.01</t>
  </si>
  <si>
    <t>A.1.1.5.01: Výplně otvorů</t>
  </si>
  <si>
    <t>S/A.1/A.1.1/A.1.1.05/A.1.1.5.01/A.1.1.5.1.01</t>
  </si>
  <si>
    <t>A.1.1.5.1.01: 1PP - Uliční část</t>
  </si>
  <si>
    <t>S/A.1/A.1.1/A.1.1.05/A.1.1.5.01/A.1.1.5.1.02</t>
  </si>
  <si>
    <t>A.1.1.5.1.02: 1PP - Dvorní část</t>
  </si>
  <si>
    <t>S/A.1/A.1.1/A.1.1.98</t>
  </si>
  <si>
    <t>A.1.1.98: Likvidace suti</t>
  </si>
  <si>
    <t>S/A.1/A.1.1/A.1.1.98/099</t>
  </si>
  <si>
    <t>099: Přesun hmot HSV</t>
  </si>
  <si>
    <t>S/A.1/A.1.1/A.1.1.98/099/0997</t>
  </si>
  <si>
    <t>0997: Doprava suti a vybouraných hmot</t>
  </si>
  <si>
    <t>S/A.1/A.1.99</t>
  </si>
  <si>
    <t>A.1.99: Ostatní</t>
  </si>
  <si>
    <t>S/A.1/A.1.99/A.1.99.01</t>
  </si>
  <si>
    <t>A.1.99.01: Ostatní</t>
  </si>
  <si>
    <t>S/A.1/A.1.99/A.1.99.01/009</t>
  </si>
  <si>
    <t>S/A.1/A.1.99/A.1.99.01/009/0094</t>
  </si>
  <si>
    <t>0094: Lešení a stavební výtahy</t>
  </si>
  <si>
    <t>S/A.1/VRN.1</t>
  </si>
  <si>
    <t>VRN.1: Vedlejší rozpočtové náklady</t>
  </si>
  <si>
    <t>S/A.1/VRN.1/VRN.1</t>
  </si>
  <si>
    <t>S/A.1/VRN.1/VRN.1/VRN.1.01</t>
  </si>
  <si>
    <t>VRN.1.01: Průzkumné, geodetické a projektové práce</t>
  </si>
  <si>
    <t>S/A.1/VRN.1/VRN.1/VRN.1.01/VRN.1.01</t>
  </si>
  <si>
    <t>S/A.1/VRN.1/VRN.1/VRN.1.02</t>
  </si>
  <si>
    <t>VRN.1.02: Příprava staveniště a dočasná opatření</t>
  </si>
  <si>
    <t>S/A.1/VRN.1/VRN.1/VRN.1.02/VRN.1.02</t>
  </si>
  <si>
    <t>S/A.1/VRN.1/VRN.1/VRN.1.03</t>
  </si>
  <si>
    <t>VRN.1.03: Zařízení staveniště</t>
  </si>
  <si>
    <t>S/A.1/VRN.1/VRN.1/VRN.1.03/VRN.1.03</t>
  </si>
  <si>
    <t>S/A.1/VRN.1/VRN.1/VRN.1.04</t>
  </si>
  <si>
    <t>VRN.1.04: Inženýrská činnost</t>
  </si>
  <si>
    <t>S/A.1/VRN.1/VRN.1/VRN.1.04/VRN.1.04</t>
  </si>
  <si>
    <t>S/A.1/VRN.1/VRN.1/VRN.1.05</t>
  </si>
  <si>
    <t>VRN.1.05: Provozní vlivy</t>
  </si>
  <si>
    <t>S/A.1/VRN.1/VRN.1/VRN.1.05/VRN.1.05</t>
  </si>
  <si>
    <t>S/A.1/VRN.1/VRN.1/VRN.1.06</t>
  </si>
  <si>
    <t>VRN.1.06: Ostatní náklady</t>
  </si>
  <si>
    <t>S/A.1/VRN.1/VRN.1/VRN.1.06/VRN.1.06</t>
  </si>
  <si>
    <t>S/A.2</t>
  </si>
  <si>
    <t>A.2: Výplně otvorů 1NP</t>
  </si>
  <si>
    <t>S/A.2/A.2.1</t>
  </si>
  <si>
    <t>A.2.1: Architektonicko stavební řešení</t>
  </si>
  <si>
    <t>S/A.2/A.2.1/A.2.1.02</t>
  </si>
  <si>
    <t>A.2.1.02: Bourané konstrukce</t>
  </si>
  <si>
    <t>S/A.2/A.2.1/A.2.1.02/009</t>
  </si>
  <si>
    <t>S/A.2/A.2.1/A.2.1.02/009/0096</t>
  </si>
  <si>
    <t>S/A.2/A.2.1/A.2.1.02/009/0097</t>
  </si>
  <si>
    <t>S/A.2/A.2.1/A.2.1.02/764</t>
  </si>
  <si>
    <t>764: Konstrukce klempířské</t>
  </si>
  <si>
    <t>S/A.2/A.2.1/A.2.1.02/764/7640</t>
  </si>
  <si>
    <t>7640: Konstrukce klempířské - bez ohledu na druh konstrukce</t>
  </si>
  <si>
    <t>S/A.2/A.2.1/A.2.1.02/766</t>
  </si>
  <si>
    <t>S/A.2/A.2.1/A.2.1.02/766/7664</t>
  </si>
  <si>
    <t>S/A.2/A.2.1/A.2.1.03</t>
  </si>
  <si>
    <t>A.2.1.03: Nové konstrukce a sanace</t>
  </si>
  <si>
    <t>S/A.2/A.2.1/A.2.1.03/006</t>
  </si>
  <si>
    <t>S/A.2/A.2.1/A.2.1.03/006/0061</t>
  </si>
  <si>
    <t>S/A.2/A.2.1/A.2.1.03/006/0062</t>
  </si>
  <si>
    <t>S/A.2/A.2.1/A.2.1.03/781</t>
  </si>
  <si>
    <t>781: Obklady</t>
  </si>
  <si>
    <t>S/A.2/A.2.1/A.2.1.03/781/7814</t>
  </si>
  <si>
    <t>7814: Obklady - stěny vnitřní</t>
  </si>
  <si>
    <t>S/A.2/A.2.1/A.2.1.03/784</t>
  </si>
  <si>
    <t>S/A.2/A.2.1/A.2.1.03/784/7841</t>
  </si>
  <si>
    <t>S/A.2/A.2.1/A.2.1.03/784/7842</t>
  </si>
  <si>
    <t>S/A.2/A.2.1/A.2.1.05</t>
  </si>
  <si>
    <t>A.2.1.05: Výplně otvorů</t>
  </si>
  <si>
    <t>S/A.2/A.2.1/A.2.1.05/A.2.1.5.01</t>
  </si>
  <si>
    <t>A.2.1.5.01: Výplně otvorů</t>
  </si>
  <si>
    <t>S/A.2/A.2.1/A.2.1.05/A.2.1.5.01/A.2.1.5.1.01</t>
  </si>
  <si>
    <t>A.2.1.5.1.01: 1NP - Uliční část</t>
  </si>
  <si>
    <t>S/A.2/A.2.1/A.2.1.05/A.2.1.5.01/A.2.1.5.1.02</t>
  </si>
  <si>
    <t>A.2.1.5.1.02: 1NP - Dvorní část</t>
  </si>
  <si>
    <t>S/A.2/A.2.1/A.2.1.98</t>
  </si>
  <si>
    <t>A.2.1.98: Likvidace suti</t>
  </si>
  <si>
    <t>S/A.2/A.2.1/A.2.1.98/099</t>
  </si>
  <si>
    <t>S/A.2/A.2.1/A.2.1.98/099/0997</t>
  </si>
  <si>
    <t>S/A.2/A.2.99</t>
  </si>
  <si>
    <t>A.2.99: Ostatní</t>
  </si>
  <si>
    <t>S/A.2/A.2.99/A.2.99.01</t>
  </si>
  <si>
    <t>A.2.99.01: Ostatní</t>
  </si>
  <si>
    <t>S/A.2/A.2.99/A.2.99.01/009</t>
  </si>
  <si>
    <t>S/A.2/A.2.99/A.2.99.01/009/0094</t>
  </si>
  <si>
    <t>S/A.2/VRN.2</t>
  </si>
  <si>
    <t>VRN.2: Vedlejší rozpočtové náklady</t>
  </si>
  <si>
    <t>S/A.2/VRN.2/VRN.2</t>
  </si>
  <si>
    <t>S/A.2/VRN.2/VRN.2/VRN.2.01</t>
  </si>
  <si>
    <t>VRN.2.01: Průzkumné, geodetické a projektové práce</t>
  </si>
  <si>
    <t>S/A.2/VRN.2/VRN.2/VRN.2.01/VRN.2.01</t>
  </si>
  <si>
    <t>S/A.2/VRN.2/VRN.2/VRN.2.02</t>
  </si>
  <si>
    <t>VRN.2.02: Příprava staveniště a dočasná opatření</t>
  </si>
  <si>
    <t>S/A.2/VRN.2/VRN.2/VRN.2.02/VRN.2.02</t>
  </si>
  <si>
    <t>S/A.2/VRN.2/VRN.2/VRN.2.03</t>
  </si>
  <si>
    <t>VRN.2.03: Zařízení staveniště</t>
  </si>
  <si>
    <t>S/A.2/VRN.2/VRN.2/VRN.2.03/VRN.2.03</t>
  </si>
  <si>
    <t>S/A.2/VRN.2/VRN.2/VRN.2.04</t>
  </si>
  <si>
    <t>VRN.2.04: Inženýrská činnost</t>
  </si>
  <si>
    <t>S/A.2/VRN.2/VRN.2/VRN.2.04/VRN.2.04</t>
  </si>
  <si>
    <t>S/A.2/VRN.2/VRN.2/VRN.2.05</t>
  </si>
  <si>
    <t>VRN.2.05: Provozní vlivy</t>
  </si>
  <si>
    <t>S/A.2/VRN.2/VRN.2/VRN.2.05/VRN.2.05</t>
  </si>
  <si>
    <t>S/A.2/VRN.2/VRN.2/VRN.2.06</t>
  </si>
  <si>
    <t>VRN.2.06: Ostatní náklady</t>
  </si>
  <si>
    <t>S/A.2/VRN.2/VRN.2/VRN.2.06/VRN.2.06</t>
  </si>
  <si>
    <t>S/A.3</t>
  </si>
  <si>
    <t>A.3: Výplně otvorů 2NP</t>
  </si>
  <si>
    <t>S/A.3/A.3.1</t>
  </si>
  <si>
    <t>A.3.1: Architektonicko stavební řešení</t>
  </si>
  <si>
    <t>S/A.3/A.3.1/A.3.1.02</t>
  </si>
  <si>
    <t>A.3.1.02: Bourané konstrukce</t>
  </si>
  <si>
    <t>S/A.3/A.3.1/A.3.1.02/764</t>
  </si>
  <si>
    <t>S/A.3/A.3.1/A.3.1.02/764/7640</t>
  </si>
  <si>
    <t>S/A.3/A.3.1/A.3.1.02/766</t>
  </si>
  <si>
    <t>S/A.3/A.3.1/A.3.1.02/766/7664</t>
  </si>
  <si>
    <t>S/A.3/A.3.1/A.3.1.03</t>
  </si>
  <si>
    <t>A.3.1.03: Nové konstrukce a sanace</t>
  </si>
  <si>
    <t>S/A.3/A.3.1/A.3.1.03/006</t>
  </si>
  <si>
    <t>S/A.3/A.3.1/A.3.1.03/006/0061</t>
  </si>
  <si>
    <t>S/A.3/A.3.1/A.3.1.03/006/0062</t>
  </si>
  <si>
    <t>S/A.3/A.3.1/A.3.1.03/784</t>
  </si>
  <si>
    <t>S/A.3/A.3.1/A.3.1.03/784/7841</t>
  </si>
  <si>
    <t>S/A.3/A.3.1/A.3.1.03/784/7842</t>
  </si>
  <si>
    <t>S/A.3/A.3.1/A.3.1.05</t>
  </si>
  <si>
    <t>A.3.1.05: Výplně otvorů</t>
  </si>
  <si>
    <t>S/A.3/A.3.1/A.3.1.05/A.3.1.5.01</t>
  </si>
  <si>
    <t>A.3.1.5.01: Výplně otvorů</t>
  </si>
  <si>
    <t>S/A.3/A.3.1/A.3.1.05/A.3.1.5.01/A.3.1.5.1.01</t>
  </si>
  <si>
    <t>A.3.1.5.1.01: 2NP - Uliční část</t>
  </si>
  <si>
    <t>S/A.3/A.3.1/A.3.1.05/A.3.1.5.01/A.3.1.5.1.02</t>
  </si>
  <si>
    <t>A.3.1.5.1.02: 2NP - Dvorní část</t>
  </si>
  <si>
    <t>S/A.3/A.3.1/A.3.1.98</t>
  </si>
  <si>
    <t>A.3.1.98: Likvidace suti</t>
  </si>
  <si>
    <t>S/A.3/A.3.1/A.3.1.98/099</t>
  </si>
  <si>
    <t>S/A.3/A.3.1/A.3.1.98/099/0997</t>
  </si>
  <si>
    <t>S/A.3/A.3.99</t>
  </si>
  <si>
    <t>A.3.99: Ostatní</t>
  </si>
  <si>
    <t>S/A.3/A.3.99/A.3.99.01</t>
  </si>
  <si>
    <t>A.3.99.01: Ostatní</t>
  </si>
  <si>
    <t>S/A.3/A.3.99/A.3.99.01/009</t>
  </si>
  <si>
    <t>S/A.3/A.3.99/A.3.99.01/009/0094</t>
  </si>
  <si>
    <t>S/A.3/VRN.3</t>
  </si>
  <si>
    <t>VRN.3: Vedlejší rozpočtové náklady</t>
  </si>
  <si>
    <t>S/A.3/VRN.3/VRN.3</t>
  </si>
  <si>
    <t>S/A.3/VRN.3/VRN.3/VRN.3.01</t>
  </si>
  <si>
    <t>VRN.3.01: Průzkumné, geodetické a projektové práce</t>
  </si>
  <si>
    <t>S/A.3/VRN.3/VRN.3/VRN.3.01/VRN.3.01</t>
  </si>
  <si>
    <t>S/A.3/VRN.3/VRN.3/VRN.3.02</t>
  </si>
  <si>
    <t>VRN.3.02: Příprava staveniště a dočasná opatření</t>
  </si>
  <si>
    <t>S/A.3/VRN.3/VRN.3/VRN.3.02/VRN.3.02</t>
  </si>
  <si>
    <t>S/A.3/VRN.3/VRN.3/VRN.3.03</t>
  </si>
  <si>
    <t>VRN.3.03: Zařízení staveniště</t>
  </si>
  <si>
    <t>S/A.3/VRN.3/VRN.3/VRN.3.03/VRN.3.03</t>
  </si>
  <si>
    <t>S/A.3/VRN.3/VRN.3/VRN.3.04</t>
  </si>
  <si>
    <t>VRN.3.04: Inženýrská činnost</t>
  </si>
  <si>
    <t>S/A.3/VRN.3/VRN.3/VRN.3.04/VRN.3.04</t>
  </si>
  <si>
    <t>S/A.3/VRN.3/VRN.3/VRN.3.05</t>
  </si>
  <si>
    <t>VRN.3.05: Provozní vlivy</t>
  </si>
  <si>
    <t>S/A.3/VRN.3/VRN.3/VRN.3.05/VRN.3.05</t>
  </si>
  <si>
    <t>S/A.3/VRN.3/VRN.3/VRN.3.06</t>
  </si>
  <si>
    <t>VRN.3.06: Ostatní náklady</t>
  </si>
  <si>
    <t>S/A.3/VRN.3/VRN.3/VRN.3.06/VRN.3.06</t>
  </si>
  <si>
    <t>S/A.4</t>
  </si>
  <si>
    <t>A.4: Výplně otvorů 3NP</t>
  </si>
  <si>
    <t>S/A.4/A.4.1</t>
  </si>
  <si>
    <t>A.4.1: Architektonicko stavební řešení</t>
  </si>
  <si>
    <t>S/A.4/A.4.1/A.4.1.02</t>
  </si>
  <si>
    <t>A.4.1.02: Bourané konstrukce</t>
  </si>
  <si>
    <t>S/A.4/A.4.1/A.4.1.02/009</t>
  </si>
  <si>
    <t>S/A.4/A.4.1/A.4.1.02/009/0096</t>
  </si>
  <si>
    <t>S/A.4/A.4.1/A.4.1.02/009/0097</t>
  </si>
  <si>
    <t>S/A.4/A.4.1/A.4.1.02/764</t>
  </si>
  <si>
    <t>S/A.4/A.4.1/A.4.1.02/764/7640</t>
  </si>
  <si>
    <t>S/A.4/A.4.1/A.4.1.02/766</t>
  </si>
  <si>
    <t>S/A.4/A.4.1/A.4.1.02/766/7664</t>
  </si>
  <si>
    <t>S/A.4/A.4.1/A.4.1.03</t>
  </si>
  <si>
    <t>A.4.1.03: Nové konstrukce a sanace</t>
  </si>
  <si>
    <t>S/A.4/A.4.1/A.4.1.03/006</t>
  </si>
  <si>
    <t>S/A.4/A.4.1/A.4.1.03/006/0061</t>
  </si>
  <si>
    <t>S/A.4/A.4.1/A.4.1.03/006/0062</t>
  </si>
  <si>
    <t>S/A.4/A.4.1/A.4.1.03/784</t>
  </si>
  <si>
    <t>S/A.4/A.4.1/A.4.1.03/784/7841</t>
  </si>
  <si>
    <t>S/A.4/A.4.1/A.4.1.03/784/7842</t>
  </si>
  <si>
    <t>S/A.4/A.4.1/A.4.1.05</t>
  </si>
  <si>
    <t>A.4.1.05: Výplně otvorů</t>
  </si>
  <si>
    <t>S/A.4/A.4.1/A.4.1.05/A.4.1.5.01</t>
  </si>
  <si>
    <t>A.4.1.5.01: Výplně otvorů</t>
  </si>
  <si>
    <t>S/A.4/A.4.1/A.4.1.05/A.4.1.5.01/A.4.1.5.1.01</t>
  </si>
  <si>
    <t>A.4.1.5.1.01: 3NP - Uliční část</t>
  </si>
  <si>
    <t>S/A.4/A.4.1/A.4.1.05/A.4.1.5.01/A.4.1.5.1.02</t>
  </si>
  <si>
    <t>A.4.1.5.1.02: 3NP - Dvorní část</t>
  </si>
  <si>
    <t>S/A.4/A.4.1/A.4.1.98</t>
  </si>
  <si>
    <t>A.4.1.98: Likvidace suti</t>
  </si>
  <si>
    <t>S/A.4/A.4.1/A.4.1.98/099</t>
  </si>
  <si>
    <t>S/A.4/A.4.1/A.4.1.98/099/0997</t>
  </si>
  <si>
    <t>S/A.4/A.4.99</t>
  </si>
  <si>
    <t>A.4.99: Ostatní</t>
  </si>
  <si>
    <t>S/A.4/A.4.99/A.4.99.01</t>
  </si>
  <si>
    <t>A.4.99.01: Ostatní</t>
  </si>
  <si>
    <t>S/A.4/A.4.99/A.4.99.01/009</t>
  </si>
  <si>
    <t>S/A.4/A.4.99/A.4.99.01/009/0094</t>
  </si>
  <si>
    <t>S/A.4/VRN.4</t>
  </si>
  <si>
    <t>VRN.4: Vedlejší rozpočtové náklady</t>
  </si>
  <si>
    <t>S/A.4/VRN.4/VRN.4</t>
  </si>
  <si>
    <t>S/A.4/VRN.4/VRN.4/VRN.4.01</t>
  </si>
  <si>
    <t>VRN.4.01: Průzkumné, geodetické a projektové práce</t>
  </si>
  <si>
    <t>S/A.4/VRN.4/VRN.4/VRN.4.01/VRN.4.01</t>
  </si>
  <si>
    <t>S/A.4/VRN.4/VRN.4/VRN.4.02</t>
  </si>
  <si>
    <t>VRN.4.02: Příprava staveniště a dočasná opatření</t>
  </si>
  <si>
    <t>S/A.4/VRN.4/VRN.4/VRN.4.02/VRN.4.02</t>
  </si>
  <si>
    <t>S/A.4/VRN.4/VRN.4/VRN.4.03</t>
  </si>
  <si>
    <t>VRN.4.03: Zařízení staveniště</t>
  </si>
  <si>
    <t>S/A.4/VRN.4/VRN.4/VRN.4.03/VRN.4.03</t>
  </si>
  <si>
    <t>S/A.4/VRN.4/VRN.4/VRN.4.04</t>
  </si>
  <si>
    <t>VRN.4.04: Inženýrská činnost</t>
  </si>
  <si>
    <t>S/A.4/VRN.4/VRN.4/VRN.4.04/VRN.4.04</t>
  </si>
  <si>
    <t>S/A.4/VRN.4/VRN.4/VRN.4.05</t>
  </si>
  <si>
    <t>VRN.4.05: Provozní vlivy</t>
  </si>
  <si>
    <t>S/A.4/VRN.4/VRN.4/VRN.4.05/VRN.4.05</t>
  </si>
  <si>
    <t>S/A.4/VRN.4/VRN.4/VRN.4.06</t>
  </si>
  <si>
    <t>VRN.4.06: Ostatní náklady</t>
  </si>
  <si>
    <t>S/A.4/VRN.4/VRN.4/VRN.4.06/VRN.4.06</t>
  </si>
  <si>
    <t>S/A.5</t>
  </si>
  <si>
    <t>A.5: Výplně otvorů nad úrovní 3NP</t>
  </si>
  <si>
    <t>S/A.5/A.5.1</t>
  </si>
  <si>
    <t>A.5.1: Architektonicko stavební řešení</t>
  </si>
  <si>
    <t>S/A.5/A.5.1/A.5.1.02</t>
  </si>
  <si>
    <t>A.5.1.02: Bourané konstrukce</t>
  </si>
  <si>
    <t>S/A.5/A.5.1/A.5.1.02/009</t>
  </si>
  <si>
    <t>S/A.5/A.5.1/A.5.1.02/009/0096</t>
  </si>
  <si>
    <t>S/A.5/A.5.1/A.5.1.02/009/0097</t>
  </si>
  <si>
    <t>S/A.5/A.5.1/A.5.1.02/764</t>
  </si>
  <si>
    <t>S/A.5/A.5.1/A.5.1.02/764/7640</t>
  </si>
  <si>
    <t>S/A.5/A.5.1/A.5.1.03</t>
  </si>
  <si>
    <t>A.5.1.03: Nové konstrukce a sanace</t>
  </si>
  <si>
    <t>S/A.5/A.5.1/A.5.1.03/006</t>
  </si>
  <si>
    <t>S/A.5/A.5.1/A.5.1.03/006/0061</t>
  </si>
  <si>
    <t>S/A.5/A.5.1/A.5.1.03/006/0062</t>
  </si>
  <si>
    <t>S/A.5/A.5.1/A.5.1.03/784</t>
  </si>
  <si>
    <t>S/A.5/A.5.1/A.5.1.03/784/7841</t>
  </si>
  <si>
    <t>S/A.5/A.5.1/A.5.1.03/784/7842</t>
  </si>
  <si>
    <t>S/A.5/A.5.1/A.5.1.05</t>
  </si>
  <si>
    <t>A.5.1.05: Výplně otvorů</t>
  </si>
  <si>
    <t>S/A.5/A.5.1/A.5.1.05/A.5.1.5.01</t>
  </si>
  <si>
    <t>A.5.1.5.01: Výplně otvorů</t>
  </si>
  <si>
    <t>S/A.5/A.5.1/A.5.1.05/A.5.1.5.01/A.5.1.5.1.01</t>
  </si>
  <si>
    <t>A.5.1.5.1.01: Výplně otvorů nad úrovní 3NP</t>
  </si>
  <si>
    <t>S/A.5/A.5.1/A.5.1.98</t>
  </si>
  <si>
    <t>A.5.1.98: Likvidace suti</t>
  </si>
  <si>
    <t>S/A.5/A.5.1/A.5.1.98/099</t>
  </si>
  <si>
    <t>S/A.5/A.5.1/A.5.1.98/099/0997</t>
  </si>
  <si>
    <t>S/A.5/A.5.99</t>
  </si>
  <si>
    <t>A.5.99: Ostatní</t>
  </si>
  <si>
    <t>S/A.5/A.5.99/A.5.99.01</t>
  </si>
  <si>
    <t>A.5.99.01: Ostatní</t>
  </si>
  <si>
    <t>S/A.5/A.5.99/A.5.99.01/009</t>
  </si>
  <si>
    <t>S/A.5/A.5.99/A.5.99.01/009/0094</t>
  </si>
  <si>
    <t>S/A.5/VRN.5</t>
  </si>
  <si>
    <t>VRN.5: Vedlejší rozpočtové náklady</t>
  </si>
  <si>
    <t>S/A.5/VRN.5/VRN.5</t>
  </si>
  <si>
    <t>S/A.5/VRN.5/VRN.5/VRN.5.01</t>
  </si>
  <si>
    <t>VRN.5.01: Průzkumné, geodetické a projektové práce</t>
  </si>
  <si>
    <t>S/A.5/VRN.5/VRN.5/VRN.5.01/VRN.5.01</t>
  </si>
  <si>
    <t>S/A.5/VRN.5/VRN.5/VRN.5.02</t>
  </si>
  <si>
    <t>VRN.5.02: Příprava staveniště a dočasná opatření</t>
  </si>
  <si>
    <t>S/A.5/VRN.5/VRN.5/VRN.5.02/VRN.5.02</t>
  </si>
  <si>
    <t>S/A.5/VRN.5/VRN.5/VRN.5.03</t>
  </si>
  <si>
    <t>VRN.5.03: Zařízení staveniště</t>
  </si>
  <si>
    <t>S/A.5/VRN.5/VRN.5/VRN.5.03/VRN.5.03</t>
  </si>
  <si>
    <t>S/A.5/VRN.5/VRN.5/VRN.5.04</t>
  </si>
  <si>
    <t>VRN.5.04: Inženýrská činnost</t>
  </si>
  <si>
    <t>S/A.5/VRN.5/VRN.5/VRN.5.04/VRN.5.04</t>
  </si>
  <si>
    <t>S/A.5/VRN.5/VRN.5/VRN.5.05</t>
  </si>
  <si>
    <t>VRN.5.05: Provozní vlivy</t>
  </si>
  <si>
    <t>S/A.5/VRN.5/VRN.5/VRN.5.05/VRN.5.05</t>
  </si>
  <si>
    <t>S/A.5/VRN.5/VRN.5/VRN.5.06</t>
  </si>
  <si>
    <t>VRN.5.06: Ostatní náklady</t>
  </si>
  <si>
    <t>S/A.5/VRN.5/VRN.5/VRN.5.06/VRN.5.06</t>
  </si>
  <si>
    <t>1</t>
  </si>
  <si>
    <t>968072456</t>
  </si>
  <si>
    <t>Vybourání kovových dveřních zárubní pl přes 2 m2</t>
  </si>
  <si>
    <t>m2</t>
  </si>
  <si>
    <t>D11.1; 1,08*2,15</t>
  </si>
  <si>
    <t>D15.1; 1,1*2,12</t>
  </si>
  <si>
    <t>968062456</t>
  </si>
  <si>
    <t>Vybourání dřevěných dveřních zárubní pl přes 2 m2</t>
  </si>
  <si>
    <t>D08.1; 1,19*2</t>
  </si>
  <si>
    <t>D20.1; 1,1*2,12</t>
  </si>
  <si>
    <t>968082017</t>
  </si>
  <si>
    <t>Vybourání plastových rámů oken včetně křídel plochy přes 2 do 4 m2</t>
  </si>
  <si>
    <t>O04.2; 1,45*1,05</t>
  </si>
  <si>
    <t>O05.1; 1,8*1</t>
  </si>
  <si>
    <t>4</t>
  </si>
  <si>
    <t>971033481.ZP</t>
  </si>
  <si>
    <t>Vybourání otvorů ve zdivu cihelném pl do 0,25 m2 na MVC nebo MV tl do 900 mm</t>
  </si>
  <si>
    <t>kus</t>
  </si>
  <si>
    <t>drobná úprava stavebního otvoru pro uložení replik oken</t>
  </si>
  <si>
    <t>drobná úprava stavebního otvoru pro uložení replik dveří</t>
  </si>
  <si>
    <t>5</t>
  </si>
  <si>
    <t>766441811</t>
  </si>
  <si>
    <t>Demontáž parapetních desek dřevěných nebo plastových šířky do 300 mm délky do 1000 mm</t>
  </si>
  <si>
    <t>9</t>
  </si>
  <si>
    <t>6</t>
  </si>
  <si>
    <t>766441812</t>
  </si>
  <si>
    <t>Demontáž parapetních desek dřevěných nebo plastových šířky přes 300 mm délky do 1000 mm</t>
  </si>
  <si>
    <t>7</t>
  </si>
  <si>
    <t>766441821</t>
  </si>
  <si>
    <t>Demontáž parapetních desek dřevěných nebo plastových šířky do 300 mm délky do 2000 mm</t>
  </si>
  <si>
    <t>10</t>
  </si>
  <si>
    <t>8</t>
  </si>
  <si>
    <t>766441822</t>
  </si>
  <si>
    <t>Demontáž parapetních desek dřevěných nebo plastových šířky přes 300 mm délky do 2000 mm</t>
  </si>
  <si>
    <t>766441825</t>
  </si>
  <si>
    <t>Demontáž parapetních desek dřevěných nebo plastových šířky přes 300 mm délky přes 2000 mm</t>
  </si>
  <si>
    <t>767661811</t>
  </si>
  <si>
    <t>Demontáž mříží pevných nebo otevíravých</t>
  </si>
  <si>
    <t>11</t>
  </si>
  <si>
    <t>619991011</t>
  </si>
  <si>
    <t>Obalení konstrukcí a prvků fólií přilepenou lepící páskou</t>
  </si>
  <si>
    <t>Z oboustran repase</t>
  </si>
  <si>
    <t>103*2</t>
  </si>
  <si>
    <t>Z oboustran replika</t>
  </si>
  <si>
    <t>15*2</t>
  </si>
  <si>
    <t>12</t>
  </si>
  <si>
    <t>612135001.ZP</t>
  </si>
  <si>
    <t>Vyrovnání podkladu vnitřních parapetů maltou vápenocementovou tl do 10 mm</t>
  </si>
  <si>
    <t>vnitřní parapet</t>
  </si>
  <si>
    <t>15,2</t>
  </si>
  <si>
    <t>13</t>
  </si>
  <si>
    <t>612325302</t>
  </si>
  <si>
    <t>Vápenocementová štuková omítka ostění nebo nadpraží</t>
  </si>
  <si>
    <t>Předpoklad šířka do 20 cm</t>
  </si>
  <si>
    <t>129,5*0,2</t>
  </si>
  <si>
    <t>14</t>
  </si>
  <si>
    <t>619995001</t>
  </si>
  <si>
    <t>Začištění omítek kolem oken, dveří, podlah nebo obkladů</t>
  </si>
  <si>
    <t>m</t>
  </si>
  <si>
    <t>129,5</t>
  </si>
  <si>
    <t>15</t>
  </si>
  <si>
    <t>622325109.ZC</t>
  </si>
  <si>
    <t>Oprava vnější vápenocementové hladké omítky složitosti 1 stěn v rozsahu přes 80 do 100 % vč. finálního povrchu dle stávajícího stavu</t>
  </si>
  <si>
    <t>16</t>
  </si>
  <si>
    <t>784181123.ZP</t>
  </si>
  <si>
    <t>Jednonásobná bezbarvá penetrace podkladu</t>
  </si>
  <si>
    <t>předpoklad</t>
  </si>
  <si>
    <t>52</t>
  </si>
  <si>
    <t>17</t>
  </si>
  <si>
    <t>784211123.ZP</t>
  </si>
  <si>
    <t xml:space="preserve">Dvojnásobné bílé malby </t>
  </si>
  <si>
    <t>18</t>
  </si>
  <si>
    <t>A.1.1.5.1.01_000a</t>
  </si>
  <si>
    <t>POPISOVÁ POLOŽKA_V jednotkové ceně Kompletní repase prvku musí být mimojiné započtena jeho demontáž, přesun na místo repase a zpět, samotná repase a zpětné osazení na původní místo</t>
  </si>
  <si>
    <t>19</t>
  </si>
  <si>
    <t>A.1.1.5.1.01_000b</t>
  </si>
  <si>
    <t>POPISOVÁ POLOŽKA_V jednotkové ceně Kompletní repase prvku musí být mimojiné započteno dočasné zakrytí otvoru po demontáži prvku</t>
  </si>
  <si>
    <t>20</t>
  </si>
  <si>
    <t>A.1.1.5.1.01_000c</t>
  </si>
  <si>
    <t>POPISOVÁ POLOŽKA_V jednotkové ceně Kompletní repase prvku musí být mimojiné započtena demontáž konzol závěsů, vnitřních žaluzií a dalších drobných prvků a jejich likvidace</t>
  </si>
  <si>
    <t>21</t>
  </si>
  <si>
    <t>D00.1</t>
  </si>
  <si>
    <t>A.1.1.5.1.01_001</t>
  </si>
  <si>
    <t>Port. vrata s kovanou mříží- Kompletní repase prvku - Rozměry: 2700x3970 mm.
Popis stávajicího stavu: spodní část kazetová, okop - nýtovaný plech, křídlo: klapačka a spodní část rámu poškozená
rám: způsobilý k repasi
kování: původní, neodborně osazená cylindrická vložka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vložka a nové osazení cylindrické vložky
Další specifikace viz D.1.1.b.11 Tabulky výplní otvorů a Technická zpráva</t>
  </si>
  <si>
    <t>22</t>
  </si>
  <si>
    <t>D00.2</t>
  </si>
  <si>
    <t>A.1.1.5.1.01_002</t>
  </si>
  <si>
    <t>Port. vrata s kovanou mříží- Kompletní repase prvku - Rozměry: 2700x3970 mm.
Popis stávajicího stavu: spodní část kazetová, okop - nýtovaný plech, křídlo: klapačka a spodní část rámu poškozená 
rám: způsobilý k repasi
kování: původní, neodborně osazená cylindrická vložka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vložka a nové osazení cylindrické vložky
Další specifikace viz D.1.1.b.11 Tabulky výplní otvorů a Technická zpráva</t>
  </si>
  <si>
    <t>23</t>
  </si>
  <si>
    <t>D01.1</t>
  </si>
  <si>
    <t>A.1.1.5.1.01_003</t>
  </si>
  <si>
    <t>Dveře s kovanou mříží- Kompletní repase prvku - Rozměry: 1660x2850 mm.
Popis stávajicího stavu: spodní část kazetová, okop - nýtovaný plech, křídlo: klapačka a spodní část rámu poškozená 
rám: způsobilý k repasi
kování: původní, poškozené opláštění zámku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nové opláštění zámku
Další specifikace viz D.1.1.b.11 Tabulky výplní otvorů a Technická zpráva</t>
  </si>
  <si>
    <t>24</t>
  </si>
  <si>
    <t>O02.1</t>
  </si>
  <si>
    <t>A.1.1.5.1.01_004</t>
  </si>
  <si>
    <t>Dř. okno špaletové dvoudílné s mříží šířka kce špalety 200 mm - Kompletní repase prvku - Rozměry: vnitřní 1800x1600 mm, vnější 1700x1500 mm.
Popis stávajicího stavu: 
křídlo: klapačka a spodní část rámu poškozená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nový vnitřní parapet hpl 18x720x2150
Další specifikace viz D.1.1.b.11 Tabulky výplní otvorů a Technická zpráva</t>
  </si>
  <si>
    <t>25</t>
  </si>
  <si>
    <t>O02.2</t>
  </si>
  <si>
    <t>A.1.1.5.1.01_005</t>
  </si>
  <si>
    <t>26</t>
  </si>
  <si>
    <t>O02.3</t>
  </si>
  <si>
    <t>A.1.1.5.1.01_006</t>
  </si>
  <si>
    <t>Dř. okno špaletové s mříží šířka kce špalety 200 mm - Kompletní repase prvku - Rozměry: vnitřní 1800x1600 mm, vnější 1700x1500 mm.
Popis stávajicího stavu: 
křídlo: klapačka a spodní část rámu poškozená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nový vnitřní parapet hpl 18x720x2150
Další specifikace viz D.1.1.b.11 Tabulky výplní otvorů a Technická zpráva</t>
  </si>
  <si>
    <t>27</t>
  </si>
  <si>
    <t>O03.1</t>
  </si>
  <si>
    <t>A.1.1.5.1.01_007</t>
  </si>
  <si>
    <t>Dř. okno špaletové dvoudílné s mříží šířka kce špalety 200 mm - Kompletní repase prvku - Rozměry: vnitřní 1500x1800 mm, vnější 1400x1700 mm.
Popis stávajicího stavu: 
křídlo: klapačka a spodní část rámu poškozená
rám: způsobilý k repasi, okno osazeno cca 200mm pod úrovní dlažby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nový vnitřní parapet hpl 18x300x1700
Další specifikace viz D.1.1.b.11 Tabulky výplní otvorů a Technická zpráva</t>
  </si>
  <si>
    <t>28</t>
  </si>
  <si>
    <t>O03.2</t>
  </si>
  <si>
    <t>A.1.1.5.1.01_008</t>
  </si>
  <si>
    <t>Dř. okno špaletové dvoudílné s mříží šířka kce špalety 200 mm - Kompletní repase prvku - Rozměry: vnitřní 1500x1800 mm, vnější 1400x1700 mm. 
Popis stávajicího stavu: 
křídlo: klapačka a spodní část rámu poškozená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nový vnitřní parapet hpl 18x300x1700
Další specifikace viz D.1.1.b.11 Tabulky výplní otvorů a Technická zpráva</t>
  </si>
  <si>
    <t>29</t>
  </si>
  <si>
    <t>O03.3</t>
  </si>
  <si>
    <t>A.1.1.5.1.01_009</t>
  </si>
  <si>
    <t>Dř. okno špaletové s mříží šířka kce špalety 200 mm - Kompletní repase prvku - Rozměry: vnitřní 1500x1800 mm, vnější 1400x1700 mm.
Popis stávajicího stavu: 
křídlo: klapačka a spodní část rámu poškozená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protéza (vložka) do spodní části křídla nový vnitřní parapet hpl 18x300x1700
Další specifikace viz D.1.1.b.11 Tabulky výplní otvorů a Technická zpráva</t>
  </si>
  <si>
    <t>30</t>
  </si>
  <si>
    <t>O04.1</t>
  </si>
  <si>
    <t>A.1.1.5.1.01_010</t>
  </si>
  <si>
    <t>Dř. okno špaletové s mříží šířka kce špalety 200 mm - Kompletní repase prvku - Rozměry: vnitřní 1450x1050 mm, vnější 1350x900 mm. 
Popis stávajicího stavu: 
křídlo: dřevo dub, způsobilý k repasi rám: dřevo dub, způsobilý k repasi kování: původní
zasklení: vnější křídlo dvojsklo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18x300x1700
Další specifikace viz D.1.1.b.11 Tabulky výplní otvorů a Technická zpráva</t>
  </si>
  <si>
    <t>31</t>
  </si>
  <si>
    <t>O04.2</t>
  </si>
  <si>
    <t>A.1.1.5.1.01_011</t>
  </si>
  <si>
    <t>Dř. okno špaletové s mříží šířka kce špalety 200 mm - Výroba a osazení repliky dle vzoru okna č. o04.3 - Rozměry: vnitřní 1450x1050 mm, vnější 1350x900 mm. 
Popis navrhované úpravy: Výroba a osazení repliky dle vzoru okna č. o04.3;  řešení připojovací spáry podle normy ČSN 74 6077 (vč. komprimačních pásek a parotěsných fólií), dle nového detailu (výkres c.12, pro info viz příloha), zalištování ze 3 stran (mimo parapetu) z vnitřní strany
nový vnitřní parapet hpl 18x300x1700
Další specifikace viz D.1.1.b.11 Tabulky výplní otvorů a Technická zpráva</t>
  </si>
  <si>
    <t>32</t>
  </si>
  <si>
    <t>O04.3</t>
  </si>
  <si>
    <t>A.1.1.5.1.01_012</t>
  </si>
  <si>
    <t>Dř. okno špaletové s mříží šířka kce špalety 200 mm - Kompletní repase prvku - Rozměry: vnitřní 1450x1050 mm, vnější 1350x900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18x300x1700
Další specifikace viz D.1.1.b.11 Tabulky výplní otvorů a Technická zpráva</t>
  </si>
  <si>
    <t>33</t>
  </si>
  <si>
    <t>O04.4</t>
  </si>
  <si>
    <t>A.1.1.5.1.01_013</t>
  </si>
  <si>
    <t>34</t>
  </si>
  <si>
    <t>O05.1</t>
  </si>
  <si>
    <t>A.1.1.5.1.01_014</t>
  </si>
  <si>
    <t>Dř. okno špaletové s mříží šířka kce špalety 200 mm - Výroba a osazení repliky dle vzoru okna č. O04.3. Rozměry: vnitřní 1450x1050 mm, vnější 1350x900 mm. 
Popis navrhované úpravy: Výroba a osazení repliky dle vzoru okna č. o04.3; řešení připojovací spáry podle normy ČSN 74 6077 (vč. komprimačních pásek a parotěsných fólií), dle nového detailu (výkres c.12, pro info viz příloha), zalištování ze 3 stran (mimo parapetu) z vnitřní strany 
nový vnitřní parapet hpl 18x550x1650
Další specifikace viz D.1.1.b.11 Tabulky výplní otvorů a Technická zpráva</t>
  </si>
  <si>
    <t>35</t>
  </si>
  <si>
    <t>D06.1</t>
  </si>
  <si>
    <t>A.1.1.5.1.01_015</t>
  </si>
  <si>
    <t>Dř. dveře prosklené jednokřídlé - Kompletní repase prvku - Rozměry: 1460x2320 mm.
Popis stávajicího stavu:  křídlo: dobrý stav rám: dobrý stav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</si>
  <si>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36</t>
  </si>
  <si>
    <t>O07.1</t>
  </si>
  <si>
    <t>A.1.1.5.1.01_016</t>
  </si>
  <si>
    <t>Dř. jednoduché s mříží- Kompletní repase prvku - Rozměry: 1400x1800 mm.
Popis stávajicího stavu: 
křídlo: způsobilé k repasi rám: způsobilý k repasi kování: původní
zasklení: nepřístupné, kryté makrolonem s ventilační mřížkou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</si>
  <si>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37</t>
  </si>
  <si>
    <t>O07.2</t>
  </si>
  <si>
    <t>A.1.1.5.1.01_017</t>
  </si>
  <si>
    <t>Dř. okno jednoduché s mříží- Kompletní repase prvku - Rozměry: 1400x1800 mm.
Popis stávajicího stavu: 
křídlo: způsobilé k repasi rám: způsobilý k repasi kování: původní
zasklení: nepřístupné, kryté makrolonem s ventilační mřížkou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</si>
  <si>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38</t>
  </si>
  <si>
    <t>O07.3</t>
  </si>
  <si>
    <t>A.1.1.5.1.01_018</t>
  </si>
  <si>
    <t>Dř. okno jednoduché s mříží- Kompletní repase prvku - Rozměry: 1400x1800 mm.
Popis stávajicího stavu: 
křídlo: způsobilé k repasi rám: způsobilý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</si>
  <si>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39</t>
  </si>
  <si>
    <t>O07.4</t>
  </si>
  <si>
    <t>A.1.1.5.1.01_019</t>
  </si>
  <si>
    <t>Dř. okno jednoduché s mříží- Kompletní repase prvku -  Rozměry: 1400x1800 mm.
Popis stávajicího stavu: 
křídlo: způsobilé k repasi rám: způsobilý k repasi kování: původní
zasklení: nepřístupné, kryté plechem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</si>
  <si>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40</t>
  </si>
  <si>
    <t>O07.5</t>
  </si>
  <si>
    <t>A.1.1.5.1.01_020</t>
  </si>
  <si>
    <t>Dř. okno jednoduché s mříží- Kompletní repase prvku - Rozměry: 1400x1800 mm.
Popis stávajicího stavu: 
křídlo: způsobilé k repasi rám: způsobilý k repasi kování: původní
zasklení: nepřístupné, kryté plechem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</si>
  <si>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41</t>
  </si>
  <si>
    <t>O07.6</t>
  </si>
  <si>
    <t>A.1.1.5.1.01_021</t>
  </si>
  <si>
    <t>42</t>
  </si>
  <si>
    <t>A.1.1.5.1.02_000a</t>
  </si>
  <si>
    <t>43</t>
  </si>
  <si>
    <t>A.1.1.5.1.02_000b</t>
  </si>
  <si>
    <t>44</t>
  </si>
  <si>
    <t>A.1.1.5.1.02_000c</t>
  </si>
  <si>
    <t>45</t>
  </si>
  <si>
    <t>D08.1</t>
  </si>
  <si>
    <t>A.1.1.5.1.02_001</t>
  </si>
  <si>
    <t>Dveře - Výroba a osazení repliky dle části "dokumenty podrobností" - Rozměry: 1190x2000 mm.
Popis navrhované úpravy: Výroba a osazení repliky dle části "dokumenty podrobností", výkres dn_01
řešení připojovací spáry podle normy ČSN 74 6077 (vč. komprimačních pásek a parotěsných fólií), dle nového detailu (výkres c.12, pro info viz příloha), zalištování ze 3 stran (mimo parapetu) z vnitřní strany 
kování leštěná mosaz, konkrétní typ viz tz zasklení izolačním dvojsklem 4-8-4
Další specifikace viz D.1.1.b.11 Tabulky výplní otvorů a Technická zpráva</t>
  </si>
  <si>
    <t>46</t>
  </si>
  <si>
    <t>O09.1</t>
  </si>
  <si>
    <t>A.1.1.5.1.02_002</t>
  </si>
  <si>
    <t>Dř. okno jednoduché - Kompletní repase prvku - Rozměry: 1300x970 mm.
Popis stávajicího stavu: křídlo: způsobilé k repasi rám: způsobilý k repasi kování: původní
zasklení: čiré plavené sklo 4mm, síť proti hmyzu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18x300x1600
Další specifikace viz D.1.1.b.11 Tabulky výplní otvorů a Technická zpráva</t>
  </si>
  <si>
    <t>47</t>
  </si>
  <si>
    <t>O10.1</t>
  </si>
  <si>
    <t>A.1.1.5.1.02_003</t>
  </si>
  <si>
    <t>Dř. okno jednoduché - Kompletní repase prvku - Rozměry: 920x870 mm.
Popis stávajicího stavu: křídlo: způsobilé k repasi rám: způsobilý k repasi kování: původní
zasklení: drátosklo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18x300x1100
Další specifikace viz D.1.1.b.11 Tabulky výplní otvorů a Technická zpráva</t>
  </si>
  <si>
    <t>48</t>
  </si>
  <si>
    <t>O10.2</t>
  </si>
  <si>
    <t>A.1.1.5.1.02_004</t>
  </si>
  <si>
    <t>Dř. okno jednoduché - Kompletní repase prvku - Rozměry: 920x870  mm.
Popis stávajicího stavu: křídlo: způsobilé k repasi rám: způsobilý k repasi kování: původní
zasklení: drátosklo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18x300x1100
Další specifikace viz D.1.1.b.11 Tabulky výplní otvorů a Technická zpráva</t>
  </si>
  <si>
    <t>49</t>
  </si>
  <si>
    <t>D11.1</t>
  </si>
  <si>
    <t>A.1.1.5.1.02_005</t>
  </si>
  <si>
    <t>Dveře - Výroba a osazení repliky dle části "dokumenty podrobností" - Rozměry: 1080x2150 mm.
Popis navrhované úpravy: Výroba a osazení repliky dle části "dokumenty podrobností", výkres dn_01
řešení připojovací spáry podle normy ČSN 74 6077 (vč. komprimačních pásek a parotěsných fólií), dle nového detailu (výkres c.12, pro info viz příloha), zalištování ze 3 stran (mimo parapetu) z vnitřní strany 
kování leštěná mosaz, konkrétní typ viz tz zasklení izolačním dvojsklem 4-8-4
Další specifikace viz D.1.1.b.11 Tabulky výplní otvorů a Technická zpráva</t>
  </si>
  <si>
    <t>50</t>
  </si>
  <si>
    <t>O12.1</t>
  </si>
  <si>
    <t>A.1.1.5.1.02_006</t>
  </si>
  <si>
    <t>Dř. okno jednoduché - Kompletní repase prvku - Rozměry: 800x800 mm.
Popis stávajicího stavu: křídlo: způsobilé k repasi rám: způsobilý k repasi kování: původní
zasklení: čiré plavené sklo 4mm, síť proti hmyzu, mříž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18x200x900
Další specifikace viz D.1.1.b.11 Tabulky výplní otvorů a Technická zpráva</t>
  </si>
  <si>
    <t>51</t>
  </si>
  <si>
    <t>O13.1</t>
  </si>
  <si>
    <t>A.1.1.5.1.02_007</t>
  </si>
  <si>
    <t>Dř. okno jednoduché - Kompletní repase prvku - Rozměry: 500x950 mm. 
Popis stávajicího stavu: křídlo: způsobilé k repasi rám: způsobilý k repasi kování: původní
zasklení: čiré plavené sklo 4mm, síť proti hmyzu, mříž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18x200x550
Další specifikace viz D.1.1.b.11 Tabulky výplní otvorů a Technická zpráva</t>
  </si>
  <si>
    <t>O13.2</t>
  </si>
  <si>
    <t>A.1.1.5.1.02_008</t>
  </si>
  <si>
    <t>Dř. okno jednoduché - Kompletní repase prvku - Rozměry: 500x950 mm.
Popis stávajicího stavu: křídlo: způsobilé k repasi rám: způsobilý k repasi kování: původní
zasklení: čiré plavené sklo 4mm, síť proti hmyzu, mříž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18x200x550
Další specifikace viz D.1.1.b.11 Tabulky výplní otvorů a Technická zpráva</t>
  </si>
  <si>
    <t>53</t>
  </si>
  <si>
    <t>O14.1</t>
  </si>
  <si>
    <t>A.1.1.5.1.02_009</t>
  </si>
  <si>
    <t>Dř. okno špaletové šířka kce špalety 200mm - Kompletní repase prvku - Rozměry: vnitřní 1000x1000 mm, vnější 900x900 mm.
Popis stávajicího stavu: křídlo: způsobilé k repasi rám: způsobilý k repasi kování: původní
zasklení: drátosklo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18x200x950
Další specifikace viz D.1.1.b.11 Tabulky výplní otvorů a Technická zpráva</t>
  </si>
  <si>
    <t>54</t>
  </si>
  <si>
    <t>O14.2</t>
  </si>
  <si>
    <t>A.1.1.5.1.02_010</t>
  </si>
  <si>
    <t>Dř. okno špaletové šířka kce špalety 200mm - Kompletní repase prvku - Rozměry: vnitřní 1000x1000 mm, vnější 900x900 mm. 
Popis stávajicího stavu: křídlo: způsobilé k repasi rám: způsobilý k repasi kování: původní
zasklení: čiré plavené sklo 4mm + sklo "diamant", síť proti hmyzu, mříž
Popis navrhované úpravy: Kompletní repase prvku; povrchová úprava křídel, rámů i vnitřní špalety: oprava protézováním, vložkami nebo tmelením, impregnace proti dřevokaznému hmyzu a houbám, základní olejový nátěr, 2x vrchní olejový nátěr štětcem 
sjednotit zasklení -čiré plavené sklo
osazení nové sítě proti hmyzu -replika dle původního vzoru nový vnitřní parapet hpl 18x200x950
Další specifikace viz D.1.1.b.11 Tabulky výplní otvorů a Technická zpráva</t>
  </si>
  <si>
    <t>55</t>
  </si>
  <si>
    <t>D15.1</t>
  </si>
  <si>
    <t>A.1.1.5.1.02_011</t>
  </si>
  <si>
    <t>Dveře - Výroba a osazení repliky dle části "dokumenty podrobností" - Rozměry: 1100x2120 mm. 
Popis navrhované úpravy: Výroba a osazení repliky dle části "dokumenty podrobností", výkres dn_01
řešení připojovací spáry podle normy ČSN 74 6077 (vč. komprimačních pásek a parotěsných fólií), dle nového detailu (výkres c.12, pro info viz příloha), zalištování ze 3 stran (mimo parapetu) z vnitřní strany 
kování leštěná mosaz, konkrétní typ viz tz zasklení izolačním dvojsklem 4-8-4
Další specifikace viz D.1.1.b.11 Tabulky výplní otvorů a Technická zpráva</t>
  </si>
  <si>
    <t>56</t>
  </si>
  <si>
    <t>O16.1</t>
  </si>
  <si>
    <t>A.1.1.5.1.02_012</t>
  </si>
  <si>
    <t>Dř. okno jednoduché - Kompletní repase prvku - Rozměry: 770x1000 mm. 
Popis stávajicího stavu: křídlo: způsobilé k repasi rám: způsobilý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18x400x950
Další specifikace viz D.1.1.b.11 Tabulky výplní otvorů a Technická zpráva</t>
  </si>
  <si>
    <t>57</t>
  </si>
  <si>
    <t>O16.2</t>
  </si>
  <si>
    <t>A.1.1.5.1.02_013</t>
  </si>
  <si>
    <t>Dř. okno jednoduché - Kompletní repase prvku - Rozměry: 770x1000 mm.
Popis stávajicího stavu: křídlo: způsobilé k repasi rám: způsobilý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18x400x950
Další specifikace viz D.1.1.b.11 Tabulky výplní otvorů a Technická zpráva</t>
  </si>
  <si>
    <t>58</t>
  </si>
  <si>
    <t>O17.1</t>
  </si>
  <si>
    <t>A.1.1.5.1.02_014</t>
  </si>
  <si>
    <t>Dř. okno jednoduché - Kompletní repase prvku - Rozměry: 1550x950 mm.
Popis stávajicího stavu: křídlo: způsobilé k repasi rám: způsobilý k repasi kování: původní
zasklení: izolační dvojsklo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18x400x1600
Další specifikace viz D.1.1.b.11 Tabulky výplní otvorů a Technická zpráva</t>
  </si>
  <si>
    <t>59</t>
  </si>
  <si>
    <t>O18.1</t>
  </si>
  <si>
    <t>A.1.1.5.1.02_015</t>
  </si>
  <si>
    <t>Dř. okno jednoduché - Kompletní repase prvku - Rozměry: 450x950 mm. 
Popis stávajicího stavu: křídlo: způsobilé k repasi rám: způsobilý k repasi kování: původní
zasklení: izolační dvojsklo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18x600x900
Další specifikace viz D.1.1.b.11 Tabulky výplní otvorů a Technická zpráva</t>
  </si>
  <si>
    <t>60</t>
  </si>
  <si>
    <t>O19.1</t>
  </si>
  <si>
    <t>A.1.1.5.1.02_016</t>
  </si>
  <si>
    <t>Dř. okno špaletové šířka kce špalety 200mm - Kompletní repase prvku - Rozměry: vnitřní 1350x1050 mm, vnější 1250x950 mm. 
Popis stávajicího stavu: křídlo: způsobilé k repasi rám: způsobilý k repasi kování: původní
zasklení: mléčné 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18x400x1600
Další specifikace viz D.1.1.b.11 Tabulky výplní otvorů a Technická zpráva</t>
  </si>
  <si>
    <t>61</t>
  </si>
  <si>
    <t>O19.2</t>
  </si>
  <si>
    <t>A.1.1.5.1.02_017</t>
  </si>
  <si>
    <t>Dř. okno špaletové šířka kce špalety 200mm - Kompletní repase prvku - Rozměry: vnitřní 1350x1050 mm, vnější 1250x950 mm. 
Popis stávajicího stavu: křídlo: způsobilé k repasi rám: způsobilý k repasi kování: původní
zasklení: izolační dvojsklo, síť proti hmyzu, mříž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18x400x1600
Další specifikace viz D.1.1.b.11 Tabulky výplní otvorů a Technická zpráva</t>
  </si>
  <si>
    <t>62</t>
  </si>
  <si>
    <t>D20.1</t>
  </si>
  <si>
    <t>A.1.1.5.1.02_018</t>
  </si>
  <si>
    <t>63</t>
  </si>
  <si>
    <t>O21.1</t>
  </si>
  <si>
    <t>A.1.1.5.1.02_019</t>
  </si>
  <si>
    <t>Dř. okno jednoduché - Kompletní repase prvku - Rozměry: 350x950 mm.
Popis stávajicího stavu: křídlo: způsobilé k repasi rám: způsobilý k repasi kování: původní
zasklení: čiré plavené sklo 4mm, síť proti hmyzu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18x250x400
Další specifikace viz D.1.1.b.11 Tabulky výplní otvorů a Technická zpráva</t>
  </si>
  <si>
    <t>64</t>
  </si>
  <si>
    <t>O21.2</t>
  </si>
  <si>
    <t>A.1.1.5.1.02_020</t>
  </si>
  <si>
    <t>Dř. okno jednoduché - Kompletní repase prvku - Rozměry: 350x950 mm. 
Popis stávajicího stavu: křídlo: způsobilé k repasi rám: způsobilý k repasi kování: původní
zasklení: čiré plavené sklo 4mm, síť proti hmyzu
Popis navrhované úpravy: Kompletní repase prvku; povrchová úprava křídel, rámů i vnitřní špalety: oprava protézováním, vložkami nebo tmelením, impregnace proti dřevokaznému hmyzu a houbám, základní olejový nátěr, 2x vrchní olejový nátěr štětcem 
osazení nové sítě proti hmyzu -replika dle původního vzoru; nový vnitřní parapet hpl 18x250x400
Další specifikace viz D.1.1.b.11 Tabulky výplní otvorů a Technická zpráva</t>
  </si>
  <si>
    <t>65</t>
  </si>
  <si>
    <t>O21.3</t>
  </si>
  <si>
    <t>A.1.1.5.1.02_021</t>
  </si>
  <si>
    <t>66</t>
  </si>
  <si>
    <t>O21.4</t>
  </si>
  <si>
    <t>A.1.1.5.1.02_022</t>
  </si>
  <si>
    <t>67</t>
  </si>
  <si>
    <t>O22.1</t>
  </si>
  <si>
    <t>A.1.1.5.1.02_023</t>
  </si>
  <si>
    <t>Dř. okno jednoduché - Kompletní repase prvku - Rozměry: 1100x650 mm.
Popis stávajicího stavu: křídlo: k repasi, poškozená okapnice a spodní část křídla -výměna rám: způsobilý k repasi, poškozená sponí část rámu -výměna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spodní části křídla výměna spodní části rámu;
nový vnitřní parapet hpl 18x450x1200
Další specifikace viz D.1.1.b.11 Tabulky výplní otvorů a Technická zpráva</t>
  </si>
  <si>
    <t>68</t>
  </si>
  <si>
    <t>997013160</t>
  </si>
  <si>
    <t>Vnitrostaveništní doprava suti a vybouraných hmot pro budovy v přes 30 do 36 m s omezením mechanizace</t>
  </si>
  <si>
    <t>t</t>
  </si>
  <si>
    <t>69</t>
  </si>
  <si>
    <t>997013501</t>
  </si>
  <si>
    <t>Odvoz suti a vybouraných hmot na skládku nebo meziskládku do 1 km se složením</t>
  </si>
  <si>
    <t>70</t>
  </si>
  <si>
    <t>997013509.ZC</t>
  </si>
  <si>
    <t>Příplatek k odvozu suti a vybouraných hmot na skládku ZKD 1 km přes 1 km vzdálenost skládky musí být zohledněna v jednotkové ceně</t>
  </si>
  <si>
    <t>71</t>
  </si>
  <si>
    <t>997013871</t>
  </si>
  <si>
    <t>Poplatek za uložení stavebního odpadu na recyklační skládce (skládkovné) směsného stavebního a demoličního kód odpadu 17 09 04</t>
  </si>
  <si>
    <t>72</t>
  </si>
  <si>
    <t>949101111</t>
  </si>
  <si>
    <t>Lešení pomocné pro objekty pozemních staveb s lešeňovou podlahou v do 1,9 m zatížení do 150 kg/m2</t>
  </si>
  <si>
    <t>47,16*1,2</t>
  </si>
  <si>
    <t>73</t>
  </si>
  <si>
    <t>943211111</t>
  </si>
  <si>
    <t>Montáž lešení prostorového rámového lehkého s podlahami zatížení do 200 kg/m2 v do 10 m</t>
  </si>
  <si>
    <t>m3</t>
  </si>
  <si>
    <t>Pro výplně otvorů vyšší než 2,5 m</t>
  </si>
  <si>
    <t>26,2*1,2</t>
  </si>
  <si>
    <t>74</t>
  </si>
  <si>
    <t>943211211.ZP</t>
  </si>
  <si>
    <t>Příplatek k lešení prostorovému rámovému lehkému s podlahami v do 10 m za první a ZKD den použití, délka pronájmu musí být zohledněna v jednotkové ceně</t>
  </si>
  <si>
    <t>75</t>
  </si>
  <si>
    <t>943111311</t>
  </si>
  <si>
    <t>Odborná prohlídka lešení prostorového trubkového lehkého s podlahami zatížení do 200 kg/m2 v do 30 m objemu do 1000 m3 nezakrytého</t>
  </si>
  <si>
    <t>76</t>
  </si>
  <si>
    <t>943211811</t>
  </si>
  <si>
    <t>Demontáž lešení prostorového rámového lehkého s podlahami zatížení do 200 kg/m2 v do 10 m</t>
  </si>
  <si>
    <t>77</t>
  </si>
  <si>
    <t>VRN.1.01_001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</si>
  <si>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Cena zahrnuje veškeré náklady dodavatele stanovené na základě projektové dokumentace pro provádění stavby a zvoleného definitivního technologického postupu dodavatele</t>
  </si>
  <si>
    <t>soubor</t>
  </si>
  <si>
    <t>78</t>
  </si>
  <si>
    <t>VRN.1.01_002</t>
  </si>
  <si>
    <t>Restaurátorský průzkum barevnosti výplní otvorů</t>
  </si>
  <si>
    <t>79</t>
  </si>
  <si>
    <t>VRN.1.01_003</t>
  </si>
  <si>
    <t>Vypracování podrobného plánu organizace výstavby dodavatele stavby včetně harmonogramu prací</t>
  </si>
  <si>
    <t>80</t>
  </si>
  <si>
    <t>VRN.1.01_004</t>
  </si>
  <si>
    <t>Výrobní a dílenská dokumentace dodavatele vč. veškerých nákladů na její průběžné zpracování, projednávání a schvalování</t>
  </si>
  <si>
    <t>81</t>
  </si>
  <si>
    <t>VRN.1.01_005</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</si>
  <si>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</si>
  <si>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82</t>
  </si>
  <si>
    <t>VRN.1.01_006</t>
  </si>
  <si>
    <t>Pasportizace objektu před před zahájením stavebních prací vč. fotodokumentace a diagnostiky</t>
  </si>
  <si>
    <t>83</t>
  </si>
  <si>
    <t>VRN.1.01_007</t>
  </si>
  <si>
    <t>Pasportizace umělecko řemeslných prvků a významných stavebních detailů, vč. štítkování a značení v souladu s projektovou dokumentací</t>
  </si>
  <si>
    <t>84</t>
  </si>
  <si>
    <t>VRN.1.02_001</t>
  </si>
  <si>
    <t>Příprava staveniště, veškerá opatření související s odstrojením objektu a ochranou významných umělecko řemeslných prvků a významných architektonických detailů v rozsahu vyplývajícím z projektové dokumentace, vč. montáže a dodávky veškerých materiálpů a pomocných konstrukcí použitých k ochraně</t>
  </si>
  <si>
    <t>85</t>
  </si>
  <si>
    <t>VRN.1.02_002</t>
  </si>
  <si>
    <t xml:space="preserve">Zrušení opatření související s odstrojením objektu a ochranou významných umělecko řemeslných prvků a významných architektonických detailů v rozsahu vyplývajícím z projektové dokumentace, vč. odstranění a likvidace veškerých materiálpů a pomocných konstrukcí použitých k ochraně </t>
  </si>
  <si>
    <t>86</t>
  </si>
  <si>
    <t>VRN.1.02_003</t>
  </si>
  <si>
    <t>Zřízení ochrany povrchů trasportních cest před poškozením</t>
  </si>
  <si>
    <t>87</t>
  </si>
  <si>
    <t>VRN.1.02_004</t>
  </si>
  <si>
    <t>Zrušení ochrany povrchů trasportních cest před poškozením</t>
  </si>
  <si>
    <t>88</t>
  </si>
  <si>
    <t>VRN.1.02_005</t>
  </si>
  <si>
    <t>Ochrana, zakrytí a odkrytí nových konstrukcí před poškozením během realizace stavby v rozsahu odpovídajícím dodavatelskému POV</t>
  </si>
  <si>
    <t>89</t>
  </si>
  <si>
    <t>VRN.1.02_006</t>
  </si>
  <si>
    <t>Pomocné konstrukce a lešení potřebné pro demontáží a osazování výplní otvorů dle POV</t>
  </si>
  <si>
    <t>90</t>
  </si>
  <si>
    <t>VRN.1.03_001</t>
  </si>
  <si>
    <t>Zřízení zařízení staveniště vč. veškerého vybavení v souladu s požadavky uvedenými v zadávací a projektové dokumentaci a dále pak v rozsahu dle POV dodavatele</t>
  </si>
  <si>
    <t>91</t>
  </si>
  <si>
    <t>VRN.1.03_002</t>
  </si>
  <si>
    <t>Provoz zařízení staveniště vč. veškerého vybavení v souladu s požadavky uvedenými v zadávací a projektové dokumentaci a dále pak v rozsahu dle POV dodavatele po celou dobu trvání stavby, vč. průběžného úklidu, náklady na provoz a údržbu vybavení staveniště vč. energií</t>
  </si>
  <si>
    <t>92</t>
  </si>
  <si>
    <t>VRN.1.03_003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</si>
  <si>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</si>
  <si>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93</t>
  </si>
  <si>
    <t>VRN.1.03_004</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</si>
  <si>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</si>
  <si>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94</t>
  </si>
  <si>
    <t>VRN.1.03_005</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</si>
  <si>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</si>
  <si>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95</t>
  </si>
  <si>
    <t>VRN.1.04_001</t>
  </si>
  <si>
    <t>Inženýrská činnost v rozsahu a podrobnostech potřebných pro realizaci stavby za účelem zajištění veškerých potřebných vyjádření, místních šetření atp. po celou dobu stavby</t>
  </si>
  <si>
    <t>96</t>
  </si>
  <si>
    <t>VRN.1.05_001</t>
  </si>
  <si>
    <t>Náklady na veškerá opatření BOZP po celou dobu trvání stavby v rozsahu dle platné legislativy, stanoveném projektovou dokumentací a dle organizace výstavby dodavatele vč. harmonogramu stavby</t>
  </si>
  <si>
    <t>97</t>
  </si>
  <si>
    <t>VRN.1.06_001</t>
  </si>
  <si>
    <t>Náklady na vzorkování v rozsahu dle projektové dokumentace</t>
  </si>
  <si>
    <t>98</t>
  </si>
  <si>
    <t>968062244</t>
  </si>
  <si>
    <t>Vybourání dřevěných rámů oken jednoduchých včetně křídel pl do 1 m2</t>
  </si>
  <si>
    <t>O1.26.1; 0,43*0,54</t>
  </si>
  <si>
    <t>O1.26.2; 0,43*0,54</t>
  </si>
  <si>
    <t>O1.26.3; 0,43*0,54</t>
  </si>
  <si>
    <t>O1.26.4; 0,43*0,54</t>
  </si>
  <si>
    <t>99</t>
  </si>
  <si>
    <t>100</t>
  </si>
  <si>
    <t>764002851</t>
  </si>
  <si>
    <t>Demontáž oplechování parapetů do suti</t>
  </si>
  <si>
    <t>75,1</t>
  </si>
  <si>
    <t>101</t>
  </si>
  <si>
    <t>102</t>
  </si>
  <si>
    <t>103</t>
  </si>
  <si>
    <t>104</t>
  </si>
  <si>
    <t>105</t>
  </si>
  <si>
    <t>766441823</t>
  </si>
  <si>
    <t>Demontáž parapetních desek dřevěných nebo plastových šířky do 300 mm délky přes 2000 mm</t>
  </si>
  <si>
    <t>106</t>
  </si>
  <si>
    <t>317*2</t>
  </si>
  <si>
    <t>1*2</t>
  </si>
  <si>
    <t>107</t>
  </si>
  <si>
    <t>13,8</t>
  </si>
  <si>
    <t>108</t>
  </si>
  <si>
    <t>290,9*0,2</t>
  </si>
  <si>
    <t>109</t>
  </si>
  <si>
    <t>290,9</t>
  </si>
  <si>
    <t>110</t>
  </si>
  <si>
    <t>111</t>
  </si>
  <si>
    <t>622135001.ZP</t>
  </si>
  <si>
    <t>Vyrovnání podkladu vnějších parapetů maltou vápenocementovou tl do 10 mm, vyspádování 2%</t>
  </si>
  <si>
    <t>vnější parapet</t>
  </si>
  <si>
    <t>27,0</t>
  </si>
  <si>
    <t>112</t>
  </si>
  <si>
    <t>781474111.ZP</t>
  </si>
  <si>
    <t>Doplnění obkladů vnitřních keramických lepených lepidlem</t>
  </si>
  <si>
    <t>doplnění poškozeného ker. obkladu na WC</t>
  </si>
  <si>
    <t>113</t>
  </si>
  <si>
    <t>59761026.ZP</t>
  </si>
  <si>
    <t>obklad keramický dle stávajícího obkladu</t>
  </si>
  <si>
    <t>114</t>
  </si>
  <si>
    <t>116</t>
  </si>
  <si>
    <t>115</t>
  </si>
  <si>
    <t>A.2.1.5.1.01_000a</t>
  </si>
  <si>
    <t>117</t>
  </si>
  <si>
    <t>A.2.1.5.1.01_000b</t>
  </si>
  <si>
    <t>118</t>
  </si>
  <si>
    <t>A.2.1.5.1.01_000c</t>
  </si>
  <si>
    <t>119</t>
  </si>
  <si>
    <t>O1.1.1</t>
  </si>
  <si>
    <t>A.2.1.5.1.01_001</t>
  </si>
  <si>
    <t>Dř. okno špaletové šířka kce špalety 200mm - novodobé- Kompletní repase prvku - Rozměry: vnitřní 1480x1200 mm, vnější 1380x1100 mm.
Popis stávajicího stavu: 
křídlo: novodobé, způsobilé k repasi rám: novodobý, způsobilý k repasi kování: novodobé
zasklení: izolační dvojsklo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18x150x1600;
nový vnější parapet, plošně přilepený k podkladu, tizn r.š. 360mm, 0,7x1600
Další specifikace viz D.1.1.b.11 Tabulky výplní otvorů a Technická zpráva</t>
  </si>
  <si>
    <t>120</t>
  </si>
  <si>
    <t>O1.1.2</t>
  </si>
  <si>
    <t>A.2.1.5.1.01_002</t>
  </si>
  <si>
    <t>121</t>
  </si>
  <si>
    <t>O1.2.1</t>
  </si>
  <si>
    <t>A.2.1.5.1.01_003</t>
  </si>
  <si>
    <t>Dř. okno špaletové vícedílné šířka kce špalety 200mm venkovní mříže k-vnitřní rám- kazeta - Kompletní repase prvku - Rozměry: vnitřní 1900x2800 mm, vnější 1740x2700 mm.
Popis stávajicího stavu: křídlo: způsobilé k repasi, okapnice spodního křídla k výměně rám: způsobilý k repasi
kování: původní, 2 kličky novodobé zasklení: čiré tažené sklo 4mm
nadokenní kastlík původních venkovních žaluzií 300 x 300 x 1900mm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výměna 2ks kliček za repliky původních, leštěná mosaz osazení dvojskel 4-8-4mm do vnitřních rámů;
zafixování venkovních žaluzií v kastlíku -vyplnění minerální vatou a nízkoexpanzní pu pěnou;
nový vnitřní parapet hpl 18x150x2150;
nový vnější parapet, plošně přilepený k podkladu, tizn r.š. 360mm, 0,7x2150
Další specifikace viz D.1.1.b.11 Tabulky</t>
  </si>
  <si>
    <t>122</t>
  </si>
  <si>
    <t>O1.2.2</t>
  </si>
  <si>
    <t>A.2.1.5.1.01_004</t>
  </si>
  <si>
    <t>Dř. okno špaletové vícedílné šířka kce špalety 200mm venkovní mříže k-vnitřní rám- kazeta - Kompletní repase prvku - Rozměry: vnitřní 1900x2800 mm, vnější 1740x2700 mm.
Popis stávajicího stavu: křídlo: způsobilé k repasi, okapnice spodního křídla k výměně rám: způsobilý k repasi
kování: původní, 1 klička novodobá zasklení: čiré tažené sklo 4mm
nadokenní kastlík původních venkovních žaluzií 300 x 300 x 1900mm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výměna 1ks kličky za repliku původní, leštěná mosaz osazení dvojskel 4-8-4mm do vnitřních rámů;
zafixování venkovních žaluzií v kastlíku -vyplnění minerální vatou a nízkoexpanzní pu pěnou
nový vnitřní parapet hpl 18x150x2150;
nový vnější parapet, plošně přilepený k podkladu, tizn r.š. 360mm, 0,7x2150
Další specifikace viz D.1.1.b.11 Tabulky výplní</t>
  </si>
  <si>
    <t>123</t>
  </si>
  <si>
    <t>O1.2.3</t>
  </si>
  <si>
    <t>A.2.1.5.1.01_005</t>
  </si>
  <si>
    <t>Dř. okno špaletové vícedílné šířka kce špalety 200mm venkovní mříže k-vnitřní rám- kazeta - Kompletní repase prvku - Rozměry: vnitřní 1900x2800 mm, vnější 1740x2700 mm.
Popis stávajicího stavu: křídlo: způsobilé k repasi, okapnice spodního křídla k výměně rám: způsobilý k repasi, nutná vložka do spodního rámu kování: původní, 1 klička novodobá
zasklení: čiré tažené sklo 4mm
nadokenní kastlík původních venkovních žaluzií 300 x 300 x 1900mm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výměna 1ks kličky za repliku původní, leštěná mosaz osazení dvojskel 4-8-4mm do vnitřních rámů;
zafixování venkovních žaluzií v kastlíku -vyplnění minerální vatou a nízkoexpanzní pu pěnou;
nový vnitřní parapet hpl 18x150x2150;
nový vnější parapet, plošně přilepený k podkladu, tizn</t>
  </si>
  <si>
    <t>124</t>
  </si>
  <si>
    <t>O1.3.1</t>
  </si>
  <si>
    <t>A.2.1.5.1.01_006</t>
  </si>
  <si>
    <t>Dř. okno špaletové vícedílné šířka kce špalety 200mm k-vnitřní rám- kazeta - Kompletní repase prvku - Rozměry: vnitřní 1540x2800 mm, vnější 1380x2700 mm.
Popis stávajicího stavu: křídlo: způsobilé k repasi, okapnice spodního křídla k výměně
rám: způsobilý k repasi, nutná vložka do vnitřního křídla (prasklé) kování: původní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vnitřního křídla osazení dvojskel 4-8-4mm do vnitřních rámů;
zafixování venkovních žaluzií v kastlíku -vyplnění minerální vatou a nízkoexpanzní pu pěnou;
nový vnitřní parapet hpl 18x150x1800;
nový vnější parapet, plošně přilepený k podkladu, tizn r.š. 360mm, 0,7x1800
Další specifikace viz</t>
  </si>
  <si>
    <t>125</t>
  </si>
  <si>
    <t>O1.3.2</t>
  </si>
  <si>
    <t>A.2.1.5.1.01_007</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</si>
  <si>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nutná vložka do spodního rámu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výměna 2ks kličky za repliku původní, leštěná mosaz;
osazení dvojskel 4-8-4mm do vnitřních rámů;
zafixování venkovních žaluzií v kastlíku -vyplnění minerální vatou a nízkoexpanzní pu pěnou
nový vnitřní parapet hpl 18x150x1800
nový vnější</t>
  </si>
  <si>
    <t>126</t>
  </si>
  <si>
    <t>O1.3.3</t>
  </si>
  <si>
    <t>A.2.1.5.1.01_008</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</si>
  <si>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kování: původní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osazení dvojskel 4-8-4mm do vnitřních rámů
zafixování venkovních žaluzií v kastlíku -vyplnění minerální vatou a nízkoexpanzní pu pěnou
nový vnitřní parapet hpl 18x150x1800
nový vnější parapet, plošně přilepený k podkladu, tizn r.š. 360mm, 0,7x1800
Další specifikace viz D.1.1.b.11 Tabulky výplní otvorů a Technická zpráva</t>
  </si>
  <si>
    <t>127</t>
  </si>
  <si>
    <t>O1.3.4</t>
  </si>
  <si>
    <t>A.2.1.5.1.01_009</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</si>
  <si>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nutná vložka do spodního rámu
kování: původní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osazení dvojskel 4-8-4mm do vnitřních rámů
zafixování venkovních žaluzií v kastlíku -vyplnění minerální vatou a nízkoexpanzní pu pěnou
nový vnitřní parapet hpl 18x150x1800
nový vnější parapet, plošně přilepený k podkladu, tizn r.š. 360mm, 0,7x1800
Další specifikace viz</t>
  </si>
  <si>
    <t>128</t>
  </si>
  <si>
    <t>O1.3.5</t>
  </si>
  <si>
    <t>A.2.1.5.1.01_010</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</si>
  <si>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nutná vložka do spodního rámu
kování: původní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osazení dvojskel 4-8-4mm do vnitřních rámů
zafixování venkovních žaluzií v kastlíku -vyplnění minerální vatou a nízkoexpanzní pu pěnou
nový vnitřní parapet hpl 18x150x1800
nový vnější parapet, plošně přilepený k podkladu, tizn r.š. 360mm, 0,7x1800
Další specifikace viz</t>
  </si>
  <si>
    <t>129</t>
  </si>
  <si>
    <t>O1.3.6</t>
  </si>
  <si>
    <t>A.2.1.5.1.01_011</t>
  </si>
  <si>
    <t>Dř. okno špaletové vícedílné šířka kce špalety 200mm k-vnitřní rám- kazeta - Kompletní repase prvku - Rozměry: vnitřní 1540x2800 mm, vnější 1380x2700 mm.
Popis stávajicího stavu: křídlo: zkřížené, k repasi, okapnice a klapačka spodního křídla k výměně rám: způsobilý k repasi, nutná vložka do spodního rámu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výměna 2ks kličky za repliku původní, leštěná mosaz
osazení dvojskel 4-8-4mm do vnitřních rámů
zafixování venkovních žaluzií v kastlíku -vyplnění minerální vatou a nízkoexpanzní pu pěnou
nový vnitřní parapet hpl 18x150x1800
nový vnější</t>
  </si>
  <si>
    <t>130</t>
  </si>
  <si>
    <t>O1.3.7</t>
  </si>
  <si>
    <t>A.2.1.5.1.01_012</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</si>
  <si>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nutná vložka do spodního rámu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výměna 2ks kličky za repliku původní, leštěná mosaz
osazení dvojskel 4-8-4mm do vnitřních rámů
zafixování venkovních žaluzií v kastlíku -vyplnění minerální vatou a nízkoexpanzní pu pěnou
nový vnitřní parapet hpl 18x150x1800
nový vnější</t>
  </si>
  <si>
    <t>131</t>
  </si>
  <si>
    <t>O1.3.8</t>
  </si>
  <si>
    <t>A.2.1.5.1.01_013</t>
  </si>
  <si>
    <t>132</t>
  </si>
  <si>
    <t>O1.3.9</t>
  </si>
  <si>
    <t>A.2.1.5.1.01_014</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</si>
  <si>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výměna 2ks kličky za repliku původní, leštěná mosaz
osazení dvojskel 4-8-4mm do vnitřních rámů
zafixování venkovních žaluzií v kastlíku -vyplnění minerální vatou a nízkoexpanzní pu pěnou
nový vnitřní parapet hpl 18x150x1800
nový vnější parapet, plošně přilepený k</t>
  </si>
  <si>
    <t>133</t>
  </si>
  <si>
    <t>O1.3.10</t>
  </si>
  <si>
    <t>A.2.1.5.1.01_015</t>
  </si>
  <si>
    <t>Dř. okno špaletové vícedílné šířka kce špalety 200mm k-vnitřní rám- kazeta - Kompletní repase prvku - Rozměry: vnitřní 1540x2800 mm, vnější 1380x2700 mm.
Popis stávajicího stavu: křídlo: způsobilé k repasi, okapnice a klapačka spodního křídla k výměně rám: způsobilý k repasi, nutná vložka do spodního rámu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výměna 2ks kličky za repliku původní, leštěná mosaz
zafixování venkovních žaluzií v kastlíku -vyplnění minerální vatou a nízkoexpanzní pu pěnou
nový vnitřní parapet hpl 18x150x1800
nový vnější parapet, plošně přilepený k podkladu, tizn r.š.</t>
  </si>
  <si>
    <t>134</t>
  </si>
  <si>
    <t>O1.3.11</t>
  </si>
  <si>
    <t>A.2.1.5.1.01_016</t>
  </si>
  <si>
    <t>135</t>
  </si>
  <si>
    <t>O1.3.12</t>
  </si>
  <si>
    <t>A.2.1.5.1.01_017</t>
  </si>
  <si>
    <t>136</t>
  </si>
  <si>
    <t>O1.3.13</t>
  </si>
  <si>
    <t>A.2.1.5.1.01_018</t>
  </si>
  <si>
    <t>137</t>
  </si>
  <si>
    <t>O1.4.1</t>
  </si>
  <si>
    <t>A.2.1.5.1.01_019</t>
  </si>
  <si>
    <t>Dř. okno špaletové vícedílné šířka kce špalety 200mm k-vnitřní rám- kazeta - Kompletní repase prvku - Rozměry: vnitřní 1950x2800 mm, vnější 1790x2700 mm.
Popis stávajicího stavu: křídlo: způsobilé k repasi, okapnice a klapačka spodního křídla k výměně, nutné vložky do křídel
rám: způsobilý k repasi, nutná vložka do spodního rámu kování: původní, 2x novodobá klička nadsvětlíku zasklení: čiré tažené sklo 4mm
nadokenní kastlík původních venkovních žaluzií 300 x 300 x 1540mm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křídel i do spodního rámu
výměna 2ks kličky za repliku původní, leštěná mosaz osazení dvojskel 4-8-4mm do vnitřních rámů
zafixování venkovních žaluzií v kastlíku -vyplnění minerální vatou a nízkoexpanzní pu pěnou
nový vnitřní</t>
  </si>
  <si>
    <t>138</t>
  </si>
  <si>
    <t>O1.4.2</t>
  </si>
  <si>
    <t>A.2.1.5.1.01_020</t>
  </si>
  <si>
    <t>139</t>
  </si>
  <si>
    <t>D1.5.1</t>
  </si>
  <si>
    <t>A.2.1.5.1.01_021</t>
  </si>
  <si>
    <t>Port. dveře dvoukřídlé s nadsvsětlíkem - Kompletní repase prvku - Rozměry: 2600x5500 mm.
Popis stávajicího stavu:  křídla: způsobilá k repasi rám: způsobilý k repasi
kování: původní, chybí 1 madlo nadsvětlíku zasklení: čiré tažené sklo 4mm
poškozený kamenný práh
Popis navrhované úpravy: Kompletní repase prvku; povrchová úprava křídel, rámů i vnitřní špalety: oprava protézováním, vložkami nebo tmelením, impregnace proti dřevokaznému hmyzu a houbám, základní olejový nátěr, 2x vrchní olejový nátěr štětcem 
výměna 1ks madla nadsvětlíku za repliku původního oprava prahu umělým kamenem
Další specifikace viz D.1.1.b.11 Tabulky výplní otvorů a Technická zpráva</t>
  </si>
  <si>
    <t>140</t>
  </si>
  <si>
    <t>O1.6.1</t>
  </si>
  <si>
    <t>A.2.1.5.1.01_022</t>
  </si>
  <si>
    <t>Dř. okno špaletové vícedílné šířka kce špalety 200mm - Kompletní repase prvku - Rozměry: vnitřní 2500x2750 mm, vnější 2340x2640 mm.
Popis stávajicího stavu: křídlo: způsobilé k repasi, okapnice a klapačka spodního křídla k výměně rám: způsobilý k repasi, nutná vložka do spodního rámu
kování: původní
zasklení: čiré tažené sklo 4mm pouze kamenný parapet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vložka (protéza) do spodního rámu osazení dvojskel 4-8-4mm do vnitřních rámů
nový vnitřní parapet hpl 18x150x2350
nový vnější parapet, plošně přilepený k podkladu, tizn r.š. 360mm, 0,7x2350
Další specifikace viz D.1.1.b.11 Tabulky výplní otvorů a Technická zpráva</t>
  </si>
  <si>
    <t>141</t>
  </si>
  <si>
    <t>D1.7.1</t>
  </si>
  <si>
    <t>A.2.1.5.1.01_023</t>
  </si>
  <si>
    <t>Dveře dvoukřídlé - Kompletní repase prvku - Rozměry: 1500x3560 mm. 
Popis stávajicího stavu:  křídla: způsobilá k repasi rám: způsobilý k repasi kování: původní
zasklení: čiré tažené sklo 4mm poškozený kamenný práh
Popis navrhované úpravy: Kompletní repase prvku; povrchová úprava křídel, rámů i vnitřní špalety: oprava protézováním, vložkami nebo tmelením, impregnace proti dřevokaznému hmyzu a houbám, základní olejový nátěr, 2x vrchní olejový nátěr štětcem  oprava prahu umělým kamenem
Další specifikace viz D.1.1.b.11 Tabulky výplní otvorů a Technická zpráva</t>
  </si>
  <si>
    <t>142</t>
  </si>
  <si>
    <t>O1.8.1</t>
  </si>
  <si>
    <t>A.2.1.5.1.01_024</t>
  </si>
  <si>
    <t>Dř. okno jednoduché venkovní mříž - Kompletní repase prvku - Rozměry: 1500x1000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18x400x1500
nový vnější parapet, plošně přilepený k podkladu, tizn r.š. 360mm, 0,7x1500
Další specifikace viz D.1.1.b.11 Tabulky výplní otvorů a Technická zpráva</t>
  </si>
  <si>
    <t>143</t>
  </si>
  <si>
    <t>O1.9.1</t>
  </si>
  <si>
    <t>A.2.1.5.1.01_025</t>
  </si>
  <si>
    <t>Dř. okno špaletové dvoudílné šířka kce špalety 200mm - Kompletní repase prvku - Rozměry: vnitřní 1500x1930 mm, vnější 1300x1830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osazení dvojskel 4-8-4mm do vnitřních rámů nový vnitřní parapet hpl 18x150x1600
nový vnější parapet, plošně přilepený k podkladu, tizn r.š. 360mm, 0,7x1600
Další specifikace viz D.1.1.b.11 Tabulky výplní otvorů a Technická zpráva</t>
  </si>
  <si>
    <t>144</t>
  </si>
  <si>
    <t>O1.9.2</t>
  </si>
  <si>
    <t>A.2.1.5.1.01_026</t>
  </si>
  <si>
    <t>Dř. okno špaletové dvoudílné šířka kce špalety 200mm - Kompletní repase prvku - Rozměry: vnitřní 1500x1930 mm, vnější 1300x1830 mm.
Popis stávajicího stavu: křídlo: způsobilé k repasi rám: způsobilý k repasi kování: původní
zasklení: čiré tažené sklo 4mm
nadokenní kastlík původních venkovních žaluzií 150 x 300 x 1500mm
Popis navrhované úpravy: Kompletní repase prvku; povrchová úprava křídel, rámů i vnitřní špalety: oprava protézováním, vložkami nebo tmelením, impregnace proti dřevokaznému hmyzu a houbám, základní olejový nátěr, 2x vrchní olejový nátěr štětcem 
osazení dvojskel 4-8-4mm do vnitřních rámů
zafixování venkovních žaluzií v kastlíku -vyplnění minerální vatou a nízkoexpanzní pu pěnou
nový vnitřní parapet hpl 18x150x1600
nový vnější parapet, plošně přilepený k podkladu, tizn r.š. 360mm, 0,7x1600
Další specifikace viz D.1.1.b.11 Tabulky výplní otvorů a Technická zpráva</t>
  </si>
  <si>
    <t>145</t>
  </si>
  <si>
    <t>O1.10.1</t>
  </si>
  <si>
    <t>A.2.1.5.1.01_027</t>
  </si>
  <si>
    <t>Dř. okno špaletové dvoudílné šířka kce špalety 200mm - Kompletní repase prvku - Rozměry: vnitřní 1100x1870 mm, vnější 1000x1770 mm. 
Popis stávajicího stavu: křídlo: způsobilé k repasi rám: způsobilý k repasi kování: původní
zasklení: čiré tažené sklo 4mm
nadokenní kastlík původních venkovních žaluzií 150 x 300 x 1100mm
Popis navrhované úpravy: Kompletní repase prvku; povrchová úprava křídel, rámů i vnitřní špalety: oprava protézováním, vložkami nebo tmelením, impregnace proti dřevokaznému hmyzu a houbám, základní olejový nátěr, 2x vrchní olejový nátěr štětcem 
zafixování venkovních žaluzií v kastlíku -vyplnění minerální vatou a nízkoexpanzní pu pěnou
nový vnitřní parapet hpl 18x150x1200
nový vnější parapet, plošně přilepený k podkladu, tizn r.š. 360mm, 0,7x
Další specifikace viz D.1.1.b.11 Tabulky výplní otvorů a Technická zpráva</t>
  </si>
  <si>
    <t>146</t>
  </si>
  <si>
    <t>O1.11.1</t>
  </si>
  <si>
    <t>A.2.1.5.1.01_028</t>
  </si>
  <si>
    <t>Dř. okno jednoduché dvoudílné - Kompletní repase prvku - Rozměry: 1620x1850 mm. 
Popis stávajicího stavu:  křídlo: novodobé, způsobilý k repasi rám: novodobý, způsobilý k repasi kování: 2x novodobé plastové kličky zasklení: izolační dvojsklo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18x150x1800
nový vnější parapet, plošně přilepený k podkladu, tizn r.š. 360mm, 0,7x1800
Další specifikace viz D.1.1.b.11 Tabulky výplní otvorů a Technická zpráva</t>
  </si>
  <si>
    <t>147</t>
  </si>
  <si>
    <t>A.2.1.5.1.02_000a</t>
  </si>
  <si>
    <t>148</t>
  </si>
  <si>
    <t>A.2.1.5.1.02_000b</t>
  </si>
  <si>
    <t>149</t>
  </si>
  <si>
    <t>A.2.1.5.1.02_000c</t>
  </si>
  <si>
    <t>150</t>
  </si>
  <si>
    <t>O1.12.1</t>
  </si>
  <si>
    <t>A.2.1.5.1.02_001</t>
  </si>
  <si>
    <t>Dř. okno špaletové dvoudílné šířka kce špalety 200mm - Kompletní repase prvku - Rozměry: vnitřní 1400x2650 mm, vnější 1300x2550 mm. 
Popis stávajicího stavu: křídlo: způsobilé k repasi rám: způsobilý k repasi kování: původní
zasklení: čiré tažené sklo 4mm
nadokenní kastlík původních venkovních žaluzií 300 x 300 x 1400mm
Popis navrhované úpravy: Kompletní repase prvku; povrchová úprava křídel, rámů i vnitřní špalety: oprava protézováním, vložkami nebo tmelením, impregnace proti dřevokaznému hmyzu a houbám, základní olejový nátěr, 2x vrchní olejový nátěr štětcem 
zafixování venkovních žaluzií v kastlíku -vyplnění minerální vatou a nízkoexpanzní pu pěnou
nový vnitřní parapet hpl 18x150x1500
nový vnější parapet, plošně přilepený k podkladu, tizn r.š. 360mm, 0,7x1500
Další specifikace viz D.1.1.b.11 Tabulky výplní otvorů a Technická zpráva</t>
  </si>
  <si>
    <t>151</t>
  </si>
  <si>
    <t>O1.12.2</t>
  </si>
  <si>
    <t>A.2.1.5.1.02_002</t>
  </si>
  <si>
    <t>152</t>
  </si>
  <si>
    <t>O1.13.1</t>
  </si>
  <si>
    <t>A.2.1.5.1.02_003</t>
  </si>
  <si>
    <t>Dř. okno špaletové dvoudílné šířka kce špalety 200mm - Kompletní repase prvku - Rozměry: vnitřní 2150x2700 mm, vnější 2050x2600 mm.
Popis stávajicího stavu: křídlo: způsobilé k repasi, nutné zpevnění rámů např. úhelníky rám: způsobilý k repasi
kování: 9x novodobá klička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zpevnění tuhosti rámů úhelníky
výměna 9ks kliček za repliky původních, leštěná mosaz osazení dvojskel 4-8-4mm do vnitřních rámů
nový vnitřní parapet hpl 18x150x2400
nový vnější parapet, plošně přilepený k podkladu, tizn r.š. 360mm, 0,7x2400
Další specifikace viz D.1.1.b.11 Tabulky výplní otvorů a Technická zpráva</t>
  </si>
  <si>
    <t>153</t>
  </si>
  <si>
    <t>O1.13.2</t>
  </si>
  <si>
    <t>A.2.1.5.1.02_004</t>
  </si>
  <si>
    <t>Dř. okno špaletové dvoudílné šířka kce špalety 200mm - Kompletní repase prvku - Rozměry: vnitřní 2150x2700 mm, vnější 2050x2600 mm. 
Popis stávajicího stavu:  křídlo: způsobilé k repasi, nutné zpevnění rámů např. úhelníky rám: způsobilý k repasi
kování: 9x novodobá klička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zpevnění tuhosti rámů úhelníky
výměna 9ks kliček za repliky původních, leštěná mosaz osazení dvojskel 4-8-4mm do vnitřních rámů
nový vnitřní parapet hpl 18x150x2400
nový vnější parapet, plošně přilepený k podkladu, tizn r.š. 360mm, 0,7x2400
Další specifikace viz D.1.1.b.11 Tabulky výplní otvorů a Technická zpráva</t>
  </si>
  <si>
    <t>154</t>
  </si>
  <si>
    <t>O1.14.1
O1.15.1</t>
  </si>
  <si>
    <t>A.2.1.5.1.02_005</t>
  </si>
  <si>
    <t>Dř. okno jednoduché vícedílné - Kompletní repase prvku - Rozměry: 2450x2570mm.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 1000x450 nový vnitřní parapet hpl 18x2*450x450
nový vnější parapet, plošně přilepený k podkladu, tizn r.š. 360mm, 0,7x2*450
Další specifikace viz D.1.1.b.11 Tabulky výplní otvorů a Technická zpráva</t>
  </si>
  <si>
    <t>155</t>
  </si>
  <si>
    <t>O1.16.1</t>
  </si>
  <si>
    <t>A.2.1.5.1.02_006</t>
  </si>
  <si>
    <t>Dř. okno špaletové dvoudílné šířka kce špalety 200mm - Kompletní repase prvku - Rozměry: vnitřní 1000x2720 mm, vnější 900x2620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18x300x1000
nový vnější parapet, plošně přilepený k podkladu, tizn r.š. 360mm, 0,7x1000
Další specifikace viz D.1.1.b.11 Tabulky výplní otvorů a Technická zpráva</t>
  </si>
  <si>
    <t>156</t>
  </si>
  <si>
    <t>O1.17.1
D1.18.1</t>
  </si>
  <si>
    <t>A.2.1.5.1.02_007</t>
  </si>
  <si>
    <t>Dř. okno s dveřmi špaletové dvoudílné šířka kce špalety 200mm - Kompletní repase prvku - Rozměry: vnitřní 1750x3450 mm, vnější 1650x3350 mm. 
Popis stávajicího stavu: křídlo: způsobilé k repasi
rám: způsobilý k repasi, u dveří nutné vložky do rámů u klik kování: 1x okenní klička a 2x dveřní kliky nepůvodní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povrchová úprava křídel, rámů i vnitřní špalety: oprava protézováním, vložkami nebo tmelením, impregnace proti dřevokaznému hmyzu a houbám, základní olejový nátěr, 2x vrchní olejový nátěr štětcem 
vložky (protézy) do rámů u klik
výměna 2ks klik a 1ks kličky za repliky původních, leštěná mosaz nový vnitřní parapet hpl 18x150x750
nový vnější parapet, plošně přilepený k podkladu, tizn r.š. 360mm, 0,7x750
Další specifikace viz D.1.1.b.11</t>
  </si>
  <si>
    <t>157</t>
  </si>
  <si>
    <t>O1.19.1</t>
  </si>
  <si>
    <t>A.2.1.5.1.02_008</t>
  </si>
  <si>
    <t>Dř. okno jednoduché - Kompletní repase prvku - Rozměry: 500x1140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18x150x600
nový vnější parapet, plošně přilepený k podkladu, tizn r.š. 360mm, 0,7x600
Další specifikace viz D.1.1.b.11 Tabulky výplní otvorů a Technická zpráva</t>
  </si>
  <si>
    <t>158</t>
  </si>
  <si>
    <t>O1.20.1</t>
  </si>
  <si>
    <t>A.2.1.5.1.02_009</t>
  </si>
  <si>
    <t>Dř. okno jednoduché dvoudílné - Kompletní repase prvku - Rozměry: 770x2270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18x300x850
nový vnější parapet, plošně přilepený k podkladu, tizn r.š. 360mm, 0,7x850
Další specifikace viz D.1.1.b.11 Tabulky výplní otvorů a Technická zpráva</t>
  </si>
  <si>
    <t>159</t>
  </si>
  <si>
    <t>O1.20.2</t>
  </si>
  <si>
    <t>A.2.1.5.1.02_010</t>
  </si>
  <si>
    <t>160</t>
  </si>
  <si>
    <t>O1.20.3</t>
  </si>
  <si>
    <t>A.2.1.5.1.02_011</t>
  </si>
  <si>
    <t>Dř. okno jednoduché dvoudílné - Kompletní repase prvku - Rozměry: 770x2270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18x300x850
nový vnější parapet, plošně přilepený k podkladu, tizn r.š. 360mm, 0,7x850
Další specifikace viz D.1.1.b.11 Tabulky výplní otvorů a Technická zpráva</t>
  </si>
  <si>
    <t>161</t>
  </si>
  <si>
    <t>O1.21.1</t>
  </si>
  <si>
    <t>A.2.1.5.1.02_012</t>
  </si>
  <si>
    <t>Dř. okno špaletové dvoudílné šířka kce špalety 200mm - Kompletní repase prvku - Rozměry: vnitřní 1700x2750 mm, vnější 1600x2650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18x150x1750
nový vnější parapet, plošně přilepený k podkladu, tizn r.š. 360mm, 0,7x1750
Další specifikace viz D.1.1.b.11 Tabulky výplní otvorů a Technická zpráva</t>
  </si>
  <si>
    <t>162</t>
  </si>
  <si>
    <t>O1.22.1</t>
  </si>
  <si>
    <t>A.2.1.5.1.02_013</t>
  </si>
  <si>
    <t>Dř. okno jednoduché - Kompletní repase prvku - Rozměry: 470x1080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18x300x350
nový vnější parapet, plošně přilepený k podkladu, tizn r.š. 360mm, 0,7x350
Další specifikace viz D.1.1.b.11 Tabulky výplní otvorů a Technická zpráva</t>
  </si>
  <si>
    <t>163</t>
  </si>
  <si>
    <t>D1.23.1</t>
  </si>
  <si>
    <t>A.2.1.5.1.02_014</t>
  </si>
  <si>
    <t>Dř. okno špaletové s nadsvětlíkem spodní část plná kazetová šířka kce špalety 250mm - Kompletní repase prvku - Rozměry: vnitřní 1460x3520 mm, vnější 1360x3420 mm. 
Popis stávajicího stavu: křídlo: způsobilé k repasi
rám: způsobilý k repasi, u dveří nutné vložky do rámů u klik kování: 2x dveřní kliky nepůvodní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vložky (protézy) do rámů u klik
výměna 2ks klik za repliky původních, leštěná mosaz
Další specifikace viz D.1.1.b.11 Tabulky výplní otvorů a Technická zpráva</t>
  </si>
  <si>
    <t>164</t>
  </si>
  <si>
    <t>O1.24.1</t>
  </si>
  <si>
    <t>A.2.1.5.1.02_015</t>
  </si>
  <si>
    <t>Dř. okno špaletové dvoudílné šířka kce špalety 200mm - Kompletní repase prvku - Rozměry: vnitřní 1460x2650 mm, vnější 1360x2550 mm.
Popis stávajicího stavu: křídlo: způsobilé k repasi rám: způsobilý k repasi kování: původní
zasklení: čiré tažené sklo 4mm
nadokenní kastlík původních venkovních žaluzií 300 x 300 x 1460mm
Popis navrhované úpravy: Kompletní repase prvku; povrchová úprava křídel, rámů i vnitřní špalety: oprava protézováním, vložkami nebo tmelením, impregnace proti dřevokaznému hmyzu a houbám, základní olejový nátěr, 2x vrchní olejový nátěr štětcem 
zafixování venkovních žaluzií v kastlíku -vyplnění minerální vatou a nízkoexpanzní pu pěnou
nový vnitřní parapet hpl 18x150x1500
nový vnější parapet, plošně přilepený k podkladu, tizn r.š. 360mm, 0,7x1500
Další specifikace viz D.1.1.b.11 Tabulky výplní otvorů a Technická zpráva</t>
  </si>
  <si>
    <t>165</t>
  </si>
  <si>
    <t>O1.24.2</t>
  </si>
  <si>
    <t>A.2.1.5.1.02_016</t>
  </si>
  <si>
    <t>Dř. okno špaletové dvoudílné šířka kce špalety 200mm - Kompletní repase prvku - Rozměry: vnitřní 1460x2650 mm, vnější 1360x2550 mm. 
Popis stávajicího stavu: křídlo: způsobilé k repasi rám: způsobilý k repasi kování: původní
zasklení: čiré tažené sklo 4mm
nadokenní kastlík původních venkovních žaluzií 300 x 300 x 1460mm
Popis navrhované úpravy: Kompletní repase prvku; povrchová úprava křídel, rámů i vnitřní špalety: oprava protézováním, vložkami nebo tmelením, impregnace proti dřevokaznému hmyzu a houbám, základní olejový nátěr, 2x vrchní olejový nátěr štětcem 
zafixování venkovních žaluzií v kastlíku -vyplnění minerální vatou a nízkoexpanzní pu pěnou
nový vnitřní parapet hpl 18x150x1500
nový vnější parapet, plošně přilepený k podkladu, tizn r.š. 360mm, 0,7x1500
Další specifikace viz D.1.1.b.11 Tabulky výplní otvorů a Technická zpráva</t>
  </si>
  <si>
    <t>166</t>
  </si>
  <si>
    <t>O1.25.1</t>
  </si>
  <si>
    <t>A.2.1.5.1.02_017</t>
  </si>
  <si>
    <t>Dř. okno jednoduché - Kompletní repase prvku - Rozměry: 430x1220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18x300x980
nový vnější parapet, plošně přilepený k podkladu, tizn r.š. 360mm, 0,7x980
Další specifikace viz D.1.1.b.11 Tabulky výplní otvorů a Technická zpráva</t>
  </si>
  <si>
    <t>167</t>
  </si>
  <si>
    <t>O1.25.2</t>
  </si>
  <si>
    <t>A.2.1.5.1.02_018</t>
  </si>
  <si>
    <t>Dř. okno jednoduché - Kompletní repase prvku - Rozměry: 430x1220 mm. 
Popis stávajicího stavu: křídlo: způsobilé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18x300x980
nový vnější parapet, plošně přilepený k podkladu, tizn r.š. 360mm, 0,7x980
Další specifikace viz D.1.1.b.11 Tabulky výplní otvorů a Technická zpráva</t>
  </si>
  <si>
    <t>168</t>
  </si>
  <si>
    <t>O1.25.3</t>
  </si>
  <si>
    <t>A.2.1.5.1.02_019</t>
  </si>
  <si>
    <t>169</t>
  </si>
  <si>
    <t>O1.25.4</t>
  </si>
  <si>
    <t>A.2.1.5.1.02_020</t>
  </si>
  <si>
    <t>170</t>
  </si>
  <si>
    <t>O1.26.1</t>
  </si>
  <si>
    <t>A.2.1.5.1.02_021</t>
  </si>
  <si>
    <t>Dř. okno jednoduché - Výroba a osazení repliky původního prvku - Rozměry: 430x540 mm.
Popis navrhované úpravy: Výroba a osazení repliky původního prvku; řešení připojovací spáry podle normy ČSN 74 6077 (vč. komprimačních pásek a parotěsných fólií), dle nového detailu (výkres c.12, pro info viz příloha), zalištování ze 3 stran (mimo parapetu) z vnitřní strany 
nový vnitřní parapet hpl 18x300x450;
nový vnější parapet, plošně přilepený k podkladu, tizn r.š. 360mm, 0,7x450
Další specifikace viz D.1.1.b.11 Tabulky výplní otvorů a Technická zpráva</t>
  </si>
  <si>
    <t>171</t>
  </si>
  <si>
    <t>O1.26.2</t>
  </si>
  <si>
    <t>A.2.1.5.1.02_022</t>
  </si>
  <si>
    <t>Dř. okno jednoduché - Výroba a osazení repliky původního prvku - Rozměry: 430x540 mm. 
Popis navrhované úpravy: Výroba a osazení repliky původního prvku; řešení připojovací spáry podle normy ČSN 74 6077 (vč. komprimačních pásek a parotěsných fólií), dle nového detailu (výkres c.12, pro info viz příloha), zalištování ze 3 stran (mimo parapetu) z vnitřní strany 
nový vnitřní parapet hpl 18x300x450;
nový vnější parapet, plošně přilepený k podkladu, tizn r.š. 360mm, 0,7x450
Další specifikace viz D.1.1.b.11 Tabulky výplní otvorů a Technická zpráva</t>
  </si>
  <si>
    <t>172</t>
  </si>
  <si>
    <t>O1.26.3</t>
  </si>
  <si>
    <t>A.2.1.5.1.02_023</t>
  </si>
  <si>
    <t>173</t>
  </si>
  <si>
    <t>O1.26.4</t>
  </si>
  <si>
    <t>A.2.1.5.1.02_024</t>
  </si>
  <si>
    <t>174</t>
  </si>
  <si>
    <t>O1.27.1</t>
  </si>
  <si>
    <t>A.2.1.5.1.02_025</t>
  </si>
  <si>
    <t>Dř. okno jednoduché - Kompletní repase prvku - Rozměry: 580x850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</si>
  <si>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175</t>
  </si>
  <si>
    <t>O1.28.1</t>
  </si>
  <si>
    <t>A.2.1.5.1.02_026</t>
  </si>
  <si>
    <t>Dř. okno jednoduché - Kompletní repase prvku - Rozměry: 800x1300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18x300x850
nový vnější parapet, plošně přilepený k podkladu, tizn r.š. 360mm, 0,7x850
Další specifikace viz D.1.1.b.11 Tabulky výplní otvorů a Technická zpráva</t>
  </si>
  <si>
    <t>176</t>
  </si>
  <si>
    <t>O1.29.1</t>
  </si>
  <si>
    <t>A.2.1.5.1.02_027</t>
  </si>
  <si>
    <t>Dř. okno jednoduché - Kompletní repase prvku - Rozměry: 800x1250 mm.
Popis stávajicího stavu: křídlo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18x300x850
nový vnější parapet, plošně přilepený k podkladu, tizn r.š. 360mm, 0,7x850
Další specifikace viz D.1.1.b.11 Tabulky výplní otvorů a Technická zpráva</t>
  </si>
  <si>
    <t>177</t>
  </si>
  <si>
    <t>178</t>
  </si>
  <si>
    <t>179</t>
  </si>
  <si>
    <t>180</t>
  </si>
  <si>
    <t>181</t>
  </si>
  <si>
    <t>19,1*1,2</t>
  </si>
  <si>
    <t>182</t>
  </si>
  <si>
    <t>280,6*1,2</t>
  </si>
  <si>
    <t>183</t>
  </si>
  <si>
    <t>184</t>
  </si>
  <si>
    <t>185</t>
  </si>
  <si>
    <t>186</t>
  </si>
  <si>
    <t>VRN.2.01_001</t>
  </si>
  <si>
    <t>187</t>
  </si>
  <si>
    <t>VRN.2.01_002</t>
  </si>
  <si>
    <t>188</t>
  </si>
  <si>
    <t>VRN.2.01_003</t>
  </si>
  <si>
    <t>189</t>
  </si>
  <si>
    <t>VRN.2.01_004</t>
  </si>
  <si>
    <t>190</t>
  </si>
  <si>
    <t>VRN.2.01_005</t>
  </si>
  <si>
    <t>191</t>
  </si>
  <si>
    <t>VRN.2.01_006</t>
  </si>
  <si>
    <t>192</t>
  </si>
  <si>
    <t>VRN.2.01_007</t>
  </si>
  <si>
    <t>193</t>
  </si>
  <si>
    <t>VRN.2.02_001</t>
  </si>
  <si>
    <t>194</t>
  </si>
  <si>
    <t>VRN.2.02_002</t>
  </si>
  <si>
    <t>195</t>
  </si>
  <si>
    <t>VRN.2.02_003</t>
  </si>
  <si>
    <t>196</t>
  </si>
  <si>
    <t>VRN.2.02_004</t>
  </si>
  <si>
    <t>197</t>
  </si>
  <si>
    <t>VRN.2.02_005</t>
  </si>
  <si>
    <t>198</t>
  </si>
  <si>
    <t>VRN.2.02_006</t>
  </si>
  <si>
    <t>199</t>
  </si>
  <si>
    <t>VRN.2.03_001</t>
  </si>
  <si>
    <t>200</t>
  </si>
  <si>
    <t>VRN.2.03_002</t>
  </si>
  <si>
    <t>201</t>
  </si>
  <si>
    <t>VRN.2.03_003</t>
  </si>
  <si>
    <t>202</t>
  </si>
  <si>
    <t>VRN.2.03_004</t>
  </si>
  <si>
    <t>203</t>
  </si>
  <si>
    <t>VRN.2.03_005</t>
  </si>
  <si>
    <t>204</t>
  </si>
  <si>
    <t>VRN.2.04_001</t>
  </si>
  <si>
    <t>205</t>
  </si>
  <si>
    <t>VRN.2.05_001</t>
  </si>
  <si>
    <t>206</t>
  </si>
  <si>
    <t>VRN.2.06_001</t>
  </si>
  <si>
    <t>207</t>
  </si>
  <si>
    <t>93,5</t>
  </si>
  <si>
    <t>208</t>
  </si>
  <si>
    <t>209</t>
  </si>
  <si>
    <t>210</t>
  </si>
  <si>
    <t>211</t>
  </si>
  <si>
    <t>212</t>
  </si>
  <si>
    <t>213</t>
  </si>
  <si>
    <t>214</t>
  </si>
  <si>
    <t>Z oboustran</t>
  </si>
  <si>
    <t>452*2</t>
  </si>
  <si>
    <t>215</t>
  </si>
  <si>
    <t>19,5</t>
  </si>
  <si>
    <t>216</t>
  </si>
  <si>
    <t>464*0,2</t>
  </si>
  <si>
    <t>217</t>
  </si>
  <si>
    <t>464</t>
  </si>
  <si>
    <t>218</t>
  </si>
  <si>
    <t>219</t>
  </si>
  <si>
    <t>33,6</t>
  </si>
  <si>
    <t>220</t>
  </si>
  <si>
    <t>221</t>
  </si>
  <si>
    <t>222</t>
  </si>
  <si>
    <t>A.3.1.5.1.01_000a</t>
  </si>
  <si>
    <t>223</t>
  </si>
  <si>
    <t>A.3.1.5.1.01_000b</t>
  </si>
  <si>
    <t>224</t>
  </si>
  <si>
    <t>A.3.1.5.1.01_000c</t>
  </si>
  <si>
    <t>225</t>
  </si>
  <si>
    <t>O2.1.1</t>
  </si>
  <si>
    <t>A.3.1.5.1.01_001</t>
  </si>
  <si>
    <t>Dř. okno špaletové dvoudílné šířka kce špalety 200mm - Kompletní repase prvku - Rozměry: vnitřní 1560x2950 mm, vnější 1460x2850 mm. 
Popis stávajicího stavu: křídla: způsobilá k repasi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 Tabulky výplní otvorů a Technická zpráva</t>
  </si>
  <si>
    <t>226</t>
  </si>
  <si>
    <t>O2.1.2</t>
  </si>
  <si>
    <t>A.3.1.5.1.01_002</t>
  </si>
  <si>
    <t>Dř. okno špaletové dvoudílné šířka kce špalety 200mm - Kompletní repase prvku - Rozměry: vnitřní 1560x2950 mm, vnější 1460x2850 mm. 
Popis stávajicího stavu: křídla: způsobilá k repasi, poškozená dělící okenní příčka 2x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2ks dělících příček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 Tabulky výplní otvorů a Technická zpráva</t>
  </si>
  <si>
    <t>227</t>
  </si>
  <si>
    <t>O2.1.3</t>
  </si>
  <si>
    <t>A.3.1.5.1.01_003</t>
  </si>
  <si>
    <t>Dř. okno špaletové dvoudílné šířka kce špalety 200mm - Kompletní repase prvku - Rozměry: vnitřní 1560x2950 mm, vnější 1460x2850 mm. 
Popis stávajicího stavu: křídla: způsobilá k repasi, poškozená klapačka k výměně, poškozená dělící okenní příčka 2x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2ks dělících příček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 Tabulky výplní</t>
  </si>
  <si>
    <t>228</t>
  </si>
  <si>
    <t>O2.1.4</t>
  </si>
  <si>
    <t>A.3.1.5.1.01_004</t>
  </si>
  <si>
    <t>Dř. okno špaletové dvoudílné šířka kce špalety 200mm - Kompletní repase prvku - Rozměry: vnitřní 1560x2950 mm, vnější 1460x2850 mm. 
Popis stávajicího stavu: křídla: způsobilá k repasi, poškozená klapačka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 Tabulky výplní otvorů a Technická zpráva</t>
  </si>
  <si>
    <t>229</t>
  </si>
  <si>
    <t>O2.1.5</t>
  </si>
  <si>
    <t>A.3.1.5.1.01_005</t>
  </si>
  <si>
    <t>230</t>
  </si>
  <si>
    <t>O2.1.6</t>
  </si>
  <si>
    <t>A.3.1.5.1.01_006</t>
  </si>
  <si>
    <t>Dř. okno špaletové dvoudílné šířka kce špalety 200mm - Kompletní repase prvku - Rozměry: vnitřní 1560x2950 mm, vnější 1460x2850 mm.
Popis stávajicího stavu: křídla: způsobilá k repasi, poškozená klapačka k výměně, rám: způsobilý k repasi
kování: původní, nefunkční mechanismus otevírání nadsvětlíku 2x nepůvodní klička nadsvětlíku k výměně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výměna 2ks kliček za repliky původních, leštěná mosaz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t>
  </si>
  <si>
    <t>231</t>
  </si>
  <si>
    <t>O2.1.7</t>
  </si>
  <si>
    <t>A.3.1.5.1.01_007</t>
  </si>
  <si>
    <t>232</t>
  </si>
  <si>
    <t>O2.1.8</t>
  </si>
  <si>
    <t>A.3.1.5.1.01_008</t>
  </si>
  <si>
    <t>Dř. okno špaletové dvoudílné šířka kce špalety 200mm - Kompletní repase prvku - Rozměry: vnitřní 1560x2950 mm, vnější 1460x2850 mm. 
Popis stávajicího stavu: křídla: způsobilá k repasi, poškozená klapačka a okapnice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 Tabulky výplní otvorů a Technická zpráva</t>
  </si>
  <si>
    <t>233</t>
  </si>
  <si>
    <t>O2.1.9</t>
  </si>
  <si>
    <t>A.3.1.5.1.01_009</t>
  </si>
  <si>
    <t>Dř. okno špaletové dvoudílné šířka kce špalety 200mm - Kompletní repase prvku - Rozměry: vnitřní 1560x2950 mm, vnější 1460x2850 mm. 
Popis stávajicího stavu: křídla: způsobilá k repasi, poškozená klapačka a okapnice k výměně, rám: způsobilý k repasi, poškozený spodní rám -nutná vložka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vložka (protéza) do spodního rámu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t>
  </si>
  <si>
    <t>234</t>
  </si>
  <si>
    <t>O2.1.10</t>
  </si>
  <si>
    <t>A.3.1.5.1.01_010</t>
  </si>
  <si>
    <t>235</t>
  </si>
  <si>
    <t>O2.1.11</t>
  </si>
  <si>
    <t>A.3.1.5.1.01_011</t>
  </si>
  <si>
    <t>Dř. okno špaletové dvoudílné šířka kce špalety 200mm - Kompletní repase prvku - Rozměry: vnitřní 1560x2950 mm, vnější 1460x2850 mm. 
Popis stávajicího stavu: křídla: způsobilá k repasi, poškozená klapačka k výměně, rám: způsobilý k repasi
kování: původní, nefunkční mechanismus otevírání nadsvětlíku zasklení: čiré tažené sklo 4mm
nadokenní kastlík původních venkovních žaluzií 300 x 300 x 1560mm, žaluzie k opravě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osazení dvojskel 4-8-4mm do vnitřních rámů
kompletní oprava venkovních žaluzií i původníhoi mechanismu otevírání nadsvětlíku -vzorové okno
nový vnitřní parapet hpl 18x150x1750
nový vnější parapet, plošně přilepený k podkladu, tizn r.š. 360mm, 0,7x1750
Další specifikace viz D.1.1.b.11 Tabulky výplní otvorů a Technická zpráva</t>
  </si>
  <si>
    <t>236</t>
  </si>
  <si>
    <t>O2.1.12</t>
  </si>
  <si>
    <t>A.3.1.5.1.01_012</t>
  </si>
  <si>
    <t>237</t>
  </si>
  <si>
    <t>O2.1.13</t>
  </si>
  <si>
    <t>A.3.1.5.1.01_013</t>
  </si>
  <si>
    <t>Dř. okno špaletové dvoudílné šířka kce špalety 200mm - Kompletní repase prvku - Rozměry: vnitřní 1560x2950 mm, vnější 1460x2850 mm. 
Popis stávajicího stavu: křídla: způsobilá k repasi, poškozená klapačka a okapnice k výměně, rám: způsobilý k repasi, poškozený spodní rám -nutná vložka kování: původní, 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vložka (protéza) do spodního rámu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t>
  </si>
  <si>
    <t>238</t>
  </si>
  <si>
    <t>O2.1.14</t>
  </si>
  <si>
    <t>A.3.1.5.1.01_014</t>
  </si>
  <si>
    <t>239</t>
  </si>
  <si>
    <t>O2.1.15</t>
  </si>
  <si>
    <t>A.3.1.5.1.01_015</t>
  </si>
  <si>
    <t>240</t>
  </si>
  <si>
    <t>O2.1.16</t>
  </si>
  <si>
    <t>A.3.1.5.1.01_016</t>
  </si>
  <si>
    <t>Dř. okno špaletové dvoudílné šířka kce špalety 200mm - Kompletní repase prvku - Rozměry: vnitřní 1560x2950 mm, vnější 1460x2850 mm. 
Popis stávajicího stavu: křídla: způsobilá k repasi, poškozená okapnice k výměně, rám: způsobilý k repasi
kování: původní, nefunkční mechanismus otevírání nadsvětlíku zasklení: čiré tažené sklo 4mm, 1 tabulka prasklá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výměna prasklé tabulky vnějšího křídla
zafixování venkovních žaluzií v kastlíku -vyplnění minerální vatou a nízkoexpanzní pu pěnou
nový vnitřní parapet hpl 18x150x1750
nový vnější parapet, plošně přilepený k podkladu, tizn r.š. 360mm, 0,7x1750
Další specifikace viz D.1.1.b.11 Tabulky výplní otvorů a</t>
  </si>
  <si>
    <t>241</t>
  </si>
  <si>
    <t>O2.1.17</t>
  </si>
  <si>
    <t>A.3.1.5.1.01_017</t>
  </si>
  <si>
    <t>Dř. okno špaletové dvoudílné šířka kce špalety 200mm - Kompletní repase prvku - Rozměry: vnitřní 1560x2950 mm, vnější 1460x2850 mm. 
Popis stávajicího stavu: křídla: způsobilá k repasi, poškozená klapačka a okapnice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osazení dvojskel 4-8-4mm do vnitřních rámů
zafixování venkovních žaluzií v kastlíku -vyplnění minerální vatou a nový vnitřní parapet hpl 18x150x1750
nový vnější parapet, plošně přilepený k podkladu, tizn r.š. 360mm, 0,7x1750
Další specifikace viz D.1.1.b.11 Tabulky výplní otvorů a Technická zpráva</t>
  </si>
  <si>
    <t>242</t>
  </si>
  <si>
    <t>O2.1.18</t>
  </si>
  <si>
    <t>A.3.1.5.1.01_018</t>
  </si>
  <si>
    <t>Dř. okno špaletové dvoudílné šířka kce špalety 200mm - Kompletní repase prvku - Rozměry: vnitřní 1560x2950 mm, vnější 1460x2850 mm. 
Popis stávajicího stavu: křídla: způsobilá k repasi, poškozená okapnice k výměně, rám: způsobilý k repasi, nutné vložky do svislých částí rámu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vložky (protézy) do svislých částí rámu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 D.1.1.b.11</t>
  </si>
  <si>
    <t>243</t>
  </si>
  <si>
    <t>O2.1.19</t>
  </si>
  <si>
    <t>A.3.1.5.1.01_019</t>
  </si>
  <si>
    <t>Dř. okno špaletové dvoudílné šířka kce špalety 200mm - Kompletní repase prvku - Rozměry: vnitřní 1560x2950 mm, vnější 1460x2850 mm. 
Popis stávajicího stavu: křídla: způsobilá k repasi, poškozená klapačka a okapnice k výměně, 2x poškozená dělící příčka k výměně
rám: způsobilý k repasi
kování: původní, nefunkční mechanismus otevírání nadsvětlíku zasklení: čiré tažené sklo 4mm
nadokenní kastlík původních venkovních žaluzií 300 x 300 x 1560mm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výměna 2ks dělících příček osazení dvojskel 4-8-4mm do vnitřních rámů
zafixování venkovních žaluzií v kastlíku -vyplnění minerální vatou a nízkoexpanzní pu pěnou
nový vnitřní parapet hpl 18x150x1750
nový vnější parapet, plošně přilepený k podkladu, tizn r.š. 360mm, 0,7x1750
Další specifikace viz</t>
  </si>
  <si>
    <t>244</t>
  </si>
  <si>
    <t>O2.2.1</t>
  </si>
  <si>
    <t>A.3.1.5.1.01_020</t>
  </si>
  <si>
    <t>Dř. okno špaletové vícedílné šířka kce špalety 200mm vnější okna s vitrážemi - Kompletní repase prvku - Rozměry: vnitřní 2300x5270 mm, vnější 2200x5170 mm. 
Popis stávajicího stavu:  křídla: dub, způsobilá k repasi, vnější křídla zkřížená rám: dub, způsobilý k repasi
kování: původní
zasklení: čiré tažené sklo 4mm + barevné vitráže barevnost: uvnitř hnědá lazura, směrem ven bílý nátěr pro repasi nutné vnitřní lešení, nutnost opravy in-situ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18x350x2350
nový vnější parapet, plošně přilepený k podkladu, tizn r.š. 360mm, 0,7x2350
Další specifikace viz D.1.1.b.11 Tabulky výplní otvorů a Technická zpráva</t>
  </si>
  <si>
    <t>245</t>
  </si>
  <si>
    <t>O2.2.2</t>
  </si>
  <si>
    <t>A.3.1.5.1.01_021</t>
  </si>
  <si>
    <t>Dř. okno špaletové vícedílné šířka kce špalety 200mm vnější okna s vitrážemi - Kompletní repase prvku - Rozměry: vnitřní 2300x5270 mm, vnější 2200x5170 mm.
Popis stávajicího stavu:  křídla: dub, způsobilá k repasi, vnější křídla zkřížená rám: dub, způsobilý k repasi
kování: původní
zasklení: čiré tažené sklo 4mm + barevné vitráže barevnost: uvnitř hnědá lazura, směrem ven bílý nátěr pro repasi nutné vnitřní lešení, nutnost opravy in-situ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18x350x2350
nový vnější parapet, plošně přilepený k podkladu, tizn r.š. 360mm, 0,7x2350
Další specifikace viz D.1.1.b.11 Tabulky výplní otvorů a Technická zpráva</t>
  </si>
  <si>
    <t>246</t>
  </si>
  <si>
    <t>O2.3.1</t>
  </si>
  <si>
    <t>A.3.1.5.1.01_022</t>
  </si>
  <si>
    <t>Dř. okno špaletové vícedílné šířka kce špalety 200mm vnější okna s vitrážemi - Kompletní repase prvku - Rozměry: vnitřní 2300x5940 mm, vnější 2200x5890 mm. 
Popis stávajicího stavu:  křídla: dub, způsobilá k repasi, vnější křídla zkřížená rám: dub, způsobilý k repasi
kování: původní
zasklení: čiré tažené sklo 4mm + barevné vitráže barevnost: uvnitř hnědá lazura, směrem ven bílý nátěr pro repasi nutné vnitřní lešení, nutnost opravy in-situ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18x2*350x550
nový vnější parapet, plošně přilepený k podkladu, tizn r.š. 360mm, 0,7x2*550
Další specifikace viz D.1.1.b.11 Tabulky výplní otvorů a Technická zpráva</t>
  </si>
  <si>
    <t>247</t>
  </si>
  <si>
    <t>O2.4.1</t>
  </si>
  <si>
    <t>A.3.1.5.1.01_023</t>
  </si>
  <si>
    <t>Dř. okno špaletové vícedílné šířka kce špalety 200mm vnější okna s vitrážemi - Kompletní repase prvku - Rozměry: vnitřní 2300x1000 mm, vnější 2200x900 mm. 
Popis stávajicího stavu: křídla: dub, způsobilá k repasi, vnější křídla zkřížená rám: dub, způsobilý k repasi
kování: původní
zasklení: čiré tažené sklo 4mm + barevné vitráže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18x350x2350
nový vnější parapet, plošně přilepený k podkladu, tizn r.š. 360mm, 0,7x2350
Další specifikace viz D.1.1.b.11 Tabulky výplní otvorů a Technická zpráva</t>
  </si>
  <si>
    <t>248</t>
  </si>
  <si>
    <t>O2.4.2</t>
  </si>
  <si>
    <t>A.3.1.5.1.01_024</t>
  </si>
  <si>
    <t>Dř. okno špaletové vícedílné šířka kce špalety 200mm vnější okna s vitrážemi - Kompletní repase prvku - Rozměry: vnitřní 2300x1000 mm, vnější 2200x900 mm. 
Popis stávajicího stavu:  křídla: dub, způsobilá k repasi, vnější křídla zkřížená rám: dub, způsobilý k repasi
kování: původní
zasklení: čiré tažené sklo 4mm + barevné vitráže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18x350x2350
nový vnější parapet, plošně přilepený k podkladu, tizn r.š. 360mm, 0,7x2350
Další specifikace viz D.1.1.b.11 Tabulky výplní otvorů a Technická zpráva</t>
  </si>
  <si>
    <t>249</t>
  </si>
  <si>
    <t>O2.4.3</t>
  </si>
  <si>
    <t>A.3.1.5.1.01_025</t>
  </si>
  <si>
    <t>250</t>
  </si>
  <si>
    <t>O2.5.1</t>
  </si>
  <si>
    <t>A.3.1.5.1.01_026</t>
  </si>
  <si>
    <t>Dř. okno špaletové vícedílné šířka kce špalety 200mm - Kompletní repase prvku - Rozměry: vnitřní 1950x3350 mm, vnější 1850x3250 mm. 
Popis stávajicího stavu:  křídla: způsobilá k repasi, poškozená klapačka a okapnice k výměně, nutné vložky cca do spodní svislé 1/2 vnějších křídel
4x poškozená dělící příčka k výměně
rám: způsobilý k repasi, nutné vložky cca do spodní svislé 1/2 rámů, poškozený parapet ve špaletě k výměně
kování: původní, nefunkční mechanismus otevírání nadsvětlíku zasklení: čiré tažené sklo 4mm
nadokenní kastlík původních venkovních žaluzií 300 x 300 x 1950mm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vložky (protézy) do svislých částí vnějších křídel a rámu, výměna 4ks dělících příček
osazení dvojskel 4-8-4mm do vnitřních rámů
zafixování venkovních žaluzií v</t>
  </si>
  <si>
    <t>251</t>
  </si>
  <si>
    <t>O2.5.2</t>
  </si>
  <si>
    <t>A.3.1.5.1.01_027</t>
  </si>
  <si>
    <t>Dř. okno špaletové vícedílné šířka kce špalety 200mm - Kompletní repase prvku - Rozměry: vnitřní 1950x3350 mm, vnější 1850x3250 mm. 
Popis stávajicího stavu:  křídla: způsobilá k repasi, poškozená klapačka a okapnice k výměně, nutné vložky cca do spodní svislé 1/2 vnějších křídel
4x poškozená dělící příčka k výměně
rám: způsobilý k repasi, nutné vložky cca do spodní svislé 1/2 rámů kování: původní, nefunkční mechanismus otevírání nadsvětlíku zasklení: čiré tažené sklo 4mm
nadokenní kastlík původních venkovních žaluzií 300 x 300 x 1950mm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vložky (protézy) do svislých částí vnějších křídel a rámu, výměna 4ks dělících příček
osazení dvojskel 4-8-4mm do vnitřních rámů
zafixování venkovních žaluzií v kastlíku -vyplnění minerální vatou a</t>
  </si>
  <si>
    <t>252</t>
  </si>
  <si>
    <t>O2.6.1</t>
  </si>
  <si>
    <t>A.3.1.5.1.01_028</t>
  </si>
  <si>
    <t>Dř. okno špaletové vícedílné šířka kce špalety 200mm - Kompletní repase prvku - Rozměry: vnitřní 2280x4280 mm, vnější 2180x4180 mm.
Popis stávajicího stavu:  křídla: způsobilá k repasi, poškozená okapnice k výměně 4x poškozená dělící příčka k výměně
rám: způsobilý k repasi
kování: původní, nefunkční mechanismus otevírání nadsvětlíku zasklení: čiré tažené sklo 4mm
nadokenní kastlík původních venkovních žaluzií 300 x 300 x 2280mm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výměna 4ks dělících příček osazení dvojskel 4-8-4mm do vnitřních rámů
zafixování venkovních žaluzií v kastlíku -vyplnění minerální vatou a nízkoexpanzní pu pěnou
nový vnitřní parapet hpl 18x*2*350x550
nový vnější parapet, plošně přilepený k podkladu, tizn r.š. 360mm, 0,7x2*550
Další specifikace viz D.1.1.b.11 Tabulky výplní</t>
  </si>
  <si>
    <t>253</t>
  </si>
  <si>
    <t>O2.7.1</t>
  </si>
  <si>
    <t>A.3.1.5.1.01_029</t>
  </si>
  <si>
    <t>Dř. okno špaletové vícedílné šířka kce špalety 200mm vnější okna s vitrážemi - Kompletní repase prvku - Rozměry: vnitřní 640x1900 mm, vnější 540x1800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nový vnitřní parapet hpl 18x300x650
nový vnější parapet, plošně přilepený k podkladu, tizn r.š. 360mm, 0,7x650
Další specifikace viz D.1.1.b.11 Tabulky výplní otvorů a Technická zpráva</t>
  </si>
  <si>
    <t>254</t>
  </si>
  <si>
    <t>O2.7.2</t>
  </si>
  <si>
    <t>A.3.1.5.1.01_030</t>
  </si>
  <si>
    <t>Dř. okno špaletové vícedílné šířka kce špalety 200mm vnější okna s vitrážemi - Kompletní repase prvku - Rozměry: vnitřní 640x1900 mm, vnější 540x1800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nový vnitřní parapet hpl 18x300x650
nový vnější parapet, plošně přilepený k podkladu, tizn r.š. 360mm, 0,7x650
Další specifikace viz D.1.1.b.11 Tabulky výplní otvorů a Technická zpráva</t>
  </si>
  <si>
    <t>255</t>
  </si>
  <si>
    <t>O2.8.1</t>
  </si>
  <si>
    <t>A.3.1.5.1.01_031</t>
  </si>
  <si>
    <t>Dř. okno špaletové vícedílné šířka kce špalety 200mm vnější okna s vitrážemi - Kompletní repase prvku - Rozměry: vnitřní 750x2960 mm, vnější 650x2860 mm. 
Popis stávajicího stavu: křídla: způsobilá k repasi, poškozená okapnice k výměně, poškozená dělící příčka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1ks dělící příčky
osazení dvojskel 4-8-4mm do vnitřních rámů; nový vnitřní parapet hpl 18x300x750
nový vnější parapet, plošně přilepený k podkladu, tizn r.š. 360mm, 0,7x750
Další specifikace viz D.1.1.b.11 Tabulky výplní otvorů a Technická zpráva</t>
  </si>
  <si>
    <t>256</t>
  </si>
  <si>
    <t>O2.8.2</t>
  </si>
  <si>
    <t>A.3.1.5.1.01_032</t>
  </si>
  <si>
    <t>Dř. okno špaletové vícedílné šířka kce špalety 200mm vnější okna s vitrážemi - Kompletní repase prvku - Rozměry: vnitřní 750x2960 mm, vnější 650x2860 mm.
Popis stávajicího stavu: dř. okno špaletové vícedílné šířka kce špalety 200mm vnější okna s vitrážemi;křídla: způsobilá k repasi, poškozená okapnice k výměně, poškozená dělící příčka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1ks dělící příčky
osazení dvojskel 4-8-4mm do vnitřních rámů; nový vnitřní parapet hpl 18x300x2750
nový vnější parapet, plošně přilepený k podkladu, tizn r.š. 360mm, 0,7x2750
Další specifikace viz D.1.1.b.11 Tabulky výplní otvorů a Technická zpráva</t>
  </si>
  <si>
    <t>257</t>
  </si>
  <si>
    <t xml:space="preserve">O2.9.1
O2.10.1
</t>
  </si>
  <si>
    <t>A.3.1.5.1.01_033</t>
  </si>
  <si>
    <t>Dř. okno špaletové vícedílné šířka kce špalety 200mm vnější okna s vitrážemi - Kompletní repase prvku - Rozměry: vnitřní 2750x2750 mm, vnější 2650x2650 mm.
Popis stávajicího stavu:  křídla: způsobilá k repasi, poškozená okapnice k výměně, poškozená dělící příčka k výměně
rám: způsobilý k repasi
kování: původní, u středního okna o2.10.1 funkční otvírač nadsvětlíku zasklení: čiré tažené sklo 4mm
nadokenní kastlík původních venkovních žaluzií 300 x 300 x 2750mm vč. funkčních žaluzií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1ks dělící příčky
osazení dvojskel 4-8-4mm do vnitřních rámů
kompletní oprava venkovních žaluzií i původníhoi mechanismu otevírání nadsvětlíku -vzorové okno
nový vnitřní parapet hpl 18x300x2750
nový vnější parapet, plošně přilepený k podkladu, tizn r.š. 360mm, 0,7x2750
Další</t>
  </si>
  <si>
    <t>258</t>
  </si>
  <si>
    <t>O2.11.1</t>
  </si>
  <si>
    <t>A.3.1.5.1.01_034</t>
  </si>
  <si>
    <t>Dř. okno špaletové vícedílné šířka kce špalety 200mm - Kompletní repase prvku - Rozměry: vnitřní 1560x2750 mm, vnější 1460x2650 mm.
Popis stávajicího stavu:  křídla: způsobilá k repasi
rám: způsobilý k repasi, nutné vložky do spodního vnějšího rámu kování: původní
zasklení: čiré tažené sklo 4mm
nadokenní kastlík původních venkovních žaluzií 300 x 300 x 1950mm
Popis navrhované úpravy: Kompletní repase prvku; povrchová úprava křídel, rámů i vnitřní špalety: oprava protézováním, vložkami nebo tmelením, impregnace proti dřevokaznému hmyzu a houbám, základní olejový nátěr, 2x vrchní olejový nátěr štětcem 
vložky (protézy) do spodní části vnějšího rámu osazení dvojskel 4-8-4mm do vnitřních rámů
zafixování venkovních žaluzií v kastlíku -vyplnění minerální vatou a nízkoexpanzní pu pěnou
nový vnitřní parapet hpl 18x150x1600
nový vnější parapet, plošně přilepený k podkladu, tizn r.š. 360mm, 0,7x1600
Další specifikace viz D.1.1.b.11 Tabulky výplní otvorů a Technická zpráva</t>
  </si>
  <si>
    <t>259</t>
  </si>
  <si>
    <t>O2.11.2</t>
  </si>
  <si>
    <t>A.3.1.5.1.01_035</t>
  </si>
  <si>
    <t>Dř. okno špaletové vícedílné šířka kce špalety 200mm - Kompletní repase prvku - Rozměry: vnitřní 1560x2750 mm, vnější 1460x2650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zafixování venkovních žaluzií v kastlíku -vyplnění minerální vatou a nízkoexpanzní pu pěnou
nový vnitřní parapet hpl 18x150x1600
nový vnější parapet, plošně přilepený k podkladu, tizn r.š. 360mm, 0,7x1600
Další specifikace viz D.1.1.b.11 Tabulky výplní otvorů a Technická zpráva</t>
  </si>
  <si>
    <t>260</t>
  </si>
  <si>
    <t>O2.11.3</t>
  </si>
  <si>
    <t>A.3.1.5.1.01_036</t>
  </si>
  <si>
    <t>Dř. okno špaletové vícedílné šířka kce špalety 200mm - Kompletní repase prvku - Rozměry: vnitřní 1560x2750 mm, vnější 1460x2650 mm.
Popis stávajicího stavu: křídla: způsobilá k repasi, poškozená okapnice k výměně rám: způsobilý k repasi
kování: původní, nefunkční výklop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zafixování venkovních žaluzií v kastlíku -vyplnění minerální vatou a nízkoexpanzní pu pěnou
nový vnitřní parapet hpl 18x150x1600
nový vnější parapet, plošně přilepený k podkladu, tizn r.š. 360mm, 0,7x1600
Další specifikace viz D.1.1.b.11 Tabulky výplní otvorů a Technická zpráva</t>
  </si>
  <si>
    <t>261</t>
  </si>
  <si>
    <t>O2.12.1</t>
  </si>
  <si>
    <t>A.3.1.5.1.01_037</t>
  </si>
  <si>
    <t>Dř. okno špaletové vícedílné šířka kce špalety 200mm - Kompletní repase prvku - Rozměry: vnitřní 1700x2750 mm, vnější 1600x2650 mm.
Popis stávajicího stavu: křídla: způsobilá k repasi, poškozená okapnice k výměně
rám: způsobilý k repasi, nutné vložky do spodního vnějšího rámu kování: původní
zasklení: čiré tažené sklo 4mm odstranění mříže
Popis navrhované úpravy: Kompletní repase prvku; povrchová úprava křídel, rámů i vnitřní špalety: oprava protézováním, vložkami nebo tmelením, impregnace proti dřevokaznému hmyzu a houbám, základní olejový nátěr, 2x vrchní olejový nátěr štětcem 
okapnice k výměně, vložky (protézy) do spodní části vnějšího rámu osazení dvojskel 4-8-4mm do vnitřních rámů
zafixování venkovních žaluzií v kastlíku -vyplnění minerální vatou a nízkoexpanzní pu pěnou
nový vnitřní parapet hpl 18x150x1900
nový vnější parapet, plošně přilepený k podkladu, tizn r.š. 360mm, 0,7x1900
Další specifikace viz D.1.1.b.11 Tabulky výplní otvorů a Technická zpráva</t>
  </si>
  <si>
    <t>262</t>
  </si>
  <si>
    <t>A.3.1.5.1.02_000a</t>
  </si>
  <si>
    <t>263</t>
  </si>
  <si>
    <t>A.3.1.5.1.02_000b</t>
  </si>
  <si>
    <t>264</t>
  </si>
  <si>
    <t>A.3.1.5.1.02_000c</t>
  </si>
  <si>
    <t>265</t>
  </si>
  <si>
    <t>O2.13.1</t>
  </si>
  <si>
    <t>A.3.1.5.1.02_001</t>
  </si>
  <si>
    <t>Dř. okno jednoduché dvoudílné - Kompletní repase prvku - Rozměry: 1340x2700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18x300x1500
nový vnější parapet, plošně přilepený k podkladu, tizn r.š. 360mm, 0,7x1500
Další specifikace viz D.1.1.b.11 Tabulky výplní otvorů a Technická zpráva</t>
  </si>
  <si>
    <t>266</t>
  </si>
  <si>
    <t>O2.13.2</t>
  </si>
  <si>
    <t>A.3.1.5.1.02_002</t>
  </si>
  <si>
    <t>Dř. okno jednoduché dvoudílné - Kompletní repase prvku - Rozměry: 1340x2700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18x300x1500
nový vnější parapet, plošně přilepený k podkladu, tizn r.š. 360mm, 0,7x1500
Další specifikace viz D.1.1.b.11 Tabulky výplní otvorů a Technická zpráva</t>
  </si>
  <si>
    <t>267</t>
  </si>
  <si>
    <t>O2.14.1</t>
  </si>
  <si>
    <t>A.3.1.5.1.02_003</t>
  </si>
  <si>
    <t>Dř. okno špaletové dvoudílné šířka kce špalety 200mm - Kompletní repase prvku - Rozměry: vnitřní 1400x2870 mm, vnější 1300x2770 mm. 
Popis stávajicího stavu: křídla: způsobilá k repasi rám: způsobilý k repasi
kování: původní, 2x novodobá klička nadsvětlíku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2ks kličky za repliku původní, leštěná mosaz osazení dvojskel 4-8-4mm do vnitřních rámů
nový vnitřní parapet hpl 18x150x1600
nový vnější parapet, plošně přilepený k podkladu, tizn r.š. 360mm, 0,7x1600
Další specifikace viz D.1.1.b.11 Tabulky výplní otvorů a Technická zpráva</t>
  </si>
  <si>
    <t>268</t>
  </si>
  <si>
    <t>O2.14.2</t>
  </si>
  <si>
    <t>A.3.1.5.1.02_004</t>
  </si>
  <si>
    <t>Dř. okno špaletové dvoudílné šířka kce špalety 200mm - Kompletní repase prvku - Rozměry: vnitřní 1400x2870 mm, vnější 1300x2770 mm. 
Popis stávajicího stavu:  křídla: způsobilá k repasi rám: způsobilý k repasi
kování: původní, 2x novodobá klička nadsvětlíku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2ks kličky za repliku původní, leštěná mosaz osazení dvojskel 4-8-4mm do vnitřních rámů
nový vnitřní parapet hpl 18x150x1600
nový vnější parapet, plošně přilepený k podkladu, tizn r.š. 360mm, 0,7x1600
Další specifikace viz D.1.1.b.11 Tabulky výplní otvorů a Technická zpráva</t>
  </si>
  <si>
    <t>269</t>
  </si>
  <si>
    <t>O2.15.1</t>
  </si>
  <si>
    <t>A.3.1.5.1.02_005</t>
  </si>
  <si>
    <t>Dř. okno jednoduché dvoudílné - Kompletní repase prvku - Rozměry: 550x3600 mm. 
Popis stávajicího stavu:  křídla: způsobilá k repasi, poškozená klapačka a okapnice k výměně rám: způsobilý k repasi
kování: původní
zasklení: vzorované sklo "diamant" 4mm, různé druhy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nový vnější parapet, plošně přilepený k podkladu, tizn r.š. 360mm, 0,7x 750
Další specifikace viz D.1.1.b.11 Tabulky výplní otvorů a Technická zpráva</t>
  </si>
  <si>
    <t>270</t>
  </si>
  <si>
    <t>O2.15.2</t>
  </si>
  <si>
    <t>A.3.1.5.1.02_006</t>
  </si>
  <si>
    <t>271</t>
  </si>
  <si>
    <t>O2.16.1</t>
  </si>
  <si>
    <t>A.3.1.5.1.02_007</t>
  </si>
  <si>
    <t>272</t>
  </si>
  <si>
    <t>O2.16.2</t>
  </si>
  <si>
    <t>A.3.1.5.1.02_008</t>
  </si>
  <si>
    <t>Dř. okno jednoduché dvoudílné - Kompletní repase prvku - Rozměry: 550x3600mm. 
Popis stávajicího stavu:  křídla: způsobilá k repasi, poškozená klapačka a okapnice k výměně rám: způsobilý k repasi
kování: původní
zasklení: vzorované sklo "diamant" 4mm, různé druhy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nový vnější parapet, plošně přilepený k podkladu, tizn r.š. 360mm, 0,7x 750
Další specifikace viz D.1.1.b.11 Tabulky výplní otvorů a Technická zpráva</t>
  </si>
  <si>
    <t>273</t>
  </si>
  <si>
    <t>O2.17.1</t>
  </si>
  <si>
    <t>A.3.1.5.1.02_009</t>
  </si>
  <si>
    <t>Dř. okno jednoduché dvoudílné - Kompletní repase prvku - Rozměry: 1280x3600 mm. 
Popis stávajicího stavu:  křídla: způsobilá k repasi, poškozená klapačka a okapnice k výměně rám: způsobilý k repasi
kování: původní
zasklení: vzorované sklo "diamant" 4mm, různé druhy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nový vnější parapet, plošně přilepený k podkladu, tizn r.š. 360mm, 0,7x 1500
Další specifikace viz D.1.1.b.11 Tabulky výplní otvorů a Technická zpráva</t>
  </si>
  <si>
    <t>274</t>
  </si>
  <si>
    <t>O2.18.1
O2.18.2</t>
  </si>
  <si>
    <t>A.3.1.5.1.02_010</t>
  </si>
  <si>
    <t>Dř. okno jednoduché - Kompletní repase prvku - Rozměry: 850x1580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18x450x900
nový vnější parapet, plošně přilepený k podkladu, tizn r.š. 360mm, 0,7x900
Další specifikace viz D.1.1.b.11 Tabulky výplní otvorů a Technická zpráva</t>
  </si>
  <si>
    <t>275</t>
  </si>
  <si>
    <t>O2.19.1</t>
  </si>
  <si>
    <t>A.3.1.5.1.02_011</t>
  </si>
  <si>
    <t>Dř. okno jednoduché - Kompletní repase prvku - Rozměry: 850x650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18x450x900
nový vnější parapet, plošně přilepený k podkladu, tizn r.š. 360mm, 0,7x900
Další specifikace viz D.1.1.b.11 Tabulky výplní otvorů a Technická zpráva</t>
  </si>
  <si>
    <t>276</t>
  </si>
  <si>
    <t>O2.20.1</t>
  </si>
  <si>
    <t>A.3.1.5.1.02_012</t>
  </si>
  <si>
    <t>Dř. okno špaletové dvoudílné šířka kce špalety 200mm- Kompletní repase prvku - Rozměry: vnitřní 1780x2750 mm, vnější 1680x2650 mm. 
Popis stávajicího stavu: křídla: způsobilá k repasi rám: způsobilý k repasi
kování: původní, funkční mechanismus otevírání nadsvětlíku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osazení dvojskel 4-8-4mm do vnitřních rámů oprava mechanismu otevírání nadsvětlíku nový vnitřní parapet hpl 18x150x1800
nový vnější parapet, plošně přilepený k podkladu, tizn r.š. 360mm, 0,7x1800
Další specifikace viz D.1.1.b.11 Tabulky výplní otvorů a Technická zpráva</t>
  </si>
  <si>
    <t>277</t>
  </si>
  <si>
    <t>O2.21.1</t>
  </si>
  <si>
    <t>A.3.1.5.1.02_013</t>
  </si>
  <si>
    <t>Dř. okno jednoduché - Kompletní repase prvku - Rozměry: 400x1150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18x150x550
nový vnější parapet, plošně přilepený k podkladu, tizn r.š. 360mm, 0,7x550
Další specifikace viz D.1.1.b.11 Tabulky výplní otvorů a Technická zpráva</t>
  </si>
  <si>
    <t>278</t>
  </si>
  <si>
    <t>O2.21.2</t>
  </si>
  <si>
    <t>A.3.1.5.1.02_014</t>
  </si>
  <si>
    <t>Dř. okno jednoduché - Kompletní repase prvku - Rozměry: 400x1150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18x150x550
nový vnější parapet, plošně přilepený k podkladu, tizn r.š. 360mm, 0,7x550
Další specifikace viz D.1.1.b.11 Tabulky výplní otvorů a Technická zpráva</t>
  </si>
  <si>
    <t>279</t>
  </si>
  <si>
    <t>O2.22.1</t>
  </si>
  <si>
    <t>A.3.1.5.1.02_015</t>
  </si>
  <si>
    <t>Dř. okno jednoduché dvoudílné - Kompletní repase prvku - Rozměry: 770x2250 mm.
Popis stávajicího stavu:  křídla: způsobilá k repasi, poškozená klapačka a okapnice k výměně rám: způsobilý k repasi
kování: původní, 1 novodobá klička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nový vnitřní parapet hpl 18x300x850
nový vnější parapet, plošně přilepený k podkladu, tizn r.š. 360mm, 0,7x850
Další specifikace viz D.1.1.b.11 Tabulky výplní otvorů a Technická zpráva</t>
  </si>
  <si>
    <t>280</t>
  </si>
  <si>
    <t>O2.22.2</t>
  </si>
  <si>
    <t>A.3.1.5.1.02_016</t>
  </si>
  <si>
    <t>Dř. okno jednoduché dvoudílné - Kompletní repase prvku -  Rozměry: 770x2250 mm.
Popis stávajicího stavu:  křídla: způsobilá k repasi, poškozená klapačka a okapnice k výměně rám: způsobilý k repasi
kování: původní, 1 novodobá klička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výměna 1ks kličky za repliku původní, leštěná mosaz nový vnitřní parapet hpl 18x300x850
nový vnější parapet, plošně přilepený k podkladu, tizn r.š. 360mm, 0,7x850
Další specifikace viz D.1.1.b.11 Tabulky výplní otvorů a Technická zpráva</t>
  </si>
  <si>
    <t>281</t>
  </si>
  <si>
    <t>O2.22.3</t>
  </si>
  <si>
    <t>A.3.1.5.1.02_017</t>
  </si>
  <si>
    <t>Dř. okno jednoduché dvoudílné - Kompletní repase prvku - Rozměry: 770x2250 mm. 
Popis stávajicího stavu:  křídla: způsobilá k repasi, poškozená klapačka a okapnice k výměně rám: způsobilý k repasi
kování: původní, 1 novodobá klička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a okapnice
výměna 1ks kličky za repliku původní, leštěná mosaz nový vnitřní parapet hpl 18x300x850
nový vnější parapet, plošně přilepený k podkladu, tizn r.š. 360mm, 0,7x850
Další specifikace viz D.1.1.b.11 Tabulky výplní otvorů a Technická zpráva</t>
  </si>
  <si>
    <t>282</t>
  </si>
  <si>
    <t>O2.23.1</t>
  </si>
  <si>
    <t>A.3.1.5.1.02_018</t>
  </si>
  <si>
    <t>Dř. okno špaletové dvoudílné šířka kce špalety 200mm - Kompletní repase prvku - Rozměry: vnitřní 1740x2750 mm, vnější 1640x2650 mm.
Popis stávajicího stavu:  křídla: způsobilá k repasi, poškozená okapnice, klapačka a dělící okenní příčka 2x k výměně
rám: způsobilý k repasi, nutné protézování ve spodní části kování: původní, nefunkční  mechanismus otevírání nadsvětlíku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okapnice a 2ks dělících příček, vložky (protézy) do spodní části vnějšího rámu
nový vnitřní parapet hpl 18x150x1800
nový vnější parapet, plošně přilepený k podkladu, tizn r.š. 360mm, 0,7x1800
Další specifikace viz D.1.1.b.11 Tabulky výplní otvorů a Technická zpráva</t>
  </si>
  <si>
    <t>283</t>
  </si>
  <si>
    <t>O2.24.1</t>
  </si>
  <si>
    <t>A.3.1.5.1.02_019</t>
  </si>
  <si>
    <t>Dř. okno jednoduché - Kompletní repase prvku - Rozměry: 500x1150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18x300x460
nový vnější parapet, plošně přilepený k podkladu, tizn r.š. 360mm, 0,7x460
Další specifikace viz D.1.1.b.11 Tabulky výplní otvorů a Technická zpráva</t>
  </si>
  <si>
    <t>284</t>
  </si>
  <si>
    <t>D2.25.1</t>
  </si>
  <si>
    <t>A.3.1.5.1.02_020</t>
  </si>
  <si>
    <t>Dř. dveře s nadsv. špaletové vícedílné šířka kce špalety 200mm - Kompletní repase prvku - Rozměry: vnitřní 1470x3750 mm, vnější 1370x3650 mm.
Popis stávajicího stavu: křídla: způsobilá k repasi, poškozená okapnice a dělící okenní příčka 2x k výměně
rám: způsobilý k repasi
kování: původní, nefunkční  mechanismus otevírání nadsvětlíku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okapnice a 2ks dělících příček nový vnitřní parapet hpl 18x
nový vnější parapet, plošně přilepený k podkladu, tizn r.š. 360mm, 0,7x
Další specifikace viz D.1.1.b.11 Tabulky výplní otvorů a Technická zpráva</t>
  </si>
  <si>
    <t>285</t>
  </si>
  <si>
    <t>O2.26.1</t>
  </si>
  <si>
    <t>A.3.1.5.1.02_021</t>
  </si>
  <si>
    <t>Dř. okno jednoduché dvoudílné - Kompletní repase prvku - Rozměry: 1450x2750 mm.
Popis stávajicího stavu:  křídla: způsobilá k repasi, poškozená klapačka a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okapnice a 2ks dělících příček nový vnitřní parapet hpl 18x150x1500
nový vnější parapet, plošně přilepený k podkladu, tizn r.š. 360mm, 0,7x1500
Další specifikace viz D.1.1.b.11 Tabulky výplní otvorů a Technická zpráva</t>
  </si>
  <si>
    <t>286</t>
  </si>
  <si>
    <t>O2.26.2</t>
  </si>
  <si>
    <t>A.3.1.5.1.02_022</t>
  </si>
  <si>
    <t>Dř. okno jednoduché dvoudílné - Kompletní repase prvku - Rozměry: 1450x2750 mm. 
Popis stávajicího stavu:  křídla: způsobilá k repasi, poškozená klapačka a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klapačky, okapnice a 2ks dělících příček nový vnitřní parapet hpl 18x150x1500
nový vnější parapet, plošně přilepený k podkladu, tizn r.š. 360mm, 0,7x1500
Další specifikace viz D.1.1.b.11 Tabulky výplní otvorů a Technická zpráva</t>
  </si>
  <si>
    <t>287</t>
  </si>
  <si>
    <t>O2.27.1</t>
  </si>
  <si>
    <t>A.3.1.5.1.02_023</t>
  </si>
  <si>
    <t>Dř. okno jednoduché - Kompletní repase prvku - Rozměry: 400x1460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18x300x450
nový vnější parapet, plošně přilepený k podkladu, tizn r.š. 360mm, 0,7x450
Další specifikace viz D.1.1.b.11 Tabulky výplní otvorů a Technická zpráva</t>
  </si>
  <si>
    <t>288</t>
  </si>
  <si>
    <t>O2.27.2</t>
  </si>
  <si>
    <t>A.3.1.5.1.02_024</t>
  </si>
  <si>
    <t>289</t>
  </si>
  <si>
    <t>O2.27.3</t>
  </si>
  <si>
    <t>A.3.1.5.1.02_025</t>
  </si>
  <si>
    <t>290</t>
  </si>
  <si>
    <t>O2.27.4</t>
  </si>
  <si>
    <t>A.3.1.5.1.02_026</t>
  </si>
  <si>
    <t>291</t>
  </si>
  <si>
    <t>O2.28.1</t>
  </si>
  <si>
    <t>A.3.1.5.1.02_027</t>
  </si>
  <si>
    <t>Dř. okno jednoduché - Kompletní repase prvku - Rozměry: 400x1180 mm. 
Popis stávajicího stavu:  křídla,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18x300x450
nový vnější parapet, plošně přilepený k podkladu, tizn r.š. 360mm, 0,7x450
Další specifikace viz D.1.1.b.11 Tabulky výplní otvorů a Technická zpráva</t>
  </si>
  <si>
    <t>292</t>
  </si>
  <si>
    <t>O2.28.2</t>
  </si>
  <si>
    <t>A.3.1.5.1.02_028</t>
  </si>
  <si>
    <t>Dř. okno jednoduché - Kompletní repase prvku - Rozměry: 400x1180 mm. 
Popis stávajicího stavu: křídla,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18x300x450
nový vnější parapet, plošně přilepený k podkladu, tizn r.š. 360mm, 0,7x450
Další specifikace viz D.1.1.b.11 Tabulky výplní otvorů a Technická zpráva</t>
  </si>
  <si>
    <t>293</t>
  </si>
  <si>
    <t>O2.28.3</t>
  </si>
  <si>
    <t>A.3.1.5.1.02_029</t>
  </si>
  <si>
    <t>294</t>
  </si>
  <si>
    <t>O2.28.4</t>
  </si>
  <si>
    <t>A.3.1.5.1.02_030</t>
  </si>
  <si>
    <t>295</t>
  </si>
  <si>
    <t>O2.29.1</t>
  </si>
  <si>
    <t>A.3.1.5.1.02_031</t>
  </si>
  <si>
    <t>Dř. okno jednoduché - Kompletní repase prvku - Rozměry: 800x1500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18x300x800
nový vnější parapet, plošně přilepený k podkladu, tizn r.š. 360mm, 0,7x800
Další specifikace viz D.1.1.b.11 Tabulky výplní otvorů a Technická zpráva</t>
  </si>
  <si>
    <t>296</t>
  </si>
  <si>
    <t>O2.30.1</t>
  </si>
  <si>
    <t>A.3.1.5.1.02_032</t>
  </si>
  <si>
    <t>Dř. okno jednoduché - Kompletní repase prvku - Rozměry: 800x840 mm. 
Popis stávajicího stavu:  křídla,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18x300x800
nový vnější parapet, plošně přilepený k podkladu, tizn r.š. 360mm, 0,7x800
Další specifikace viz D.1.1.b.11 Tabulky výplní otvorů a Technická zpráva</t>
  </si>
  <si>
    <t>297</t>
  </si>
  <si>
    <t>O2.40.1</t>
  </si>
  <si>
    <t>A.3.1.5.1.02_033</t>
  </si>
  <si>
    <t>Dř. okno jednoduché; vnitřní- Kompletní repase prvku - Rozměry: 1400x2000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</si>
  <si>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298</t>
  </si>
  <si>
    <t>O2.40.2</t>
  </si>
  <si>
    <t>A.3.1.5.1.02_034</t>
  </si>
  <si>
    <t>299</t>
  </si>
  <si>
    <t>O2.41.1</t>
  </si>
  <si>
    <t>A.3.1.5.1.02_035</t>
  </si>
  <si>
    <t>Dř. okno jednoduché; vnitřní- Kompletní repase prvku - Rozměry: 800x1200 mm.
Popis stávajicího stavu: 
křídla: způsobilá k repasi rám: způsobilý k repasi kování: původní
zasklení: vzorované sklo "diamant"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</si>
  <si>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300</t>
  </si>
  <si>
    <t>O2.41.2</t>
  </si>
  <si>
    <t>A.3.1.5.1.02_036</t>
  </si>
  <si>
    <t>301</t>
  </si>
  <si>
    <t>302</t>
  </si>
  <si>
    <t>303</t>
  </si>
  <si>
    <t>304</t>
  </si>
  <si>
    <t>305</t>
  </si>
  <si>
    <t>22,7*1,2</t>
  </si>
  <si>
    <t>306</t>
  </si>
  <si>
    <t>412,2*1,2</t>
  </si>
  <si>
    <t>307</t>
  </si>
  <si>
    <t>308</t>
  </si>
  <si>
    <t>309</t>
  </si>
  <si>
    <t>310</t>
  </si>
  <si>
    <t>VRN.3.01_001</t>
  </si>
  <si>
    <t>311</t>
  </si>
  <si>
    <t>VRN.3.01_002</t>
  </si>
  <si>
    <t>312</t>
  </si>
  <si>
    <t>VRN.3.01_003</t>
  </si>
  <si>
    <t>313</t>
  </si>
  <si>
    <t>VRN.3.01_004</t>
  </si>
  <si>
    <t>314</t>
  </si>
  <si>
    <t>VRN.3.01_005</t>
  </si>
  <si>
    <t>315</t>
  </si>
  <si>
    <t>VRN.3.01_006</t>
  </si>
  <si>
    <t>316</t>
  </si>
  <si>
    <t>VRN.3.01_007</t>
  </si>
  <si>
    <t>317</t>
  </si>
  <si>
    <t>VRN.3.02_001</t>
  </si>
  <si>
    <t>318</t>
  </si>
  <si>
    <t>VRN.3.02_002</t>
  </si>
  <si>
    <t>319</t>
  </si>
  <si>
    <t>VRN.3.02_003</t>
  </si>
  <si>
    <t>320</t>
  </si>
  <si>
    <t>VRN.3.02_004</t>
  </si>
  <si>
    <t>321</t>
  </si>
  <si>
    <t>VRN.3.02_005</t>
  </si>
  <si>
    <t>322</t>
  </si>
  <si>
    <t>VRN.3.02_006</t>
  </si>
  <si>
    <t>323</t>
  </si>
  <si>
    <t>VRN.3.03_001</t>
  </si>
  <si>
    <t>324</t>
  </si>
  <si>
    <t>VRN.3.03_002</t>
  </si>
  <si>
    <t>325</t>
  </si>
  <si>
    <t>VRN.3.03_003</t>
  </si>
  <si>
    <t>326</t>
  </si>
  <si>
    <t>VRN.3.03_004</t>
  </si>
  <si>
    <t>327</t>
  </si>
  <si>
    <t>VRN.3.03_005</t>
  </si>
  <si>
    <t>328</t>
  </si>
  <si>
    <t>VRN.3.04_001</t>
  </si>
  <si>
    <t>329</t>
  </si>
  <si>
    <t>VRN.3.05_001</t>
  </si>
  <si>
    <t>330</t>
  </si>
  <si>
    <t>VRN.3.06_001</t>
  </si>
  <si>
    <t>331</t>
  </si>
  <si>
    <t>O3.16.1; 0,4*1,05</t>
  </si>
  <si>
    <t>332</t>
  </si>
  <si>
    <t>968062356</t>
  </si>
  <si>
    <t>Vybourání dřevěných rámů oken dvojitých včetně křídel pl do 4 m2</t>
  </si>
  <si>
    <t>O3.0.2; 1,39*1,85+1,29*1,75</t>
  </si>
  <si>
    <t>O3.0.3; 1,39*1,85+1,29*1,75</t>
  </si>
  <si>
    <t>333</t>
  </si>
  <si>
    <t>334</t>
  </si>
  <si>
    <t>59,7</t>
  </si>
  <si>
    <t>335</t>
  </si>
  <si>
    <t>336</t>
  </si>
  <si>
    <t>337</t>
  </si>
  <si>
    <t>338</t>
  </si>
  <si>
    <t>339</t>
  </si>
  <si>
    <t>340</t>
  </si>
  <si>
    <t>161*2</t>
  </si>
  <si>
    <t>10*2</t>
  </si>
  <si>
    <t>341</t>
  </si>
  <si>
    <t>10,8</t>
  </si>
  <si>
    <t>342</t>
  </si>
  <si>
    <t>220*0,2</t>
  </si>
  <si>
    <t>343</t>
  </si>
  <si>
    <t>344</t>
  </si>
  <si>
    <t>345</t>
  </si>
  <si>
    <t>21,5</t>
  </si>
  <si>
    <t>346</t>
  </si>
  <si>
    <t>347</t>
  </si>
  <si>
    <t>348</t>
  </si>
  <si>
    <t>A.4.1.5.1.01_000a</t>
  </si>
  <si>
    <t>349</t>
  </si>
  <si>
    <t>A.4.1.5.1.01_000b</t>
  </si>
  <si>
    <t>350</t>
  </si>
  <si>
    <t>A.4.1.5.1.01_000c</t>
  </si>
  <si>
    <t>351</t>
  </si>
  <si>
    <t>O3.0.1</t>
  </si>
  <si>
    <t>A.4.1.5.1.01_001</t>
  </si>
  <si>
    <t>Dř. okno špaletové dvoudílné šířka kce špalety 200mm - Kompletní repase prvku - Rozměry: vnitřní 1390x1850 mm, vnější 1290x1750 mm.
Popis stávajicího stavu:  křídla: způsobilá k repasi, poškozená okapnice k výměně  rám: způsobilý k repasi, poškozený spodní rám -nutná vložka
kování: původní, chybějící mechanismus otevírání nadsvětlíku a 2x klička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výměna 2ks kliček za repliky původních, leštěná mosaz osazení dvojskel 4-8-4mm do vnitřních rámů
nový vnitřní parapet hpl 18x150x1400
nový vnější parapet, plošně přilepený k podkladu, tizn r.š. 360mm, 0,7x1400
Další specifikace viz D.1.1.b.11 Tabulky výplní otvorů a Technická zpráva</t>
  </si>
  <si>
    <t>352</t>
  </si>
  <si>
    <t>O3.0.2</t>
  </si>
  <si>
    <t>A.4.1.5.1.01_002</t>
  </si>
  <si>
    <t>Dř. okno špaletové dvoudílné šířka kce špalety 200mm - Výroba a osazení repliky původního prvku - Rozměry: vnitřní 1390x1850 mm, vnější 1290x1750 mm.
Popis navrhované úpravy: Výroba a osazení repliky původního prvku; řešení připojovací spáry podle normy ČSN 74 6077 (vč. komprimačních pásek a parotěsných fólií), dle nového detailu (výkres c.12, pro info viz příloha), zalištování ze 3 stran (mimo parapetu) z vnitřní strany 
nový vnitřní parapet hpl 18x150x1400;
nový vnější parapet, plošně přilepený k podkladu, tizn r.š. 360mm, 0,7x1400
Další specifikace viz D.1.1.b.11 Tabulky výplní otvorů a Technická zpráva</t>
  </si>
  <si>
    <t>353</t>
  </si>
  <si>
    <t>O3.0.3</t>
  </si>
  <si>
    <t>A.4.1.5.1.01_003</t>
  </si>
  <si>
    <t>354</t>
  </si>
  <si>
    <t>O3.1.1</t>
  </si>
  <si>
    <t>A.4.1.5.1.01_004</t>
  </si>
  <si>
    <t>Dř. okno jednoduché dvoudílné - Kompletní repase prvku - Rozměry: 1180x2000 mm. 
Popis stávajicího stavu:  křídla: způsobilá k repasi, poškozená okapnice a spodek křídla k výměně rám: způsobilý k repasi, poškozený spodní rám -nutná výměna
kování: původní
zasklení: čiré tažené sklo 4mm, nadsvětlík opatřen hustou sítí proti hmyzu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spodní části křídla; nový vnitřní parapet hpl 18x150x1100
nový vnější parapet, plošně přilepený k podkladu, tizn r.š. 360mm, 0,7x1100
Další specifikace viz D.1.1.b.11 Tabulky výplní otvorů a Technická zpráva</t>
  </si>
  <si>
    <t>355</t>
  </si>
  <si>
    <t>O3.2.1</t>
  </si>
  <si>
    <t>A.4.1.5.1.01_005</t>
  </si>
  <si>
    <t>Dř. okno špaletové dvoudílné šířka kce špalety 200mm - Kompletní repase prvku - Rozměry: vnitřní 1230x1850 mm, vnější 1130x1750 mm.
Popis stávajicího stavu:  křídla: způsobilá k repasi, poškozená okapnice k výměně
rám: způsobilý k repasi, poškozený spodní rám a 1/2 boků -nutná výměna kování: původní
zasklení: čiré tažené sklo 4mm parapet ve špaletě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parapetu ve špaletě, vložka (protéza) do spodku a boků rámu
osazení dvojskel 4-8-4mm do vnitřních rámů; nový vnitřní parapet hpl 18x400x1300
nový vnější parapet, plošně přilepený k podkladu, tizn r.š. 360mm, 0,7x1300
Další specifikace viz D.1.1.b.11 Tabulky výplní otvorů a Technická zpráva</t>
  </si>
  <si>
    <t>356</t>
  </si>
  <si>
    <t>O3.2.2</t>
  </si>
  <si>
    <t>A.4.1.5.1.01_006</t>
  </si>
  <si>
    <t>Dř. okno špaletové dvoudílné šířka kce špalety 200mm - Kompletní repase prvku - Rozměry: vnitřní 1230x1850 mm, vnější 1130x1750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osazení dvojskel 4-8-4mm do vnitřních rámů; nový vnitřní parapet hpl 18x400x1300
nový vnější parapet, plošně přilepený k podkladu, tizn r.š. 360mm, 0,7x1300
Další specifikace viz D.1.1.b.11 Tabulky výplní otvorů a Technická zpráva</t>
  </si>
  <si>
    <t>357</t>
  </si>
  <si>
    <t>O3.3.1</t>
  </si>
  <si>
    <t>A.4.1.5.1.01_007</t>
  </si>
  <si>
    <t>Dř. okno špaletové dvoudílné šířka kce špalety 200mm - Kompletní repase prvku - Rozměry: vnitřní 2150x1850 mm, vnější 2050x1750 mm. 
Popis stávajicího stavu:  křídla: vnitřní způsobilá k repasi, vnější spodní křídla k výměně rám: způsobilý k repasi, spodní rám poškozený -k výměně kování: původní
zasklení: čiré tažené sklo 4mm
nadokenní kastlík původních venkovních žaluzií 300 x 300 x 2150mm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vložka (protéza) do spodního rámu
osazení dvojskel 4-8-4mm do vnitřních rámů
zafixování venkovních žaluzií v kastlíku -vyplnění minerální vatou a nízkoexpanzní pu pěnou
nový vnitřní parapet hpl 18x150x2400
nový vnější parapet, plošně přilepený k podkladu, tizn r.š. 360mm, 0,7x2400
Další specifikace viz D.1.1.b.11 Tabulky výplní otvorů a Technická</t>
  </si>
  <si>
    <t>358</t>
  </si>
  <si>
    <t>O3.4.1</t>
  </si>
  <si>
    <t>A.4.1.5.1.01_008</t>
  </si>
  <si>
    <t>Dř. okno špaletové dvoudílné šířka kce špalety 200mm - Kompletní repase prvku - Rozměry: vnitřní 1850x1850 mm, vnější 1750x1750 mm. 
Popis stávajicího stavu: křídla: způsobilá k repasi, poškozená okapnice k výměně
rám: způsobilý k repasi, poškozený spodní rám -nutná výměna kování: původní
zasklení: čiré tažené sklo 4mm
nadokenní kastlík původních venkovních žaluzií 300 x 300 x 1850mm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výměna spodního rámu osazení dvojskel 4-8-4mm do vnitřních rámů
zafixování venkovních žaluzií v kastlíku -vyplnění minerální vatou a nízkoexpanzní pu pěnou
nový vnitřní parapet hpl 18x150x2150
nový vnější parapet, plošně přilepený k podkladu, tizn r.š. 360mm, 0,7x2150
Další specifikace viz D.1.1.b.11 Tabulky výplní otvorů a Technická zpráva</t>
  </si>
  <si>
    <t>359</t>
  </si>
  <si>
    <t>O3.4.2</t>
  </si>
  <si>
    <t>A.4.1.5.1.01_009</t>
  </si>
  <si>
    <t>Dř. okno špaletové dvoudílné šířka kce špalety 200mm - Kompletní repase prvku - Rozměry: vnitřní 1850x1850 mm, vnější 1750x1750 mm. 
Popis stávajicího stavu:  křídla: způsobilá k repasi, poškozená okapnice a klapačka k výměně rám: způsobilý k repasi, poškozený spodní rám -nutná výměna kování: původní
zasklení: čiré tažené sklo 4mm
nadokenní kastlík původních venkovních žaluzií 300 x 300 x 1850mm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klapačky, výměna spodního rámu osazení dvojskel 4-8-4mm do vnitřních rámů
zafixování venkovních žaluzií v kastlíku -vyplnění minerální vatou a nízkoexpanzní pu pěnou
nový vnitřní parapet hpl 18x150x2150
nový vnější parapet, plošně přilepený k podkladu, tizn r.š. 360mm, 0,7x2150
Další specifikace viz D.1.1.b.11 Tabulky výplní otvorů a Technická zpráva</t>
  </si>
  <si>
    <t>360</t>
  </si>
  <si>
    <t>O3.5.1</t>
  </si>
  <si>
    <t>A.4.1.5.1.01_010</t>
  </si>
  <si>
    <t>Dř. okno jednoduché - Kompletní repase prvku - Rozměry: 850x1400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</si>
  <si>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361</t>
  </si>
  <si>
    <t>O3.5.2</t>
  </si>
  <si>
    <t>A.4.1.5.1.01_011</t>
  </si>
  <si>
    <t>362</t>
  </si>
  <si>
    <t>O3.6.1</t>
  </si>
  <si>
    <t>A.4.1.5.1.01_012</t>
  </si>
  <si>
    <t>Dř. okno špaletové dvoudílné šířka kce špalety 200mm - Kompletní repase prvku - Rozměry: vnitřní 1250x1800 mm, vnější 1150x1700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18x150x1300
nový vnější parapet, plošně přilepený k podkladu, tizn r.š. 360mm, 0,7x1300
Další specifikace viz D.1.1.b.11 Tabulky výplní otvorů a Technická zpráva</t>
  </si>
  <si>
    <t>363</t>
  </si>
  <si>
    <t>O3.6.2</t>
  </si>
  <si>
    <t>A.4.1.5.1.01_013</t>
  </si>
  <si>
    <t>Dř. okno špaletové dvoudílné šířka kce špalety 200mm - Kompletní repase prvku - Rozměry: vnitřní 1250x1800 mm, vnější 1150x1700 mm. 
Popis stávajicího stavu:  křídla: vnitřní spodní způsobilá k repasi, vnitřní horní chybí,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doplnění vnitřního křídla nadsvětl. osazení dvojskel 4-8-4mm do vnitřních rámů
nový vnitřní parapet hpl 18x15x1300
nový vnější parapet, plošně přilepený k podkladu, tizn r.š. 360mm, 0,7x1300
Další specifikace viz D.1.1.b.11 Tabulky výplní otvorů a Technická zpráva</t>
  </si>
  <si>
    <t>364</t>
  </si>
  <si>
    <t>O3.6.3</t>
  </si>
  <si>
    <t>A.4.1.5.1.01_014</t>
  </si>
  <si>
    <t>Dř. okno špaletové dvoudílné šířka kce špalety 200mm - Kompletní repase prvku - Rozměry: vnitřní 1250x1800 mm, vnější 1150x1700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18x150x1300
nový vnější parapet, plošně přilepený k podkladu, tizn r.š. 360mm, 0,7x1300
Další specifikace viz D.1.1.b.11 Tabulky výplní otvorů a Technická zpráva</t>
  </si>
  <si>
    <t>365</t>
  </si>
  <si>
    <t>O3.6.4</t>
  </si>
  <si>
    <t>A.4.1.5.1.01_015</t>
  </si>
  <si>
    <t>Dř. okno špaletové dvoudílné šířka kce špalety 200mm - Kompletní repase prvku - Rozměry: vnitřní 1250x1800 mm, vnější 1150x1700 mm. 
Popis stávajicího stavu:  křídla: vnitřní způsobilá k repasi, vnější poškozená -k výměně rám: způsobilý k repasi, poškozený spodní rám -nutná vložka kování: původní, 1 klička nepůvodní k výměně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výměna 1ks kličky za repliku původní, leštěná mosaz osazení dvojskel 4-8-4mm do vnitřních rámů
nový vnitřní parapet hpl 18x150x1300
nový vnější parapet, plošně přilepený k podkladu, tizn r.š. 360mm, 0,7x1300
Další specifikace viz D.1.1.b.11 Tabulky výplní otvorů a Technická zpráva</t>
  </si>
  <si>
    <t>366</t>
  </si>
  <si>
    <t>O3.6.5</t>
  </si>
  <si>
    <t>A.4.1.5.1.01_016</t>
  </si>
  <si>
    <t>Dř. okno špaletové dvoudílné šířka kce špalety 200mm - Kompletní repase prvku - Rozměry: vnitřní 1250x1800 mm, vnější 1150x1700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18x150x1300
nový vnější parapet, plošně přilepený k podkladu, tizn r.š. 360mm, 0,7x1300
Další specifikace viz D.1.1.b.11 Tabulky výplní otvorů a Technická zpráva</t>
  </si>
  <si>
    <t>367</t>
  </si>
  <si>
    <t>O3.6.6</t>
  </si>
  <si>
    <t>A.4.1.5.1.01_017</t>
  </si>
  <si>
    <t>368</t>
  </si>
  <si>
    <t>O3.7.1</t>
  </si>
  <si>
    <t>A.4.1.5.1.01_018</t>
  </si>
  <si>
    <t>Dř. okno špaletové dvoudílné šířka kce špalety 200mm - Kompletní repase prvku - Rozměry: vnitřní 1250x1850 mm, vnější 1150x1750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18x150x1300
nový vnější parapet, plošně přilepený k podkladu, tizn r.š. 360mm, 0,7x1300
Další specifikace viz D.1.1.b.11 Tabulky výplní otvorů a Technická zpráva</t>
  </si>
  <si>
    <t>369</t>
  </si>
  <si>
    <t>O3.7.2</t>
  </si>
  <si>
    <t>A.4.1.5.1.01_019</t>
  </si>
  <si>
    <t>370</t>
  </si>
  <si>
    <t>O3.8.1</t>
  </si>
  <si>
    <t>A.4.1.5.1.01_020</t>
  </si>
  <si>
    <t>Dř. okno špaletové dvoudílné šířka kce špalety 200mm - Kompletní repase prvku - Rozměry: vnitřní 1560x1900 mm, vnější 1460x1800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18x150x1600
nový vnější parapet, plošně přilepený k podkladu, tizn r.š. 360mm, 0,7x1600
Další specifikace viz D.1.1.b.11 Tabulky výplní otvorů a Technická zpráva</t>
  </si>
  <si>
    <t>371</t>
  </si>
  <si>
    <t>O3.8.2</t>
  </si>
  <si>
    <t>A.4.1.5.1.01_021</t>
  </si>
  <si>
    <t>Dř. okno špaletové dvoudílné šířka kce špalety 200mm - Kompletní repase prvku - Rozměry: vnitřní 1560x1900 mm, vnější 1460x1800 mm.
Popis stávajicího stavu:  křídla: vnitřní způsobilá k repasi, vnější poškozená -k výměně rám: způsobilý k repasi, poškozený spodní rám -nutná vložka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vnějších spodních křídel a parapetu ve špaletě, vložka (protéza) do spodního rámu
osazení dvojskel 4-8-4mm do vnitřních rámů; nový vnitřní parapet hpl 18x150x1600
nový vnější parapet, plošně přilepený k podkladu, tizn r.š. 360mm, 0,7x1600
Další specifikace viz D.1.1.b.11 Tabulky výplní otvorů a Technická zpráva</t>
  </si>
  <si>
    <t>372</t>
  </si>
  <si>
    <t>O3.8.3</t>
  </si>
  <si>
    <t>A.4.1.5.1.01_022</t>
  </si>
  <si>
    <t>Dř. okno špaletové dvoudílné šířka kce špalety 200mm - Kompletní repase prvku - Rozměry: vnitřní 1560x1900 mm, vnější 1460x1800 mm. 
Popis stávajicího stavu:  křídla: způsobilá k repasi, poškozená okapnice horního okna -k výměně rám: způsobilý k repasi
kování: původní
zasklení: čiré tažené sklo 4mm parapet poškozený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nadsvětlíku a parapetu ve špaletě osazení dvojskel 4-8-4mm do vnitřních rámů
nový vnitřní parapet hpl 18x150x1600
nový vnější parapet, plošně přilepený k podkladu, tizn r.š. 360mm, 0,7x1600
Další specifikace viz D.1.1.b.11 Tabulky výplní otvorů a Technická zpráva</t>
  </si>
  <si>
    <t>373</t>
  </si>
  <si>
    <t>O3.9.1</t>
  </si>
  <si>
    <t>A.4.1.5.1.01_023</t>
  </si>
  <si>
    <t>Dř. okno špaletové dvoudílné šířka kce špalety 200mm - Kompletní repase prvku - Rozměry: vnitřní 1750x1870 mm, vnější 1650x1770 mm. 
Popis stávajicího stavu:  křídla: způsobilá k repasi, poškozená okapnice -k výměně rám: způsobilý k repasi, poškozený spodní rám -nutná vložka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osazení dvojskel 4-8-4mm do vnitřních rámů
nový vnitřní parapet hpl 18x150x1800
nový vnější parapet, plošně přilepený k podkladu, tizn r.š. 360mm, 0,7x1800
Další specifikace viz D.1.1.b.11 Tabulky výplní otvorů a Technická zpráva</t>
  </si>
  <si>
    <t>374</t>
  </si>
  <si>
    <t>O3.10.1</t>
  </si>
  <si>
    <t>A.4.1.5.1.01_024</t>
  </si>
  <si>
    <t>Dř. okno jednoduché - Kompletní repase prvku - Rozměry: 430x1140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nový vnitřní parapet hpl 18x400x450
nový vnější parapet, plošně přilepený k podkladu, tizn r.š. 360mm, 0,7x450
Další specifikace viz D.1.1.b.11 Tabulky výplní otvorů a Technická zpráva</t>
  </si>
  <si>
    <t>375</t>
  </si>
  <si>
    <t>A.4.1.5.1.02_000a</t>
  </si>
  <si>
    <t>376</t>
  </si>
  <si>
    <t>A.4.1.5.1.02_000b</t>
  </si>
  <si>
    <t>377</t>
  </si>
  <si>
    <t>A.4.1.5.1.02_000c</t>
  </si>
  <si>
    <t>378</t>
  </si>
  <si>
    <t>O3.11.1</t>
  </si>
  <si>
    <t>A.4.1.5.1.02_001</t>
  </si>
  <si>
    <t>Dř. okno jednoduché obvodová vitráž- Kompletní repase prvku - Rozměry: 450x650 mm. 
Popis stávajicího stavu: křídla i rám: způsobilé k repasi kování: původní
zasklení: čiré tažené sklo 4mm + vitrážové 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</si>
  <si>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379</t>
  </si>
  <si>
    <t>O3.11.2</t>
  </si>
  <si>
    <t>A.4.1.5.1.02_002</t>
  </si>
  <si>
    <t>Dř. okno jednoduché obvodová vitráž - Kompletní repase prvku - Rozměry: 450x650 mm.
Popis stávajicího stavu:  křídla i rám: způsobilé k repasi kování: původní
zasklení: čiré tažené sklo 4mm + vitrážové 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</si>
  <si>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380</t>
  </si>
  <si>
    <t>O3.11.3</t>
  </si>
  <si>
    <t>A.4.1.5.1.02_003</t>
  </si>
  <si>
    <t>Dř. okno jednoduché obvodová vitráž - Kompletní repase prvku - Rozměry: 450x650 mm. 
Popis stávajicího stavu:  křídla i rám: způsobilé k repasi kování: původní
zasklení: čiré tažené sklo 4mm + vitrážové sklo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</si>
  <si>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381</t>
  </si>
  <si>
    <t>O3.12.1</t>
  </si>
  <si>
    <t>A.4.1.5.1.02_004</t>
  </si>
  <si>
    <t>Dř. okno jednoduché - Kompletní repase prvku - Rozměry: 370x1000 mm. 
Popis stávajicího stavu:  křídla i rám: způsobilé k repasi, poškozená okapnice -k výměně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nový vnitřní parapet hpl 18x550x550
nový vnější parapet, plošně přilepený k podkladu, tizn r.š. 360mm, 0,7x550
Další specifikace viz D.1.1.b.11 Tabulky výplní otvorů a Technická zpráva</t>
  </si>
  <si>
    <t>382</t>
  </si>
  <si>
    <t>O3.13.1</t>
  </si>
  <si>
    <t>A.4.1.5.1.02_005</t>
  </si>
  <si>
    <t>Dř. okno špaletové dvoudílné šířka kce špalety 250mm - Kompletní repase prvku - Rozměry: vnitřní 650x1850 mm, vnější 550x1750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18x550x750
nový vnější parapet, plošně přilepený k podkladu, tizn r.š. 360mm, 0,7x750
Další specifikace viz D.1.1.b.11 Tabulky výplní otvorů a Technická zpráva</t>
  </si>
  <si>
    <t>383</t>
  </si>
  <si>
    <t>D3.14.1</t>
  </si>
  <si>
    <t>A.4.1.5.1.02_006</t>
  </si>
  <si>
    <t>Dř. dveře špaletové s nadsvětlíkem šířka kce špalety 250mm - Kompletní repase prvku - Rozměry: vnitřní 830x2720 mm, vnější 730x2620 mm. 
Popis stávajicího stavu: křídla: způsobilá k repasi rám: způsobilý k repasi
kování: původní, 2x klika novodobá -k výměně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2ks klik za repliky původních, leštěná mosaz
Další specifikace viz D.1.1.b.11 Tabulky výplní otvorů a Technická zpráva</t>
  </si>
  <si>
    <t>384</t>
  </si>
  <si>
    <t>O3.15.1</t>
  </si>
  <si>
    <t>A.4.1.5.1.02_007</t>
  </si>
  <si>
    <t>Dř. okno špaletové dvoudílné šířka kce špalety 200mm - Kompletní repase prvku - Rozměry: vnitřní 1250x1850 mm, vnější 1150x1750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18x150x1300
nový vnější parapet, plošně přilepený k podkladu, tizn r.š. 360mm, 0,7x1300
Další specifikace viz D.1.1.b.11 Tabulky výplní otvorů a Technická zpráva</t>
  </si>
  <si>
    <t>385</t>
  </si>
  <si>
    <t>O3.16.1</t>
  </si>
  <si>
    <t>A.4.1.5.1.02_008</t>
  </si>
  <si>
    <t>Dř. okno jednoduché - Výroba a osazení repliky původního prvku - Rozměry: 400x1050 mm.
Popis navrhované úpravy: Výroba a osazení repliky původního prvku; řešení připojovací spáry podle normy ČSN 74 6077 (vč. komprimačních pásek a parotěsných fólií), dle nového detailu (výkres c.12, pro info viz příloha), zalištování ze 3 stran (mimo parapetu) z vnitřní strany 
nový vnitřní parapet hpl 18x250x450;
nový vnější parapet, plošně přilepený k podkladu, tizn r.š. 360mm, 0,7x450
Další specifikace viz D.1.1.b.11 Tabulky výplní otvorů a Technická zpráva</t>
  </si>
  <si>
    <t>386</t>
  </si>
  <si>
    <t>O3.17.1</t>
  </si>
  <si>
    <t>A.4.1.5.1.02_009</t>
  </si>
  <si>
    <t>Dř. okno špaletové šířka kce špalety 100mm- Kompletní repase prvku - Rozměry: vnitřní 900x1180 mm, vnější 800x1080 mm.
Popis stávajicího stavu: 
křídla: způsobilá k repasi, poškozená okapnice -k výměně rám: způsobilý k repasi, poškozený -nutná vložka  kování: novodobé -k výměně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výměna 4ks kliček za repliky původních, leštěná mosaz; nový vnitřní parapet hpl 18x350x950
nový vnější parapet, plošně přilepený k podkladu, tizn r.š. 360mm, 0,7x950
Další specifikace viz D.1.1.b.11 Tabulky výplní otvorů a Technická zpráva</t>
  </si>
  <si>
    <t>387</t>
  </si>
  <si>
    <t>O3.17.2</t>
  </si>
  <si>
    <t>A.4.1.5.1.02_010</t>
  </si>
  <si>
    <t>388</t>
  </si>
  <si>
    <t>O3.17.3</t>
  </si>
  <si>
    <t>A.4.1.5.1.02_011</t>
  </si>
  <si>
    <t>Dř. okno špaletové šířka kce špalety 100mm- Kompletní repase prvku - Rozměry: vnitřní 900x1180 mm, vnější 800x1080 mm.
Popis stávajicího stavu: 
křídla: způsobilá k repasi, poškozená okapnice -k výměně rám: způsobilý k repasi, poškozený -nutná vložka  kování: novodobé -k výměně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výměna 4ks kliček za repliky původních, leštěná mosaz nový vnitřní parapet hpl 18x350x950
nový vnější parapet, plošně přilepený k podkladu, tizn r.š. 360mm, 0,7x950
Další specifikace viz D.1.1.b.11 Tabulky výplní otvorů a Technická zpráva</t>
  </si>
  <si>
    <t>389</t>
  </si>
  <si>
    <t>O3.17.4</t>
  </si>
  <si>
    <t>A.4.1.5.1.02_012</t>
  </si>
  <si>
    <t>Dř. okno špaletové šířka kce špalety 100mm- Kompletní repase prvku - Rozměry: vnitřní 900x1180 mm, vnější 800x1080 mm.
Popis stávajicího stavu: 
křídla: způsobilá k repasi, poškozená okapnice -k výměně rám: způsobilý k repasi, poškozený -nutná vložka  kování: novodobé -k výměně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výměna 4ks kliček za repliky původních, leštěná mosaz; nový vnitřní parapet hpl 18x350x950
nový vnější parapet, plošně přilepený k podkladu, tizn r.š. 360mm, 0,7x350x950
Další specifikace viz D.1.1.b.11 Tabulky výplní otvorů a Technická zpráva</t>
  </si>
  <si>
    <t>390</t>
  </si>
  <si>
    <t>O3.18.1</t>
  </si>
  <si>
    <t>A.4.1.5.1.02_013</t>
  </si>
  <si>
    <t>Dř. okno jednoduché - Kompletní repase prvku - Rozměry: 440x1090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18x350x550
nový vnější parapet, plošně přilepený k podkladu, tizn r.š. 360mm, 0,7x950
Další specifikace viz D.1.1.b.11 Tabulky výplní otvorů a Technická zpráva</t>
  </si>
  <si>
    <t>391</t>
  </si>
  <si>
    <t>O3.19.1</t>
  </si>
  <si>
    <t>A.4.1.5.1.02_014</t>
  </si>
  <si>
    <t>Dř. okno jednoduché dvoudílné - Kompletní repase prvku - Rozměry: 600x1850 mm. 
Popis stávajicího stavu:  křídla i rám: způsobilé k repasi
kování: původní, 1 klička nepůvodní -k výměně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1ks kličky za repliku původní, leštěná mosaz
nový vnitřní parapet hpl 18x350x650
nový vnější parapet, plošně přilepený k podkladu, tizn r.š. 360mm, 0,7x650
Další specifikace viz D.1.1.b.11 Tabulky výplní otvorů a Technická zpráva</t>
  </si>
  <si>
    <t>392</t>
  </si>
  <si>
    <t>O3.19.2</t>
  </si>
  <si>
    <t>A.4.1.5.1.02_015</t>
  </si>
  <si>
    <t>Dř. okno jednoduché dvoudílné - Kompletní repase prvku - Rozměry: 600x1850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18x350x650
nový vnější parapet, plošně přilepený k podkladu, tizn r.š. 360mm, 0,7x650
Další specifikace viz D.1.1.b.11 Tabulky výplní otvorů a Technická zpráva</t>
  </si>
  <si>
    <t>393</t>
  </si>
  <si>
    <t>D3.20.1</t>
  </si>
  <si>
    <t>A.4.1.5.1.02_016</t>
  </si>
  <si>
    <t>Dř. dveře špaletové s nadsvětlíkem šířka kce špalety 250mm - Kompletní repase prvku - Rozměry: vnitřní 950x2800 mm, vnější 850x2700 mm. 
Popis stávajicího stavu:  křídla: způsobilá k repasi rám: způsobilý k repasi
kování: původní, 2x klika novodobá -k výměně zasklení: čiré tažené sklo 4mm
poškozený práh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prahu
výměna 2ks klik za repliky původních, leštěná mosaz
Další specifikace viz D.1.1.b.11 Tabulky výplní otvorů a Technická zpráva</t>
  </si>
  <si>
    <t>394</t>
  </si>
  <si>
    <t>O3.21.1</t>
  </si>
  <si>
    <t>A.4.1.5.1.02_017</t>
  </si>
  <si>
    <t>Dř. okno jednoduché - Kompletní repase prvku - Rozměry: 490x1100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18x400x600
nový vnější parapet, plošně přilepený k podkladu, tizn r.š. 360mm, 0,7x600
Další specifikace viz D.1.1.b.11 Tabulky výplní otvorů a Technická zpráva</t>
  </si>
  <si>
    <t>395</t>
  </si>
  <si>
    <t>O3.21.2</t>
  </si>
  <si>
    <t>A.4.1.5.1.02_018</t>
  </si>
  <si>
    <t>Dř. okno jednoduché - Kompletní repase prvku - Rozměry: 490x1100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18x400x600
nový vnější parapet, plošně přilepený k podkladu, tizn r.š. 360mm, 0,7x600
Další specifikace viz D.1.1.b.11 Tabulky výplní otvorů a Technická zpráva</t>
  </si>
  <si>
    <t>396</t>
  </si>
  <si>
    <t>O3.22.1</t>
  </si>
  <si>
    <t>A.4.1.5.1.02_019</t>
  </si>
  <si>
    <t>Dř. okno jednoduché - Kompletní repase prvku - Rozměry: 770x1370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</si>
  <si>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397</t>
  </si>
  <si>
    <t>O3.22.2</t>
  </si>
  <si>
    <t>A.4.1.5.1.02_020</t>
  </si>
  <si>
    <t>Dř. okno jednoduché - Kompletní repase prvku - Rozměry: 770x1370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</si>
  <si>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398</t>
  </si>
  <si>
    <t>O3.22.3</t>
  </si>
  <si>
    <t>A.4.1.5.1.02_021</t>
  </si>
  <si>
    <t>Dř. okno jednoduché - Kompletní repase prvku - Rozměry: 770x1370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1400
Další specifikace viz D.1.1.b.11 Tabulky výplní otvorů a Technická zpráva</t>
  </si>
  <si>
    <t>399</t>
  </si>
  <si>
    <t>O3.23.1</t>
  </si>
  <si>
    <t>A.4.1.5.1.02_022</t>
  </si>
  <si>
    <t>Dř. okno špaletové dvoudílné šířka kce špalety 200mm - Kompletní repase prvku - Rozměry: vnitřní 1750x1880 mm, vnější 1650x1780 mm.
Popis stávajicího stavu:  křídla: způsobilá k repasi, poškozená okapnice k výměně  rám: způsobilý k repasi, poškozený spodní rám -nutná vložka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vložka (protéza) do spodního rámu nový vnitřní parapet hpl 18x150x1800
nový vnější parapet, plošně přilepený k podkladu, tizn r.š. 360mm, 0,7x1800
Další specifikace viz D.1.1.b.11 Tabulky výplní otvorů a Technická zpráva</t>
  </si>
  <si>
    <t>400</t>
  </si>
  <si>
    <t>O3.24.1</t>
  </si>
  <si>
    <t>A.4.1.5.1.02_023</t>
  </si>
  <si>
    <t>Dř. okno jednoduché - Kompletní repase prvku - Rozměry: 470x1080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18x350x550
nový vnější parapet, plošně přilepený k podkladu, tizn r.š. 360mm, 0,7x550
Další specifikace viz D.1.1.b.11 Tabulky výplní otvorů a Technická zpráva</t>
  </si>
  <si>
    <t>401</t>
  </si>
  <si>
    <t>D3.25.1</t>
  </si>
  <si>
    <t>A.4.1.5.1.02_024</t>
  </si>
  <si>
    <t>Dř. dveře špaletové s nadsvětlíkem šířka kce špalety 250mm - Kompletní repase prvku - Rozměry: vnitřní 1460x2840 mm, vnější 1460x2740 mm. 
Popis stávajicího stavu: křídla: způsobilá k repasi, poškozená okapnice k výměně rám: způsobilý k repasi
kování: původní
zasklení: čiré tažené sklo 4mm poškozený kamenný práh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doplnění prahu umělým kamenem
Další specifikace viz D.1.1.b.11 Tabulky výplní otvorů a Technická zpráva</t>
  </si>
  <si>
    <t>402</t>
  </si>
  <si>
    <t>D3.25.2</t>
  </si>
  <si>
    <t>A.4.1.5.1.02_025</t>
  </si>
  <si>
    <t>Dř. dveře špaletové s nadsvětlíkem šířka kce špalety 250mm - Kompletní repase prvku - Rozměry: vnitřní 1460x2840 mm, vnější 1460x2740 mm. 
Popis stávajicího stavu:  křídla: způsobilá k repasi, poškozená okapnice k výměně rám: způsobilý k repasi
kování: původní, 2x klika a 2x klička novodobá -k výměně zasklení: čiré tažené sklo 4mm
poškozený kamenný práh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a oprava prahu umělým kamenem
výměna 2ks klik a 2ks kliček za repliky původních, leštěná mosaz
Další specifikace viz D.1.1.b.11 Tabulky výplní otvorů a Technická zpráva</t>
  </si>
  <si>
    <t>403</t>
  </si>
  <si>
    <t>O3.26.1</t>
  </si>
  <si>
    <t>A.4.1.5.1.02_026</t>
  </si>
  <si>
    <t>Dř. okno špaletové dvoudílné šířka kce špalety 200mm - Kompletní repase prvku - Rozměry: vnitřní 1480x1880 mm, vnější 1380x1780 mm. 
Popis stávajicího stavu: křídla: způsobilá k repasi, poškozená okapnice k výměně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výměna okapnice
nový vnitřní parapet hpl 18x150x1500
nový vnější parapet, plošně přilepený k podkladu, tizn r.š. 360mm, 0,7x1500
Další specifikace viz D.1.1.b.11 Tabulky výplní otvorů a Technická zpráva</t>
  </si>
  <si>
    <t>404</t>
  </si>
  <si>
    <t>O3.27.1</t>
  </si>
  <si>
    <t>A.4.1.5.1.02_027</t>
  </si>
  <si>
    <t>Dř. okno jednoduché - Kompletní repase prvku - Rozměry: 430x1170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18x400x500
nový vnější parapet, plošně přilepený k podkladu, tizn r.š. 360mm, 0,7x500
Další specifikace viz D.1.1.b.11 Tabulky výplní otvorů a Technická zpráva</t>
  </si>
  <si>
    <t>405</t>
  </si>
  <si>
    <t>O3.27.2</t>
  </si>
  <si>
    <t>A.4.1.5.1.02_028</t>
  </si>
  <si>
    <t>406</t>
  </si>
  <si>
    <t>O3.27.3</t>
  </si>
  <si>
    <t>A.4.1.5.1.02_029</t>
  </si>
  <si>
    <t>Dř. okno jednoduché - Kompletní repase prvku - Rozměry: 430x1170 mm. 
Popis stávajicího stavu: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18x400x500
nový vnější parapet, plošně přilepený k podkladu, tizn r.š. 360mm, 0,7x400x500
Další specifikace viz D.1.1.b.11 Tabulky výplní otvorů a Technická zpráva</t>
  </si>
  <si>
    <t>407</t>
  </si>
  <si>
    <t>O3.27.4</t>
  </si>
  <si>
    <t>A.4.1.5.1.02_030</t>
  </si>
  <si>
    <t>Dř. okno jednoduché - Kompletní repase prvku - Rozměry: 430x1170 mm. 
Popis stávajicího stavu:  křídla i rám: způsobilé k repasi, poškozená okapnice k výměně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18x400x500
nový vnější parapet, plošně přilepený k podkladu, tizn r.š. 360mm, 0,7x500
Další specifikace viz D.1.1.b.11 Tabulky výplní otvorů a Technická zpráva</t>
  </si>
  <si>
    <t>408</t>
  </si>
  <si>
    <t>O3.28.1</t>
  </si>
  <si>
    <t>A.4.1.5.1.02_031</t>
  </si>
  <si>
    <t>Dř. okno jednoduché - Kompletní repase prvku - Rozměry: 390x1030 mm. 
Popis stávajicího stavu:  křídla i rám: způsobilé k repasi, poškozená okapnice k výměně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vnitřní parapet hpl 18x300x300
nový vnější parapet, plošně přilepený k podkladu, tizn r.š. 360mm, 0,7x300
Další specifikace viz D.1.1.b.11 Tabulky výplní otvorů a Technická zpráva</t>
  </si>
  <si>
    <t>409</t>
  </si>
  <si>
    <t>O3.28.2</t>
  </si>
  <si>
    <t>A.4.1.5.1.02_032</t>
  </si>
  <si>
    <t>410</t>
  </si>
  <si>
    <t>O3.28.3</t>
  </si>
  <si>
    <t>A.4.1.5.1.02_033</t>
  </si>
  <si>
    <t>411</t>
  </si>
  <si>
    <t>O3.30.1</t>
  </si>
  <si>
    <t>A.4.1.5.1.02_034</t>
  </si>
  <si>
    <t>Dř. okno jednoduché interiérové - Kompletní repase prvku - Rozměry: 800x1200 mm. 
Popis stávajicího stavu:  interiérové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</si>
  <si>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412</t>
  </si>
  <si>
    <t>O3.31.1</t>
  </si>
  <si>
    <t>A.4.1.5.1.02_035</t>
  </si>
  <si>
    <t>Dř. okno jednoduché interiérové - Kompletní repase prvku - Rozměry: 1000x1200 mm. 
Popis stávajicího stavu:  interiérové křídla i rám: způsobilé k repasi kování: původní
zasklení: čiré plavené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</si>
  <si>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413</t>
  </si>
  <si>
    <t>414</t>
  </si>
  <si>
    <t>415</t>
  </si>
  <si>
    <t>416</t>
  </si>
  <si>
    <t>417</t>
  </si>
  <si>
    <t>53,2*1,2</t>
  </si>
  <si>
    <t>418</t>
  </si>
  <si>
    <t>25,4*1,2</t>
  </si>
  <si>
    <t>419</t>
  </si>
  <si>
    <t>420</t>
  </si>
  <si>
    <t>421</t>
  </si>
  <si>
    <t>422</t>
  </si>
  <si>
    <t>VRN.4.01_001</t>
  </si>
  <si>
    <t>423</t>
  </si>
  <si>
    <t>VRN.4.01_002</t>
  </si>
  <si>
    <t>424</t>
  </si>
  <si>
    <t>VRN.4.01_003</t>
  </si>
  <si>
    <t>425</t>
  </si>
  <si>
    <t>VRN.4.01_004</t>
  </si>
  <si>
    <t>426</t>
  </si>
  <si>
    <t>VRN.4.01_005</t>
  </si>
  <si>
    <t>427</t>
  </si>
  <si>
    <t>VRN.4.01_006</t>
  </si>
  <si>
    <t>428</t>
  </si>
  <si>
    <t>VRN.4.01_007</t>
  </si>
  <si>
    <t>429</t>
  </si>
  <si>
    <t>VRN.4.02_001</t>
  </si>
  <si>
    <t>430</t>
  </si>
  <si>
    <t>VRN.4.02_002</t>
  </si>
  <si>
    <t>431</t>
  </si>
  <si>
    <t>VRN.4.02_003</t>
  </si>
  <si>
    <t>432</t>
  </si>
  <si>
    <t>VRN.4.02_004</t>
  </si>
  <si>
    <t>433</t>
  </si>
  <si>
    <t>VRN.4.02_005</t>
  </si>
  <si>
    <t>434</t>
  </si>
  <si>
    <t>VRN.4.02_006</t>
  </si>
  <si>
    <t>435</t>
  </si>
  <si>
    <t>VRN.4.03_001</t>
  </si>
  <si>
    <t>436</t>
  </si>
  <si>
    <t>VRN.4.03_002</t>
  </si>
  <si>
    <t>437</t>
  </si>
  <si>
    <t>VRN.4.03_003</t>
  </si>
  <si>
    <t>438</t>
  </si>
  <si>
    <t>VRN.4.03_004</t>
  </si>
  <si>
    <t>439</t>
  </si>
  <si>
    <t>VRN.4.03_005</t>
  </si>
  <si>
    <t>440</t>
  </si>
  <si>
    <t>VRN.4.04_001</t>
  </si>
  <si>
    <t>441</t>
  </si>
  <si>
    <t>VRN.4.05_001</t>
  </si>
  <si>
    <t>442</t>
  </si>
  <si>
    <t>VRN.4.06_001</t>
  </si>
  <si>
    <t>443</t>
  </si>
  <si>
    <t>968062246</t>
  </si>
  <si>
    <t>Vybourání dřevěných rámů oken jednoduchých včetně křídel pl do 4 m2</t>
  </si>
  <si>
    <t>O6.1.6; 1*2,45</t>
  </si>
  <si>
    <t>O6.1.7; 1*2,45</t>
  </si>
  <si>
    <t>444</t>
  </si>
  <si>
    <t>445</t>
  </si>
  <si>
    <t>28,6</t>
  </si>
  <si>
    <t>446</t>
  </si>
  <si>
    <t>36*2</t>
  </si>
  <si>
    <t>5*2</t>
  </si>
  <si>
    <t>447</t>
  </si>
  <si>
    <t>107*0,2</t>
  </si>
  <si>
    <t>448</t>
  </si>
  <si>
    <t>449</t>
  </si>
  <si>
    <t>450</t>
  </si>
  <si>
    <t>10,3</t>
  </si>
  <si>
    <t>451</t>
  </si>
  <si>
    <t>452</t>
  </si>
  <si>
    <t>453</t>
  </si>
  <si>
    <t>A.5.1.5.1.01_000a</t>
  </si>
  <si>
    <t>454</t>
  </si>
  <si>
    <t>A.5.1.5.1.01_000b</t>
  </si>
  <si>
    <t>455</t>
  </si>
  <si>
    <t>A.5.1.5.1.01_000c</t>
  </si>
  <si>
    <t>456</t>
  </si>
  <si>
    <t>O4.1.1</t>
  </si>
  <si>
    <t>A.5.1.5.1.01_001</t>
  </si>
  <si>
    <t>Dř. okno jednoduché pevné - Kompletní repase prvku - Rozměry: 1200x1450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1800
Další specifikace viz D.1.1.b.11 Tabulky výplní otvorů a Technická zpráva</t>
  </si>
  <si>
    <t>457</t>
  </si>
  <si>
    <t>O4.2.1</t>
  </si>
  <si>
    <t>A.5.1.5.1.01_002</t>
  </si>
  <si>
    <t>Dř. okno jednoduché dvoudílné - Kompletní repase prvku - Rozměry: 850x1250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1050
Další specifikace viz D.1.1.b.11 Tabulky výplní otvorů a Technická zpráva</t>
  </si>
  <si>
    <t>458</t>
  </si>
  <si>
    <t>O4.2.2</t>
  </si>
  <si>
    <t>A.5.1.5.1.01_003</t>
  </si>
  <si>
    <t>Dř. okno jednoduché dvoudílné - Kompletní repase prvku - Rozměry: 850x1250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1050
Další specifikace viz D.1.1.b.11 Tabulky výplní otvorů a Technická zpráva</t>
  </si>
  <si>
    <t>459</t>
  </si>
  <si>
    <t>O4.3.1</t>
  </si>
  <si>
    <t>A.5.1.5.1.01_004</t>
  </si>
  <si>
    <t>Dř. okno jednoduché dvoudílné - Kompletní repase prvku - Rozměry: 950x1550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1150
Další specifikace viz D.1.1.b.11 Tabulky výplní otvorů a Technická zpráva</t>
  </si>
  <si>
    <t>460</t>
  </si>
  <si>
    <t>O4.3.2</t>
  </si>
  <si>
    <t>A.5.1.5.1.01_005</t>
  </si>
  <si>
    <t>461</t>
  </si>
  <si>
    <t>O4.4.1</t>
  </si>
  <si>
    <t>A.5.1.5.1.01_006</t>
  </si>
  <si>
    <t>Dř. okno jednoduché dvoudílné - Kompletní repase prvku - Rozměry: 1030x1530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1250
Další specifikace viz D.1.1.b.11 Tabulky výplní otvorů a Technická zpráva</t>
  </si>
  <si>
    <t>462</t>
  </si>
  <si>
    <t>O4.4.2</t>
  </si>
  <si>
    <t>A.5.1.5.1.01_007</t>
  </si>
  <si>
    <t>463</t>
  </si>
  <si>
    <t>O4.5.1</t>
  </si>
  <si>
    <t>A.5.1.5.1.01_008</t>
  </si>
  <si>
    <t>Dř. okno jednoduché dvoudílné - Kompletní repase prvku - Rozměry: 1450x1570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1650
Další specifikace viz D.1.1.b.11 Tabulky výplní otvorů a Technická zpráva</t>
  </si>
  <si>
    <t>O5.5.1</t>
  </si>
  <si>
    <t>A.5.1.5.1.01_009</t>
  </si>
  <si>
    <t>Dř. okno jednoduché dvoudílné - Kompletní repase prvku - Rozměry: 580x1680 mm. 
Popis stávajicího stavu: křídla i rám: způsobilé k repasi
kování: původní, chybějící kličky, nutné doplnit záslepky
zasklení: čiré plavené sklo 4mm -odstranění, výměna za lepené (bezpečnost)
Popis navrhované úpravy: Kompletní repase prvku; povrchová úprava křídel, rámů i vnitřní špalety: oprava protézováním, vložkami nebo tmelením, impregnace proti dřevokaznému hmyzu a houbám, základní olejový nátěr, 2x vrchní olejový nátěr štětcem 
doplnění záslepek kliček -leštěná mosaz; výměna zasklení za conex
nový vnější parapet, plošně přilepený k podkladu, tizn r.š. 360mm, 0,7x 800
Další specifikace viz D.1.1.b.11 Tabulky výplní otvorů a Technická zpráva</t>
  </si>
  <si>
    <t>465</t>
  </si>
  <si>
    <t>O5.5.2</t>
  </si>
  <si>
    <t>A.5.1.5.1.01_010</t>
  </si>
  <si>
    <t>466</t>
  </si>
  <si>
    <t>O5.5.3</t>
  </si>
  <si>
    <t>A.5.1.5.1.01_011</t>
  </si>
  <si>
    <t>467</t>
  </si>
  <si>
    <t>O5.5.4</t>
  </si>
  <si>
    <t>A.5.1.5.1.01_012</t>
  </si>
  <si>
    <t>468</t>
  </si>
  <si>
    <t>O5.5.5</t>
  </si>
  <si>
    <t>A.5.1.5.1.01_013</t>
  </si>
  <si>
    <t>469</t>
  </si>
  <si>
    <t>O6.1.1</t>
  </si>
  <si>
    <t>A.5.1.5.1.01_014</t>
  </si>
  <si>
    <t>Dř. okno jednoduché dvoudílné - Kompletní repase prvku - Rozměry: 1000x2450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1200
Další specifikace viz D.1.1.b.11 Tabulky výplní otvorů a Technická zpráva</t>
  </si>
  <si>
    <t>470</t>
  </si>
  <si>
    <t>O6.1.2</t>
  </si>
  <si>
    <t>A.5.1.5.1.01_015</t>
  </si>
  <si>
    <t>471</t>
  </si>
  <si>
    <t>O6.1.3</t>
  </si>
  <si>
    <t>A.5.1.5.1.01_016</t>
  </si>
  <si>
    <t>Dř. okno jednoduché dvoudílné - Kompletní repase prvku - Rozměry: 1000x2450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1200
Další specifikace viz D.1.1.b.11 Tabulky výplní otvorů a Technická zpráva</t>
  </si>
  <si>
    <t>472</t>
  </si>
  <si>
    <t>O6.1.4</t>
  </si>
  <si>
    <t>A.5.1.5.1.01_017</t>
  </si>
  <si>
    <t>473</t>
  </si>
  <si>
    <t>O6.1.5</t>
  </si>
  <si>
    <t>A.5.1.5.1.01_018</t>
  </si>
  <si>
    <t>474</t>
  </si>
  <si>
    <t>O6.1.6</t>
  </si>
  <si>
    <t>A.5.1.5.1.01_019</t>
  </si>
  <si>
    <t>Dř. okno jednoduché dvoudílné - Výroba a osazení repliky původního prvku - Rozměry: 1000x2450 mm. 
Popis navrhované úpravy: Výroba a osazení repliky původního prvku; řešení připojovací spáry podle normy ČSN 74 6077 (vč. komprimačních pásek a parotěsných fólií), dle nového detailu (výkres c.12, pro info viz příloha), zalištování ze 3 stran (mimo parapetu) z vnitřní strany 
nový vnitřní parapet hpl 18x;
nový vnější parapet, plošně přilepený k podkladu, tizn r.š. 360mm, 0,7x 1200
Další specifikace viz D.1.1.b.11 Tabulky výplní otvorů a Technická zpráva</t>
  </si>
  <si>
    <t>475</t>
  </si>
  <si>
    <t>O6.1.7</t>
  </si>
  <si>
    <t>A.5.1.5.1.01_020</t>
  </si>
  <si>
    <t>476</t>
  </si>
  <si>
    <t>O6.2.1</t>
  </si>
  <si>
    <t>A.5.1.5.1.01_021</t>
  </si>
  <si>
    <t>Dř. okno jednoduché dvoudílné - Kompletní repase prvku - Rozměry: 1000x1920 mm. 
Popis stávajicího stavu:  křídla: způsobilá k repasi rám: způsobilý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1200
Další specifikace viz D.1.1.b.11 Tabulky výplní otvorů a Technická zpráva</t>
  </si>
  <si>
    <t>477</t>
  </si>
  <si>
    <t>D6.3.1</t>
  </si>
  <si>
    <t>A.5.1.5.1.01_022</t>
  </si>
  <si>
    <t>Dř. dveře deskové kazetové - Kompletní repase prvku -  Rozměry: 1000x2230 mm. 
Popis stávajicího stavu:  křídla: způsobilá k repasi rám: způsobilý k repasi kování: původní
zasklení: čiré tažené sklo 4mm poškozený práh -k výměně
Popis navrhované úpravy: Kompletní repase prvku;  povrchová úprava křídel, rámů i vnitřní špalety: oprava protézováním, vložkami nebo tmelením, impregnace proti dřevokaznému hmyzu a houbám, základní olejový nátěr, 2x vrchní olejový nátěr štětcem 
Další specifikace viz D.1.1.b.11 Tabulky výplní otvorů a Technická zpráva</t>
  </si>
  <si>
    <t>478</t>
  </si>
  <si>
    <t>O7.1.1</t>
  </si>
  <si>
    <t>A.5.1.5.1.01_023</t>
  </si>
  <si>
    <t>Dř. okno jednoduché - Kompletní repase prvku - Rozměry: 810x650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1150
Další specifikace viz D.1.1.b.11 Tabulky výplní otvorů a Technická zpráva</t>
  </si>
  <si>
    <t>479</t>
  </si>
  <si>
    <t>O7.1.2</t>
  </si>
  <si>
    <t>A.5.1.5.1.01_024</t>
  </si>
  <si>
    <t>Dř. okno jednoduché - Kompletní repase prvku - Rozměry: 810x650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1150
Další specifikace viz D.1.1.b.11 Tabulky výplní otvorů a Technická zpráva</t>
  </si>
  <si>
    <t>480</t>
  </si>
  <si>
    <t>O7.1.3</t>
  </si>
  <si>
    <t>A.5.1.5.1.01_025</t>
  </si>
  <si>
    <t>Dř. okno jednoduché - Kompletní repase prvku - Rozměry: 810x650 mm. 
Popis stávajicího stavu: křídla i rám: způsobilé k repasi kování: původní
zasklení: čiré tažené sklo 4mm
Popis navrhované úpravy: Kompletní repase prvku; povrchová úprava křídel, rámů i vnitřní špalety: oprava protézováním, vložkami nebo tmelením, impregnace proti dřevokaznému hmyzu a houbám, základní olejový nátěr, 2x vrchní olejový nátěr štětcem 
nový vnější parapet, plošně přilepený k podkladu, tizn r.š. 360mm, 0,7x 1150
Další specifikace viz D.1.1.b.11 Tabulky výplní otvorů a Technická zpráva</t>
  </si>
  <si>
    <t>481</t>
  </si>
  <si>
    <t>O7.1.4</t>
  </si>
  <si>
    <t>A.5.1.5.1.01_026</t>
  </si>
  <si>
    <t>482</t>
  </si>
  <si>
    <t>483</t>
  </si>
  <si>
    <t>484</t>
  </si>
  <si>
    <t>485</t>
  </si>
  <si>
    <t>486</t>
  </si>
  <si>
    <t>23,45*1,2</t>
  </si>
  <si>
    <t>487</t>
  </si>
  <si>
    <t>VRN.5.01_001</t>
  </si>
  <si>
    <t>488</t>
  </si>
  <si>
    <t>VRN.5.01_002</t>
  </si>
  <si>
    <t>489</t>
  </si>
  <si>
    <t>VRN.5.01_003</t>
  </si>
  <si>
    <t>490</t>
  </si>
  <si>
    <t>VRN.5.01_004</t>
  </si>
  <si>
    <t>491</t>
  </si>
  <si>
    <t>VRN.5.01_005</t>
  </si>
  <si>
    <t>492</t>
  </si>
  <si>
    <t>VRN.5.01_006</t>
  </si>
  <si>
    <t>493</t>
  </si>
  <si>
    <t>VRN.5.01_007</t>
  </si>
  <si>
    <t>494</t>
  </si>
  <si>
    <t>VRN.5.02_001</t>
  </si>
  <si>
    <t>495</t>
  </si>
  <si>
    <t>VRN.5.02_002</t>
  </si>
  <si>
    <t>496</t>
  </si>
  <si>
    <t>VRN.5.02_003</t>
  </si>
  <si>
    <t>497</t>
  </si>
  <si>
    <t>VRN.5.02_004</t>
  </si>
  <si>
    <t>498</t>
  </si>
  <si>
    <t>VRN.5.02_005</t>
  </si>
  <si>
    <t>499</t>
  </si>
  <si>
    <t>VRN.5.02_006</t>
  </si>
  <si>
    <t>500</t>
  </si>
  <si>
    <t>VRN.5.03_001</t>
  </si>
  <si>
    <t>501</t>
  </si>
  <si>
    <t>VRN.5.03_002</t>
  </si>
  <si>
    <t>502</t>
  </si>
  <si>
    <t>VRN.5.03_003</t>
  </si>
  <si>
    <t>503</t>
  </si>
  <si>
    <t>VRN.5.03_004</t>
  </si>
  <si>
    <t>504</t>
  </si>
  <si>
    <t>VRN.5.03_005</t>
  </si>
  <si>
    <t>505</t>
  </si>
  <si>
    <t>VRN.5.04_001</t>
  </si>
  <si>
    <t>506</t>
  </si>
  <si>
    <t>VRN.5.05_001</t>
  </si>
  <si>
    <t>507</t>
  </si>
  <si>
    <t>VRN.5.06_001</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</si>
  <si>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</si>
  <si>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odvozeno ÚRS</t>
  </si>
  <si>
    <t>vlastní</t>
  </si>
  <si>
    <t>ÚRS 2023/II</t>
  </si>
  <si>
    <t>OBNOVA VÝPLNÍ OTVORŮ MěÚ BÍLINA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</si>
</sst>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78">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1" fillId="0" borderId="0"/>
    <xf numFmtId="0" fontId="1" fillId="0" borderId="0"/>
  </cellStyleXfs>
  <cellXfs count="279">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2"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5" fillId="0" borderId="0" xfId="1" applyNumberFormat="1" applyFont="1" applyAlignment="1" applyProtection="1">
      <alignment horizontal="center" wrapText="1"/>
      <protection hidden="1"/>
    </xf>
    <xf numFmtId="167" fontId="35"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7" fillId="0" borderId="0" xfId="2" applyFont="1" applyAlignment="1">
      <alignment horizontal="center" vertical="top"/>
    </xf>
    <xf numFmtId="0" fontId="38" fillId="0" borderId="0" xfId="3" applyFont="1"/>
    <xf numFmtId="49" fontId="40" fillId="0" borderId="0" xfId="3" applyNumberFormat="1" applyFont="1" applyAlignment="1">
      <alignment horizontal="left"/>
    </xf>
    <xf numFmtId="0" fontId="41" fillId="0" borderId="0" xfId="2" applyFont="1"/>
    <xf numFmtId="0" fontId="41" fillId="0" borderId="0" xfId="2" applyFont="1" applyAlignment="1">
      <alignment horizontal="left" vertical="top"/>
    </xf>
    <xf numFmtId="164" fontId="40" fillId="0" borderId="0" xfId="3" applyNumberFormat="1" applyFont="1"/>
    <xf numFmtId="0" fontId="42" fillId="0" borderId="0" xfId="3" applyFont="1"/>
    <xf numFmtId="49" fontId="43" fillId="0" borderId="0" xfId="3" applyNumberFormat="1" applyFont="1" applyAlignment="1">
      <alignment horizontal="left" indent="1"/>
    </xf>
    <xf numFmtId="164" fontId="43"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6" fillId="0" borderId="0" xfId="2" applyFont="1"/>
    <xf numFmtId="0" fontId="23"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39" fillId="4" borderId="4" xfId="2" applyFont="1" applyFill="1" applyBorder="1" applyAlignment="1">
      <alignment horizontal="center"/>
    </xf>
    <xf numFmtId="0" fontId="39" fillId="4" borderId="5" xfId="2" applyFont="1" applyFill="1" applyBorder="1" applyAlignment="1">
      <alignment horizontal="center"/>
    </xf>
    <xf numFmtId="164" fontId="39" fillId="4" borderId="6" xfId="3" applyNumberFormat="1" applyFont="1" applyFill="1" applyBorder="1"/>
    <xf numFmtId="49" fontId="23" fillId="0" borderId="0" xfId="1" applyNumberFormat="1" applyFont="1" applyAlignment="1" applyProtection="1">
      <alignment vertical="center" wrapText="1"/>
      <protection hidden="1"/>
    </xf>
    <xf numFmtId="167"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29" fillId="0" borderId="0" xfId="1" applyFont="1" applyAlignment="1">
      <alignment horizontal="left" wrapText="1"/>
    </xf>
    <xf numFmtId="0" fontId="33" fillId="0" borderId="0" xfId="1" applyFont="1" applyAlignment="1">
      <alignment horizontal="left" vertical="center" wrapText="1"/>
    </xf>
    <xf numFmtId="0" fontId="18" fillId="0" borderId="0" xfId="1" applyFont="1" applyAlignment="1">
      <alignment horizontal="left" wrapText="1"/>
    </xf>
    <xf numFmtId="0" fontId="34" fillId="0" borderId="0" xfId="1" applyFont="1" applyAlignment="1">
      <alignment horizontal="left" vertical="center" wrapText="1"/>
    </xf>
    <xf numFmtId="0" fontId="25"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7"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54" fillId="0" borderId="0" xfId="1" applyFont="1" applyAlignment="1">
      <alignment horizontal="left"/>
    </xf>
    <xf numFmtId="0" fontId="45" fillId="0" borderId="0" xfId="1" applyFont="1" applyAlignment="1">
      <alignment horizontal="center" vertical="top"/>
    </xf>
    <xf numFmtId="0" fontId="45" fillId="0" borderId="0" xfId="1" applyFont="1" applyAlignment="1">
      <alignment horizontal="center" vertical="top" wrapText="1"/>
    </xf>
    <xf numFmtId="0" fontId="57" fillId="0" borderId="0" xfId="1" applyFont="1" applyAlignment="1">
      <alignment wrapText="1"/>
    </xf>
    <xf numFmtId="0" fontId="58" fillId="0" borderId="0" xfId="1" applyFont="1" applyAlignment="1">
      <alignment wrapText="1"/>
    </xf>
    <xf numFmtId="0" fontId="59" fillId="0" borderId="0" xfId="1" applyFont="1" applyAlignment="1">
      <alignment horizontal="center" vertical="top" wrapText="1"/>
    </xf>
    <xf numFmtId="0" fontId="60" fillId="0" borderId="0" xfId="1" applyFont="1" applyAlignment="1">
      <alignment horizontal="right" vertical="top"/>
    </xf>
    <xf numFmtId="49" fontId="62" fillId="0" borderId="0" xfId="1" applyNumberFormat="1" applyFont="1" applyAlignment="1">
      <alignment horizontal="left" vertical="top" wrapText="1"/>
    </xf>
    <xf numFmtId="49" fontId="61" fillId="0" borderId="0" xfId="1" applyNumberFormat="1" applyFont="1" applyAlignment="1">
      <alignment horizontal="left" vertical="top" wrapText="1"/>
    </xf>
    <xf numFmtId="0" fontId="31" fillId="0" borderId="0" xfId="2"/>
    <xf numFmtId="0" fontId="31" fillId="0" borderId="0" xfId="2" applyAlignment="1">
      <alignment wrapText="1"/>
    </xf>
    <xf numFmtId="0" fontId="53" fillId="0" borderId="0" xfId="1" applyFont="1"/>
    <xf numFmtId="0" fontId="63" fillId="0" borderId="0" xfId="1" applyFont="1"/>
    <xf numFmtId="49" fontId="65" fillId="4" borderId="3" xfId="3" applyNumberFormat="1" applyFont="1" applyFill="1" applyBorder="1" applyAlignment="1">
      <alignment horizontal="left"/>
    </xf>
    <xf numFmtId="0" fontId="36" fillId="4" borderId="6" xfId="2" applyFont="1" applyFill="1" applyBorder="1"/>
    <xf numFmtId="0" fontId="36" fillId="4" borderId="6" xfId="2" applyFont="1" applyFill="1" applyBorder="1" applyAlignment="1">
      <alignment vertical="center"/>
    </xf>
    <xf numFmtId="0" fontId="66" fillId="4" borderId="6" xfId="0" applyFont="1" applyFill="1" applyBorder="1" applyAlignment="1">
      <alignment horizontal="center" vertical="center"/>
    </xf>
    <xf numFmtId="49" fontId="67" fillId="0" borderId="8" xfId="0" applyNumberFormat="1" applyFont="1" applyBorder="1" applyAlignment="1">
      <alignment horizontal="left" vertical="top"/>
    </xf>
    <xf numFmtId="164" fontId="67" fillId="0" borderId="8" xfId="0" applyNumberFormat="1" applyFont="1" applyBorder="1" applyAlignment="1">
      <alignment horizontal="right" vertical="top"/>
    </xf>
    <xf numFmtId="164" fontId="68" fillId="0" borderId="0" xfId="0" applyNumberFormat="1" applyFont="1" applyAlignment="1">
      <alignment horizontal="right" vertical="top"/>
    </xf>
    <xf numFmtId="164" fontId="68" fillId="0" borderId="8" xfId="0" applyNumberFormat="1" applyFont="1" applyBorder="1" applyAlignment="1">
      <alignment horizontal="right" vertical="top"/>
    </xf>
    <xf numFmtId="49" fontId="68" fillId="0" borderId="0" xfId="0" applyNumberFormat="1" applyFont="1" applyAlignment="1">
      <alignment horizontal="left" vertical="top"/>
    </xf>
    <xf numFmtId="49" fontId="68"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44" fillId="0" borderId="0" xfId="1" applyFont="1" applyAlignment="1">
      <alignment wrapText="1"/>
    </xf>
    <xf numFmtId="0" fontId="56" fillId="0" borderId="0" xfId="1" applyFont="1" applyAlignment="1">
      <alignment horizontal="left" vertical="top" wrapText="1"/>
    </xf>
    <xf numFmtId="0" fontId="45" fillId="0" borderId="0" xfId="1" applyFont="1" applyAlignment="1">
      <alignment horizontal="left" vertical="top" wrapText="1"/>
    </xf>
    <xf numFmtId="0" fontId="52" fillId="0" borderId="0" xfId="1" applyFont="1" applyAlignment="1">
      <alignment horizontal="right" wrapText="1"/>
    </xf>
    <xf numFmtId="0" fontId="69" fillId="0" borderId="0" xfId="0" applyFont="1" applyAlignment="1">
      <alignment horizontal="left"/>
    </xf>
    <xf numFmtId="0" fontId="70" fillId="0" borderId="0" xfId="2" applyFont="1" applyAlignment="1">
      <alignment horizontal="left" vertical="top"/>
    </xf>
    <xf numFmtId="0" fontId="71" fillId="0" borderId="0" xfId="0" applyFont="1"/>
    <xf numFmtId="0" fontId="72" fillId="0" borderId="0" xfId="0" applyFont="1"/>
    <xf numFmtId="0" fontId="73" fillId="0" borderId="0" xfId="0" applyFont="1"/>
    <xf numFmtId="0" fontId="73" fillId="0" borderId="0" xfId="0" applyFont="1" applyAlignment="1">
      <alignment shrinkToFit="1"/>
    </xf>
    <xf numFmtId="0" fontId="0" fillId="0" borderId="9" xfId="0" applyBorder="1"/>
    <xf numFmtId="0" fontId="7" fillId="0" borderId="9" xfId="0" applyFont="1" applyBorder="1"/>
    <xf numFmtId="0" fontId="76" fillId="0" borderId="0" xfId="0" applyFont="1" applyAlignment="1">
      <alignment horizontal="center"/>
    </xf>
    <xf numFmtId="0" fontId="13" fillId="0" borderId="0" xfId="0" applyFont="1"/>
    <xf numFmtId="0" fontId="2" fillId="0" borderId="0" xfId="0" applyFont="1" applyAlignment="1">
      <alignment horizontal="center" vertical="top"/>
    </xf>
    <xf numFmtId="0" fontId="71" fillId="0" borderId="0" xfId="0" applyFont="1" applyAlignment="1">
      <alignment horizontal="center" vertical="top"/>
    </xf>
    <xf numFmtId="0" fontId="77" fillId="0" borderId="0" xfId="0" applyFont="1"/>
    <xf numFmtId="0" fontId="77"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1"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6"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6"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6"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6"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6"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6"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4" fillId="0" borderId="0" xfId="0" applyFont="1"/>
    <xf numFmtId="1" fontId="44" fillId="0" borderId="0" xfId="0" applyNumberFormat="1" applyFont="1" applyAlignment="1">
      <alignment horizontal="right" vertical="top"/>
    </xf>
    <xf numFmtId="0" fontId="44" fillId="0" borderId="0" xfId="0" applyFont="1" applyAlignment="1">
      <alignment horizontal="left" vertical="top"/>
    </xf>
    <xf numFmtId="49" fontId="44" fillId="0" borderId="0" xfId="0" applyNumberFormat="1" applyFont="1" applyAlignment="1">
      <alignment horizontal="left" vertical="top" wrapText="1"/>
    </xf>
    <xf numFmtId="49" fontId="44" fillId="0" borderId="0" xfId="0" applyNumberFormat="1" applyFont="1" applyAlignment="1">
      <alignment horizontal="center" vertical="top"/>
    </xf>
    <xf numFmtId="166" fontId="44" fillId="0" borderId="0" xfId="0" applyNumberFormat="1" applyFont="1" applyAlignment="1">
      <alignment horizontal="right" vertical="top"/>
    </xf>
    <xf numFmtId="0" fontId="44" fillId="0" borderId="0" xfId="0" applyFont="1" applyAlignment="1">
      <alignment horizontal="right" vertical="top"/>
    </xf>
    <xf numFmtId="164" fontId="44" fillId="0" borderId="0" xfId="0" applyNumberFormat="1" applyFont="1" applyAlignment="1">
      <alignment horizontal="right" vertical="top"/>
    </xf>
    <xf numFmtId="49" fontId="8" fillId="0" borderId="1" xfId="0" applyNumberFormat="1" applyFont="1" applyBorder="1" applyAlignment="1">
      <alignment horizontal="center"/>
    </xf>
    <xf numFmtId="0" fontId="49" fillId="4" borderId="6" xfId="2" applyFont="1" applyFill="1" applyBorder="1" applyAlignment="1">
      <alignment horizontal="center" vertical="center"/>
    </xf>
    <xf numFmtId="0" fontId="45" fillId="0" borderId="0" xfId="2" applyFont="1" applyAlignment="1">
      <alignment horizontal="center" wrapText="1"/>
    </xf>
    <xf numFmtId="167" fontId="48" fillId="0" borderId="0" xfId="1" applyNumberFormat="1" applyFont="1" applyAlignment="1" applyProtection="1">
      <alignment horizontal="center" vertical="center" wrapText="1"/>
      <protection hidden="1"/>
    </xf>
    <xf numFmtId="0" fontId="74" fillId="0" borderId="0" xfId="0" applyFont="1" applyAlignment="1">
      <alignment horizontal="center" vertical="center" shrinkToFit="1"/>
    </xf>
    <xf numFmtId="0" fontId="75"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2"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xf numFmtId="0" fontId="7" fillId="0" borderId="0" xfId="0" applyFont="1" applyProtection="1">
      <protection locked="0"/>
    </xf>
    <xf numFmtId="0" fontId="66"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44"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30">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21</xdr:row>
      <xdr:rowOff>47625</xdr:rowOff>
    </xdr:from>
    <xdr:to>
      <xdr:col>3</xdr:col>
      <xdr:colOff>47625</xdr:colOff>
      <xdr:row>25</xdr:row>
      <xdr:rowOff>95250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29"/>
  <sheetViews>
    <sheetView showGridLines="0" tabSelected="1" view="pageBreakPreview" zoomScale="132" zoomScaleNormal="100" zoomScaleSheetLayoutView="132" zoomScalePageLayoutView="19" workbookViewId="0">
      <pane ySplit="16" topLeftCell="A17" activePane="bottomLeft" state="frozen"/>
      <selection pane="bottomLeft" activeCell="C5" sqref="C5:F5"/>
    </sheetView>
  </sheetViews>
  <sheetFormatPr baseColWidth="10" defaultColWidth="10.6640625" defaultRowHeight="13"/>
  <cols>
    <col min="1" max="2" width="3.83203125" style="28" customWidth="1"/>
    <col min="3" max="3" width="20.83203125" style="28" customWidth="1"/>
    <col min="4" max="4" width="40.83203125" style="28" customWidth="1"/>
    <col min="5" max="5" width="20.83203125" style="28" customWidth="1"/>
    <col min="6" max="6" width="40.83203125" style="28" customWidth="1"/>
    <col min="7" max="8" width="3.83203125" style="28" customWidth="1"/>
    <col min="9" max="9" width="27.5" style="28" customWidth="1"/>
    <col min="10" max="10" width="20" style="28" customWidth="1"/>
    <col min="11" max="16384" width="10.6640625" style="28"/>
  </cols>
  <sheetData>
    <row r="1" spans="3:8" ht="25.5" customHeight="1"/>
    <row r="2" spans="3:8" s="40" customFormat="1" ht="12.75" customHeight="1">
      <c r="C2" s="254" t="s">
        <v>88</v>
      </c>
      <c r="D2" s="254"/>
      <c r="E2" s="254"/>
      <c r="F2" s="254"/>
    </row>
    <row r="3" spans="3:8" ht="12.75" customHeight="1">
      <c r="C3" s="254"/>
      <c r="D3" s="254"/>
      <c r="E3" s="254"/>
      <c r="F3" s="254"/>
    </row>
    <row r="4" spans="3:8" s="40" customFormat="1" ht="51.75" customHeight="1">
      <c r="C4" s="252" t="s">
        <v>2016</v>
      </c>
      <c r="D4" s="252"/>
      <c r="E4" s="252"/>
      <c r="F4" s="252"/>
    </row>
    <row r="5" spans="3:8" s="41" customFormat="1" ht="30" customHeight="1">
      <c r="C5" s="253" t="s">
        <v>89</v>
      </c>
      <c r="D5" s="253"/>
      <c r="E5" s="253"/>
      <c r="F5" s="253"/>
    </row>
    <row r="6" spans="3:8" s="42" customFormat="1" ht="15" customHeight="1">
      <c r="C6" s="99" t="s">
        <v>90</v>
      </c>
      <c r="D6" s="60"/>
      <c r="E6" s="98" t="s">
        <v>91</v>
      </c>
      <c r="F6" s="60"/>
    </row>
    <row r="7" spans="3:8" s="42" customFormat="1" ht="15" customHeight="1">
      <c r="C7" s="99" t="s">
        <v>92</v>
      </c>
      <c r="D7" s="61"/>
      <c r="E7" s="98" t="s">
        <v>93</v>
      </c>
      <c r="F7" s="62"/>
    </row>
    <row r="8" spans="3:8" s="42" customFormat="1" ht="15" customHeight="1">
      <c r="C8" s="99" t="s">
        <v>94</v>
      </c>
      <c r="D8" s="62"/>
      <c r="E8" s="98" t="s">
        <v>95</v>
      </c>
      <c r="F8" s="62"/>
    </row>
    <row r="9" spans="3:8" ht="12.75" customHeight="1">
      <c r="C9" s="43"/>
      <c r="D9" s="43"/>
      <c r="E9" s="43"/>
      <c r="F9" s="43"/>
      <c r="H9" s="44"/>
    </row>
    <row r="10" spans="3:8" s="42" customFormat="1" ht="12.75" customHeight="1">
      <c r="C10" s="254" t="s">
        <v>96</v>
      </c>
      <c r="D10" s="254"/>
      <c r="E10" s="254"/>
      <c r="F10" s="254"/>
    </row>
    <row r="11" spans="3:8" s="42" customFormat="1" ht="12.75" customHeight="1">
      <c r="C11" s="67"/>
      <c r="D11" s="67"/>
      <c r="E11" s="67"/>
      <c r="F11" s="67"/>
    </row>
    <row r="12" spans="3:8" s="42" customFormat="1" ht="20" customHeight="1">
      <c r="C12" s="97" t="s">
        <v>104</v>
      </c>
      <c r="D12" s="63"/>
      <c r="E12" s="64"/>
      <c r="F12" s="65"/>
    </row>
    <row r="13" spans="3:8" s="46" customFormat="1">
      <c r="C13" s="45"/>
      <c r="E13" s="47"/>
      <c r="F13" s="48"/>
      <c r="H13" s="49"/>
    </row>
    <row r="14" spans="3:8" s="46" customFormat="1">
      <c r="C14" s="50"/>
      <c r="E14" s="47"/>
      <c r="F14" s="51"/>
    </row>
    <row r="15" spans="3:8" s="46" customFormat="1">
      <c r="C15" s="50"/>
      <c r="E15" s="47"/>
      <c r="F15" s="51"/>
    </row>
    <row r="16" spans="3:8" s="46" customFormat="1" ht="16">
      <c r="C16" s="164" t="str">
        <f>Rekapitulace!D6</f>
        <v>S: OBNOVA VÝPLNÍ OTVORŮ MěÚ BÍLINA</v>
      </c>
      <c r="E16" s="47"/>
      <c r="F16" s="165">
        <f>Rekapitulace!E6</f>
        <v>0</v>
      </c>
    </row>
    <row r="17" spans="3:8" s="46" customFormat="1" ht="14">
      <c r="C17" s="169" t="str">
        <f>Rekapitulace!D7</f>
        <v>A.1: Výplně otvorů 1PP</v>
      </c>
      <c r="E17" s="47"/>
      <c r="F17" s="170">
        <f>Rekapitulace!E7</f>
        <v>0</v>
      </c>
    </row>
    <row r="18" spans="3:8" s="46" customFormat="1" ht="14">
      <c r="C18" s="169" t="str">
        <f>Rekapitulace!D49</f>
        <v>A.2: Výplně otvorů 1NP</v>
      </c>
      <c r="E18" s="47"/>
      <c r="F18" s="170">
        <f>Rekapitulace!E49</f>
        <v>0</v>
      </c>
    </row>
    <row r="19" spans="3:8" s="46" customFormat="1" ht="14">
      <c r="C19" s="169" t="str">
        <f>Rekapitulace!D93</f>
        <v>A.3: Výplně otvorů 2NP</v>
      </c>
      <c r="E19" s="47"/>
      <c r="F19" s="170">
        <f>Rekapitulace!E93</f>
        <v>0</v>
      </c>
    </row>
    <row r="20" spans="3:8" s="46" customFormat="1" ht="14">
      <c r="C20" s="169" t="str">
        <f>Rekapitulace!D132</f>
        <v>A.4: Výplně otvorů 3NP</v>
      </c>
      <c r="E20" s="47"/>
      <c r="F20" s="170">
        <f>Rekapitulace!E132</f>
        <v>0</v>
      </c>
    </row>
    <row r="21" spans="3:8" s="46" customFormat="1" ht="14">
      <c r="C21" s="169" t="str">
        <f>Rekapitulace!D174</f>
        <v>A.5: Výplně otvorů nad úrovní 3NP</v>
      </c>
      <c r="E21" s="47"/>
      <c r="F21" s="170">
        <f>Rekapitulace!E174</f>
        <v>0</v>
      </c>
    </row>
    <row r="22" spans="3:8" s="46" customFormat="1" ht="14">
      <c r="C22" s="52"/>
      <c r="E22" s="47"/>
      <c r="F22" s="53"/>
    </row>
    <row r="23" spans="3:8" s="46" customFormat="1" ht="14">
      <c r="C23" s="52"/>
      <c r="E23" s="47"/>
      <c r="F23" s="53"/>
    </row>
    <row r="24" spans="3:8" s="46" customFormat="1" ht="14">
      <c r="C24" s="52"/>
      <c r="E24" s="47"/>
      <c r="F24" s="53"/>
    </row>
    <row r="25" spans="3:8" s="46" customFormat="1" ht="18.75" customHeight="1">
      <c r="E25" s="47"/>
      <c r="F25" s="53"/>
    </row>
    <row r="26" spans="3:8">
      <c r="C26" s="118" t="s">
        <v>97</v>
      </c>
      <c r="E26" s="56" t="s">
        <v>98</v>
      </c>
      <c r="F26" s="58">
        <f>F16</f>
        <v>0</v>
      </c>
    </row>
    <row r="27" spans="3:8">
      <c r="C27" s="119" t="s">
        <v>99</v>
      </c>
      <c r="E27" s="57" t="s">
        <v>4</v>
      </c>
      <c r="F27" s="59">
        <f>F26*0.21</f>
        <v>0</v>
      </c>
    </row>
    <row r="28" spans="3:8" ht="14">
      <c r="C28" s="119" t="s">
        <v>100</v>
      </c>
      <c r="E28" s="57"/>
      <c r="F28" s="59"/>
      <c r="H28" s="54"/>
    </row>
    <row r="29" spans="3:8" s="55" customFormat="1" ht="18">
      <c r="C29" s="119" t="s">
        <v>101</v>
      </c>
      <c r="E29" s="57" t="s">
        <v>102</v>
      </c>
      <c r="F29" s="59">
        <f>F26+F27</f>
        <v>0</v>
      </c>
    </row>
  </sheetData>
  <sheetProtection algorithmName="SHA-512" hashValue="xoHO6INYXFUv7QOGnZYWtubZh5bCCRpX+O36ENlXoyyP7r4BZE1196fMG/nYAn9MccIYDRibEus1lLQYbBk97g==" saltValue="3tftZ0H28Zi3zObemKnX9w=="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2"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baseColWidth="10" defaultColWidth="9.1640625" defaultRowHeight="10"/>
  <cols>
    <col min="1" max="1" width="9.1640625" style="2" hidden="1" customWidth="1"/>
    <col min="2" max="2" width="4.6640625" style="2" customWidth="1"/>
    <col min="3" max="8" width="14.6640625" style="2" customWidth="1"/>
    <col min="9" max="9" width="9.1640625" style="2" customWidth="1"/>
    <col min="10" max="11" width="9.1640625" style="2"/>
    <col min="12" max="12" width="56" style="2" hidden="1" customWidth="1"/>
    <col min="13" max="16384" width="9.1640625" style="2"/>
  </cols>
  <sheetData>
    <row r="1" spans="1:12" ht="11">
      <c r="A1" s="8"/>
      <c r="B1" s="8"/>
      <c r="C1" s="122" t="s">
        <v>159</v>
      </c>
    </row>
    <row r="2" spans="1:12" ht="11">
      <c r="A2" s="13">
        <v>0</v>
      </c>
      <c r="C2" s="122" t="s">
        <v>160</v>
      </c>
    </row>
    <row r="3" spans="1:12" ht="11.25" customHeight="1">
      <c r="A3" s="13">
        <f t="array" ref="A3">INDEX(VAT_RATES,MATCH(0,COUNTIF($A$1:A2,VAT_RATES),0))</f>
        <v>21</v>
      </c>
      <c r="C3" s="122" t="s">
        <v>161</v>
      </c>
      <c r="D3" s="255" t="s">
        <v>162</v>
      </c>
      <c r="E3" s="256"/>
      <c r="F3" s="256"/>
      <c r="G3" s="256"/>
    </row>
    <row r="4" spans="1:12" ht="11.25" customHeight="1">
      <c r="A4" s="13" t="e">
        <f t="array" ref="A4">INDEX(VAT_RATES,MATCH(0,COUNTIF($A$1:A3,VAT_RATES),0))</f>
        <v>#N/A</v>
      </c>
      <c r="C4" s="123" t="s">
        <v>163</v>
      </c>
      <c r="D4" s="256"/>
      <c r="E4" s="256"/>
      <c r="F4" s="256"/>
      <c r="G4" s="256"/>
    </row>
    <row r="5" spans="1:12" ht="13">
      <c r="A5" s="13" t="e">
        <f t="array" ref="A5">INDEX(VAT_RATES,MATCH(0,COUNTIF($A$1:A4,VAT_RATES),0))</f>
        <v>#N/A</v>
      </c>
      <c r="C5" s="124"/>
      <c r="D5" s="125"/>
      <c r="E5" s="125"/>
      <c r="F5" s="125"/>
      <c r="G5" s="125"/>
      <c r="H5" s="125"/>
      <c r="L5" s="126"/>
    </row>
    <row r="6" spans="1:12" ht="12.75" customHeight="1">
      <c r="A6" s="13">
        <f>SUMIF(GROUP_ID,"",ITEM_PRICES)</f>
        <v>0</v>
      </c>
      <c r="C6" s="127"/>
      <c r="D6" s="127"/>
      <c r="E6" s="127"/>
      <c r="F6" s="127"/>
      <c r="G6" s="127"/>
      <c r="H6" s="127"/>
      <c r="K6" s="6"/>
      <c r="L6" s="6"/>
    </row>
    <row r="7" spans="1:12" s="120" customFormat="1" ht="15.25" customHeight="1">
      <c r="A7" s="120">
        <f>IF(ISNUMBER($A$3),SUMIF(VAT_RATES,$A$3,ITEM_PRICES),0)</f>
        <v>0</v>
      </c>
      <c r="C7" s="128"/>
      <c r="D7" s="129"/>
      <c r="E7" s="261" t="s">
        <v>164</v>
      </c>
      <c r="F7" s="261"/>
      <c r="G7" s="129"/>
      <c r="H7" s="129"/>
      <c r="I7" s="121"/>
      <c r="J7" s="130"/>
      <c r="K7" s="130"/>
      <c r="L7" s="131" t="s">
        <v>165</v>
      </c>
    </row>
    <row r="8" spans="1:12">
      <c r="A8" s="13">
        <f>IF(ISNUMBER($A$4),SUMIF(VAT_RATES,$A$4,ITEM_PRICES),0)</f>
        <v>0</v>
      </c>
      <c r="C8" s="127"/>
      <c r="D8" s="127"/>
      <c r="E8" s="127"/>
      <c r="F8" s="127"/>
      <c r="G8" s="127"/>
      <c r="H8" s="127"/>
      <c r="K8" s="6"/>
      <c r="L8" s="132">
        <f ca="1">CELL("width",E8)+CELL("width",F8)+CELL("width",G8)+CELL("width",H8)</f>
        <v>56</v>
      </c>
    </row>
    <row r="9" spans="1:12" customFormat="1" ht="13">
      <c r="A9">
        <f>IF(ISNUMBER($A$5),SUMIF(VAT_RATES,$A$5,ITEM_PRICES),0)</f>
        <v>0</v>
      </c>
      <c r="C9" s="1"/>
      <c r="D9" s="133" t="s">
        <v>166</v>
      </c>
      <c r="E9" s="262"/>
      <c r="F9" s="263"/>
      <c r="G9" s="263"/>
      <c r="H9" s="263"/>
      <c r="J9" s="135"/>
      <c r="K9" s="135"/>
      <c r="L9" s="134">
        <f>E9</f>
        <v>0</v>
      </c>
    </row>
    <row r="10" spans="1:12" customFormat="1" ht="14">
      <c r="A10" t="str">
        <f>IF($A7=0,"","DPH " &amp; $A3 &amp; " % ze základny: " &amp; TEXT($A7,"# ##0"))</f>
        <v/>
      </c>
      <c r="C10" s="1"/>
      <c r="D10" s="133" t="s">
        <v>167</v>
      </c>
      <c r="E10" s="263" t="s">
        <v>168</v>
      </c>
      <c r="F10" s="263"/>
      <c r="G10" s="263"/>
      <c r="H10" s="263"/>
      <c r="J10" s="135"/>
      <c r="K10" s="135"/>
      <c r="L10" s="134" t="str">
        <f>E10</f>
        <v>230626_MUBIL</v>
      </c>
    </row>
    <row r="11" spans="1:12" customFormat="1" ht="13">
      <c r="A11" t="str">
        <f>IF($A8=0,"","DPH " &amp; $A4 &amp; " % ze základny: " &amp; TEXT($A8,"# ##0"))</f>
        <v/>
      </c>
      <c r="C11" s="1"/>
      <c r="D11" s="133" t="s">
        <v>169</v>
      </c>
      <c r="E11" s="262"/>
      <c r="F11" s="263"/>
      <c r="G11" s="263"/>
      <c r="H11" s="263"/>
      <c r="J11" s="135"/>
      <c r="K11" s="135"/>
      <c r="L11" s="134">
        <f>E11</f>
        <v>0</v>
      </c>
    </row>
    <row r="12" spans="1:12">
      <c r="A12" s="13" t="str">
        <f>IF($A9=0,"","DPH " &amp; $A5 &amp; " % ze základny: " &amp; TEXT($A9,"# ##0"))</f>
        <v/>
      </c>
      <c r="C12" s="136"/>
      <c r="D12" s="136"/>
      <c r="E12" s="136"/>
      <c r="F12" s="136"/>
      <c r="G12" s="136"/>
      <c r="H12" s="136"/>
      <c r="J12" s="6"/>
      <c r="K12" s="6"/>
    </row>
    <row r="13" spans="1:12">
      <c r="A13" s="13" t="str">
        <f>IF($A7=0,"",$A7*$A3/100)</f>
        <v/>
      </c>
      <c r="C13" s="127"/>
      <c r="D13" s="127"/>
      <c r="E13" s="127"/>
      <c r="F13" s="127"/>
      <c r="G13" s="127"/>
      <c r="H13" s="127"/>
      <c r="J13" s="6"/>
      <c r="K13" s="6"/>
    </row>
    <row r="14" spans="1:12" s="121" customFormat="1" ht="16">
      <c r="A14" s="121" t="str">
        <f>IF($A8=0,"",$A8*$A4/100)</f>
        <v/>
      </c>
      <c r="C14" s="120"/>
      <c r="D14" s="120"/>
      <c r="E14" s="259" t="s">
        <v>170</v>
      </c>
      <c r="F14" s="260"/>
      <c r="G14" s="120"/>
      <c r="H14" s="120"/>
      <c r="J14" s="130"/>
      <c r="K14" s="130"/>
    </row>
    <row r="15" spans="1:12">
      <c r="A15" s="13" t="str">
        <f>IF($A9=0,"",$A9*$A5/100)</f>
        <v/>
      </c>
      <c r="C15" s="127"/>
      <c r="D15" s="127"/>
      <c r="E15" s="127"/>
      <c r="F15" s="127"/>
      <c r="G15" s="127"/>
      <c r="H15" s="127"/>
      <c r="J15" s="6"/>
      <c r="K15" s="6"/>
    </row>
    <row r="16" spans="1:12" customFormat="1" ht="13">
      <c r="A16">
        <f>SUM(A13:A15)</f>
        <v>0</v>
      </c>
      <c r="C16" s="1"/>
      <c r="D16" s="133" t="s">
        <v>171</v>
      </c>
      <c r="E16" s="257" t="s">
        <v>172</v>
      </c>
      <c r="F16" s="258"/>
      <c r="G16" s="258"/>
      <c r="H16" s="258"/>
      <c r="J16" s="135"/>
      <c r="K16" s="135"/>
    </row>
    <row r="17" spans="1:12">
      <c r="A17" s="6"/>
      <c r="B17" s="6"/>
      <c r="C17" s="136"/>
      <c r="D17" s="136"/>
      <c r="E17" s="136"/>
      <c r="F17" s="136"/>
      <c r="G17" s="136"/>
      <c r="H17" s="136"/>
      <c r="J17" s="6"/>
      <c r="K17" s="6"/>
    </row>
    <row r="18" spans="1:12">
      <c r="C18" s="127"/>
      <c r="D18" s="127"/>
      <c r="E18" s="127"/>
      <c r="F18" s="127"/>
      <c r="G18" s="127"/>
      <c r="H18" s="127"/>
      <c r="J18" s="6"/>
      <c r="K18" s="6"/>
    </row>
    <row r="19" spans="1:12" s="121" customFormat="1" ht="16">
      <c r="C19" s="120"/>
      <c r="D19" s="138"/>
      <c r="E19" s="259" t="s">
        <v>173</v>
      </c>
      <c r="F19" s="260"/>
      <c r="G19" s="120"/>
      <c r="H19" s="120"/>
      <c r="J19" s="130"/>
      <c r="K19" s="130"/>
    </row>
    <row r="20" spans="1:12">
      <c r="C20" s="127"/>
      <c r="D20" s="127"/>
      <c r="E20" s="127"/>
      <c r="F20" s="127"/>
      <c r="G20" s="127"/>
      <c r="H20" s="127"/>
      <c r="J20" s="6"/>
      <c r="K20" s="6"/>
    </row>
    <row r="21" spans="1:12" customFormat="1" ht="13">
      <c r="C21" s="1"/>
      <c r="D21" s="133" t="s">
        <v>171</v>
      </c>
      <c r="E21" s="137" t="s">
        <v>172</v>
      </c>
      <c r="F21" s="137"/>
      <c r="G21" s="137"/>
      <c r="H21" s="137"/>
      <c r="J21" s="135"/>
      <c r="K21" s="135"/>
    </row>
    <row r="22" spans="1:12">
      <c r="C22" s="136"/>
      <c r="D22" s="136"/>
      <c r="E22" s="136"/>
      <c r="F22" s="136"/>
      <c r="G22" s="136"/>
      <c r="H22" s="136"/>
      <c r="J22" s="6"/>
      <c r="K22" s="6"/>
    </row>
    <row r="23" spans="1:12">
      <c r="C23" s="127"/>
      <c r="D23" s="139"/>
      <c r="E23" s="127"/>
      <c r="F23" s="127"/>
      <c r="G23" s="127"/>
      <c r="H23" s="127"/>
      <c r="J23" s="6"/>
      <c r="K23" s="6"/>
    </row>
    <row r="24" spans="1:12" s="121" customFormat="1" ht="16">
      <c r="C24" s="120"/>
      <c r="D24" s="138"/>
      <c r="E24" s="259" t="s">
        <v>174</v>
      </c>
      <c r="F24" s="260"/>
      <c r="G24" s="120"/>
      <c r="H24" s="120"/>
      <c r="J24" s="130"/>
      <c r="K24" s="130"/>
    </row>
    <row r="25" spans="1:12">
      <c r="C25" s="127"/>
      <c r="D25" s="139"/>
      <c r="E25" s="127"/>
      <c r="F25" s="127"/>
      <c r="G25" s="127"/>
      <c r="H25" s="127"/>
      <c r="J25" s="6"/>
      <c r="K25" s="6"/>
    </row>
    <row r="26" spans="1:12" customFormat="1" ht="13">
      <c r="C26" s="1"/>
      <c r="D26" s="133" t="s">
        <v>175</v>
      </c>
      <c r="E26" s="140">
        <f ca="1">INDIRECT("A6")</f>
        <v>0</v>
      </c>
      <c r="F26" s="5" t="s">
        <v>176</v>
      </c>
      <c r="G26" s="1"/>
      <c r="H26" s="1"/>
      <c r="I26" s="141"/>
      <c r="J26" s="135"/>
      <c r="K26" s="135"/>
      <c r="L26" s="135"/>
    </row>
    <row r="27" spans="1:12" customFormat="1" ht="13">
      <c r="C27" s="1"/>
      <c r="D27" s="133" t="s">
        <v>177</v>
      </c>
      <c r="E27" s="142">
        <f ca="1">INDIRECT("A16")</f>
        <v>0</v>
      </c>
      <c r="F27" s="1" t="str">
        <f>F26</f>
        <v>Kč</v>
      </c>
      <c r="G27" s="1"/>
      <c r="H27" s="1"/>
      <c r="I27" s="141"/>
      <c r="J27" s="135"/>
      <c r="K27" s="135"/>
      <c r="L27" s="143"/>
    </row>
    <row r="28" spans="1:12" customFormat="1" ht="13">
      <c r="C28" s="1"/>
      <c r="D28" s="133" t="s">
        <v>178</v>
      </c>
      <c r="E28" s="142">
        <f ca="1">E26+E27</f>
        <v>0</v>
      </c>
      <c r="F28" s="1" t="str">
        <f>F26</f>
        <v>Kč</v>
      </c>
      <c r="G28" s="1"/>
      <c r="H28" s="1"/>
      <c r="I28" s="141"/>
      <c r="J28" s="135"/>
      <c r="K28" s="135"/>
      <c r="L28" s="135"/>
    </row>
    <row r="29" spans="1:12">
      <c r="C29" s="144"/>
      <c r="D29" s="144"/>
      <c r="E29" s="144"/>
      <c r="F29" s="144"/>
      <c r="G29" s="144"/>
      <c r="H29" s="144"/>
    </row>
    <row r="30" spans="1:12">
      <c r="C30" s="8"/>
    </row>
    <row r="31" spans="1:12">
      <c r="C31" s="8"/>
    </row>
    <row r="32" spans="1:12">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AF09-8BCA-4746-82F0-651E915B70B2}">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pane="bottomLeft"/>
    </sheetView>
  </sheetViews>
  <sheetFormatPr baseColWidth="10" defaultColWidth="8.83203125" defaultRowHeight="13"/>
  <cols>
    <col min="1" max="1" width="4" style="28" customWidth="1"/>
    <col min="2" max="2" width="4" style="74" customWidth="1"/>
    <col min="3" max="3" width="120" style="34" customWidth="1"/>
    <col min="4" max="4" width="4" style="17" customWidth="1"/>
    <col min="5" max="5" width="4" style="28" customWidth="1"/>
    <col min="6" max="16384" width="8.83203125" style="28"/>
  </cols>
  <sheetData>
    <row r="1" spans="2:26" s="26" customFormat="1">
      <c r="B1" s="70"/>
      <c r="C1" s="25"/>
      <c r="D1" s="22"/>
    </row>
    <row r="2" spans="2:26" s="26" customFormat="1" ht="14.25" customHeight="1">
      <c r="B2" s="70"/>
      <c r="D2" s="22"/>
    </row>
    <row r="3" spans="2:26" s="26" customFormat="1" ht="14.25" customHeight="1">
      <c r="B3" s="70"/>
      <c r="C3" s="66"/>
      <c r="D3" s="22"/>
    </row>
    <row r="4" spans="2:26" s="26" customFormat="1" ht="14.25" customHeight="1">
      <c r="B4" s="70"/>
      <c r="C4" s="67" t="s">
        <v>78</v>
      </c>
      <c r="D4" s="22"/>
    </row>
    <row r="5" spans="2:26">
      <c r="B5" s="70"/>
      <c r="C5" s="68"/>
      <c r="D5" s="22"/>
    </row>
    <row r="6" spans="2:26">
      <c r="B6" s="69">
        <v>1</v>
      </c>
      <c r="C6" s="75" t="s">
        <v>79</v>
      </c>
      <c r="D6" s="21"/>
      <c r="E6" s="29"/>
      <c r="F6" s="29"/>
      <c r="G6" s="29"/>
      <c r="H6" s="29"/>
      <c r="I6" s="29"/>
      <c r="J6" s="29"/>
      <c r="K6" s="30"/>
      <c r="L6" s="30"/>
      <c r="M6" s="30"/>
      <c r="N6" s="30"/>
      <c r="O6" s="30"/>
      <c r="P6" s="30"/>
      <c r="Q6" s="30"/>
      <c r="R6" s="30"/>
      <c r="S6" s="30"/>
      <c r="T6" s="30"/>
      <c r="U6" s="30"/>
      <c r="V6" s="30"/>
      <c r="W6" s="30"/>
      <c r="X6" s="30"/>
      <c r="Y6" s="30"/>
      <c r="Z6" s="30"/>
    </row>
    <row r="7" spans="2:26">
      <c r="B7" s="69">
        <v>2</v>
      </c>
      <c r="C7" s="75" t="s">
        <v>80</v>
      </c>
      <c r="D7" s="21"/>
      <c r="E7" s="29"/>
      <c r="F7" s="29"/>
      <c r="G7" s="29"/>
      <c r="H7" s="29"/>
      <c r="I7" s="29"/>
      <c r="J7" s="29"/>
      <c r="K7" s="30"/>
      <c r="L7" s="30"/>
      <c r="M7" s="30"/>
      <c r="N7" s="30"/>
      <c r="O7" s="30"/>
      <c r="P7" s="30"/>
      <c r="Q7" s="30"/>
      <c r="R7" s="30"/>
      <c r="S7" s="30"/>
      <c r="T7" s="30"/>
      <c r="U7" s="30"/>
      <c r="V7" s="30"/>
      <c r="W7" s="30"/>
      <c r="X7" s="30"/>
      <c r="Y7" s="30"/>
      <c r="Z7" s="30"/>
    </row>
    <row r="8" spans="2:26">
      <c r="B8" s="69">
        <v>3</v>
      </c>
      <c r="C8" s="75" t="s">
        <v>81</v>
      </c>
      <c r="D8" s="21"/>
      <c r="E8" s="29"/>
      <c r="F8" s="29"/>
      <c r="G8" s="29"/>
      <c r="H8" s="29"/>
      <c r="I8" s="29"/>
      <c r="J8" s="29"/>
      <c r="K8" s="30"/>
      <c r="L8" s="30"/>
      <c r="M8" s="30"/>
      <c r="N8" s="30"/>
      <c r="O8" s="30"/>
      <c r="P8" s="30"/>
      <c r="Q8" s="30"/>
      <c r="R8" s="30"/>
      <c r="S8" s="30"/>
      <c r="T8" s="30"/>
      <c r="U8" s="30"/>
      <c r="V8" s="30"/>
      <c r="W8" s="30"/>
      <c r="X8" s="30"/>
      <c r="Y8" s="30"/>
      <c r="Z8" s="30"/>
    </row>
    <row r="9" spans="2:26">
      <c r="B9" s="69">
        <v>4</v>
      </c>
      <c r="C9" s="75" t="s">
        <v>82</v>
      </c>
      <c r="D9" s="21"/>
      <c r="E9" s="29"/>
      <c r="F9" s="29"/>
      <c r="G9" s="29"/>
      <c r="H9" s="29"/>
      <c r="I9" s="29"/>
      <c r="J9" s="29"/>
      <c r="K9" s="30"/>
      <c r="L9" s="30"/>
      <c r="M9" s="30"/>
      <c r="N9" s="30"/>
      <c r="O9" s="30"/>
      <c r="P9" s="30"/>
      <c r="Q9" s="30"/>
      <c r="R9" s="30"/>
      <c r="S9" s="30"/>
      <c r="T9" s="30"/>
      <c r="U9" s="30"/>
      <c r="V9" s="30"/>
      <c r="W9" s="30"/>
      <c r="X9" s="30"/>
      <c r="Y9" s="30"/>
      <c r="Z9" s="30"/>
    </row>
    <row r="10" spans="2:26">
      <c r="B10" s="69">
        <v>5</v>
      </c>
      <c r="C10" s="75" t="s">
        <v>83</v>
      </c>
      <c r="D10" s="21"/>
      <c r="E10" s="29"/>
      <c r="F10" s="29"/>
      <c r="G10" s="29"/>
      <c r="H10" s="29"/>
      <c r="I10" s="29"/>
      <c r="J10" s="29"/>
      <c r="K10" s="30"/>
      <c r="L10" s="30"/>
      <c r="M10" s="30"/>
      <c r="N10" s="30"/>
      <c r="O10" s="30"/>
      <c r="P10" s="30"/>
      <c r="Q10" s="30"/>
      <c r="R10" s="30"/>
      <c r="S10" s="30"/>
      <c r="T10" s="30"/>
      <c r="U10" s="30"/>
      <c r="V10" s="30"/>
      <c r="W10" s="30"/>
      <c r="X10" s="30"/>
      <c r="Y10" s="30"/>
      <c r="Z10" s="30"/>
    </row>
    <row r="11" spans="2:26">
      <c r="B11" s="69">
        <v>6</v>
      </c>
      <c r="C11" s="75" t="s">
        <v>84</v>
      </c>
      <c r="D11" s="21"/>
      <c r="E11" s="29"/>
      <c r="F11" s="29"/>
      <c r="G11" s="29"/>
      <c r="H11" s="29"/>
      <c r="I11" s="29"/>
      <c r="J11" s="29"/>
      <c r="K11" s="30"/>
      <c r="L11" s="30"/>
      <c r="M11" s="30"/>
      <c r="N11" s="30"/>
      <c r="O11" s="30"/>
      <c r="P11" s="30"/>
      <c r="Q11" s="30"/>
      <c r="R11" s="30"/>
      <c r="S11" s="30"/>
      <c r="T11" s="30"/>
      <c r="U11" s="30"/>
      <c r="V11" s="30"/>
      <c r="W11" s="30"/>
      <c r="X11" s="30"/>
      <c r="Y11" s="30"/>
      <c r="Z11" s="30"/>
    </row>
    <row r="12" spans="2:26" s="34" customFormat="1" ht="15" customHeight="1">
      <c r="B12" s="70"/>
      <c r="C12" s="31"/>
      <c r="D12" s="22"/>
      <c r="E12" s="32"/>
      <c r="F12" s="32"/>
      <c r="G12" s="32"/>
      <c r="H12" s="32"/>
      <c r="I12" s="32"/>
      <c r="J12" s="32"/>
      <c r="K12" s="33"/>
      <c r="L12" s="33"/>
      <c r="M12" s="33"/>
      <c r="N12" s="33"/>
      <c r="O12" s="33"/>
      <c r="P12" s="33"/>
      <c r="Q12" s="33"/>
      <c r="R12" s="33"/>
      <c r="S12" s="33"/>
      <c r="T12" s="33"/>
      <c r="U12" s="33"/>
      <c r="V12" s="33"/>
      <c r="W12" s="33"/>
      <c r="X12" s="33"/>
      <c r="Y12" s="33"/>
      <c r="Z12" s="33"/>
    </row>
    <row r="13" spans="2:26">
      <c r="B13" s="70"/>
      <c r="D13" s="22"/>
    </row>
    <row r="14" spans="2:26">
      <c r="B14" s="70"/>
      <c r="D14" s="22"/>
    </row>
    <row r="15" spans="2:26">
      <c r="B15" s="70"/>
      <c r="D15" s="22"/>
    </row>
    <row r="16" spans="2:26">
      <c r="B16" s="70"/>
      <c r="D16" s="22"/>
    </row>
    <row r="17" spans="2:4">
      <c r="B17" s="70"/>
      <c r="D17" s="22"/>
    </row>
    <row r="18" spans="2:4">
      <c r="B18" s="70"/>
      <c r="D18" s="22"/>
    </row>
    <row r="19" spans="2:4">
      <c r="B19" s="70"/>
      <c r="D19" s="22"/>
    </row>
    <row r="20" spans="2:4">
      <c r="B20" s="70"/>
      <c r="D20" s="22"/>
    </row>
    <row r="21" spans="2:4">
      <c r="B21" s="70"/>
      <c r="D21" s="22"/>
    </row>
    <row r="22" spans="2:4">
      <c r="B22" s="70"/>
      <c r="D22" s="22"/>
    </row>
    <row r="23" spans="2:4">
      <c r="B23" s="70"/>
      <c r="D23" s="22"/>
    </row>
    <row r="24" spans="2:4">
      <c r="B24" s="71"/>
      <c r="D24" s="35"/>
    </row>
    <row r="25" spans="2:4">
      <c r="B25" s="72"/>
      <c r="D25" s="23"/>
    </row>
    <row r="26" spans="2:4">
      <c r="B26" s="70"/>
      <c r="D26" s="22"/>
    </row>
    <row r="27" spans="2:4">
      <c r="B27" s="70"/>
      <c r="D27" s="22"/>
    </row>
    <row r="28" spans="2:4">
      <c r="B28" s="70"/>
      <c r="D28" s="22"/>
    </row>
    <row r="29" spans="2:4">
      <c r="B29" s="70"/>
      <c r="D29" s="22"/>
    </row>
    <row r="30" spans="2:4">
      <c r="B30" s="70"/>
      <c r="D30" s="22"/>
    </row>
    <row r="31" spans="2:4">
      <c r="B31" s="71"/>
      <c r="D31" s="35"/>
    </row>
    <row r="32" spans="2:4">
      <c r="B32" s="72"/>
      <c r="D32" s="23"/>
    </row>
    <row r="33" spans="2:4">
      <c r="B33" s="70"/>
      <c r="D33" s="22"/>
    </row>
    <row r="34" spans="2:4">
      <c r="B34" s="70"/>
      <c r="D34" s="22"/>
    </row>
    <row r="35" spans="2:4">
      <c r="B35" s="70"/>
      <c r="D35" s="22"/>
    </row>
    <row r="36" spans="2:4">
      <c r="B36" s="70"/>
      <c r="D36" s="22"/>
    </row>
    <row r="37" spans="2:4">
      <c r="B37" s="70"/>
      <c r="D37" s="22"/>
    </row>
    <row r="38" spans="2:4">
      <c r="B38" s="70"/>
      <c r="D38" s="22"/>
    </row>
    <row r="39" spans="2:4">
      <c r="B39" s="70"/>
      <c r="D39" s="22"/>
    </row>
    <row r="40" spans="2:4">
      <c r="B40" s="70"/>
      <c r="D40" s="22"/>
    </row>
    <row r="41" spans="2:4">
      <c r="B41" s="70"/>
      <c r="D41" s="22"/>
    </row>
    <row r="42" spans="2:4">
      <c r="B42" s="70"/>
      <c r="D42" s="22"/>
    </row>
    <row r="43" spans="2:4">
      <c r="B43" s="70"/>
      <c r="D43" s="22"/>
    </row>
    <row r="44" spans="2:4">
      <c r="B44" s="71"/>
      <c r="D44" s="35"/>
    </row>
    <row r="45" spans="2:4">
      <c r="B45" s="72"/>
      <c r="D45" s="23"/>
    </row>
    <row r="46" spans="2:4">
      <c r="B46" s="70"/>
      <c r="D46" s="22"/>
    </row>
    <row r="47" spans="2:4">
      <c r="B47" s="71"/>
      <c r="D47" s="35"/>
    </row>
    <row r="48" spans="2:4">
      <c r="B48" s="72"/>
      <c r="D48" s="23"/>
    </row>
    <row r="49" spans="2:4">
      <c r="B49" s="70"/>
      <c r="D49" s="22"/>
    </row>
    <row r="50" spans="2:4">
      <c r="B50" s="70"/>
      <c r="D50" s="22"/>
    </row>
    <row r="51" spans="2:4">
      <c r="B51" s="70"/>
      <c r="D51" s="22"/>
    </row>
    <row r="52" spans="2:4">
      <c r="B52" s="70"/>
      <c r="D52" s="22"/>
    </row>
    <row r="53" spans="2:4">
      <c r="B53" s="70"/>
      <c r="D53" s="22"/>
    </row>
    <row r="54" spans="2:4">
      <c r="B54" s="70"/>
      <c r="D54" s="22"/>
    </row>
    <row r="55" spans="2:4">
      <c r="B55" s="70"/>
      <c r="D55" s="22"/>
    </row>
    <row r="56" spans="2:4">
      <c r="B56" s="71"/>
      <c r="D56" s="35"/>
    </row>
    <row r="57" spans="2:4">
      <c r="B57" s="72"/>
      <c r="D57" s="23"/>
    </row>
    <row r="58" spans="2:4">
      <c r="B58" s="70"/>
      <c r="D58" s="22"/>
    </row>
    <row r="59" spans="2:4">
      <c r="B59" s="70"/>
      <c r="D59" s="22"/>
    </row>
    <row r="60" spans="2:4">
      <c r="B60" s="70"/>
      <c r="D60" s="22"/>
    </row>
    <row r="61" spans="2:4">
      <c r="B61" s="70"/>
      <c r="D61" s="22"/>
    </row>
    <row r="62" spans="2:4">
      <c r="B62" s="70"/>
      <c r="D62" s="22"/>
    </row>
    <row r="63" spans="2:4">
      <c r="B63" s="71"/>
      <c r="D63" s="35"/>
    </row>
    <row r="64" spans="2:4">
      <c r="B64" s="72"/>
      <c r="D64" s="23"/>
    </row>
    <row r="65" spans="2:4">
      <c r="B65" s="70"/>
      <c r="D65" s="22"/>
    </row>
    <row r="66" spans="2:4">
      <c r="B66" s="70"/>
      <c r="D66" s="22"/>
    </row>
    <row r="67" spans="2:4">
      <c r="B67" s="70"/>
      <c r="D67" s="22"/>
    </row>
    <row r="68" spans="2:4">
      <c r="B68" s="70"/>
      <c r="D68" s="22"/>
    </row>
    <row r="69" spans="2:4">
      <c r="B69" s="71"/>
      <c r="D69" s="35"/>
    </row>
    <row r="70" spans="2:4">
      <c r="B70" s="72"/>
      <c r="D70" s="23"/>
    </row>
    <row r="71" spans="2:4">
      <c r="B71" s="70"/>
      <c r="D71" s="22"/>
    </row>
    <row r="72" spans="2:4">
      <c r="B72" s="70"/>
      <c r="D72" s="22"/>
    </row>
    <row r="73" spans="2:4">
      <c r="B73" s="70"/>
      <c r="D73" s="22"/>
    </row>
    <row r="74" spans="2:4">
      <c r="B74" s="70"/>
      <c r="D74" s="22"/>
    </row>
    <row r="75" spans="2:4">
      <c r="B75" s="70"/>
      <c r="D75" s="22"/>
    </row>
    <row r="76" spans="2:4">
      <c r="B76" s="70"/>
      <c r="D76" s="22"/>
    </row>
    <row r="77" spans="2:4">
      <c r="B77" s="70"/>
      <c r="D77" s="22"/>
    </row>
    <row r="78" spans="2:4">
      <c r="B78" s="70"/>
      <c r="D78" s="22"/>
    </row>
    <row r="79" spans="2:4">
      <c r="B79" s="70"/>
      <c r="D79" s="22"/>
    </row>
    <row r="80" spans="2:4">
      <c r="B80" s="71"/>
      <c r="D80" s="35"/>
    </row>
    <row r="81" spans="2:4">
      <c r="B81" s="72"/>
      <c r="D81" s="23"/>
    </row>
    <row r="82" spans="2:4">
      <c r="B82" s="70"/>
      <c r="D82" s="22"/>
    </row>
    <row r="83" spans="2:4">
      <c r="B83" s="70"/>
      <c r="D83" s="22"/>
    </row>
    <row r="84" spans="2:4">
      <c r="B84" s="70"/>
      <c r="D84" s="22"/>
    </row>
    <row r="85" spans="2:4">
      <c r="B85" s="70"/>
      <c r="D85" s="22"/>
    </row>
    <row r="86" spans="2:4">
      <c r="B86" s="70"/>
      <c r="D86" s="22"/>
    </row>
    <row r="87" spans="2:4">
      <c r="B87" s="70"/>
      <c r="D87" s="22"/>
    </row>
    <row r="88" spans="2:4">
      <c r="B88" s="70"/>
      <c r="D88" s="22"/>
    </row>
    <row r="89" spans="2:4">
      <c r="B89" s="70"/>
      <c r="D89" s="22"/>
    </row>
    <row r="90" spans="2:4">
      <c r="B90" s="70"/>
      <c r="D90" s="22"/>
    </row>
    <row r="91" spans="2:4">
      <c r="B91" s="71"/>
      <c r="D91" s="35"/>
    </row>
    <row r="92" spans="2:4">
      <c r="B92" s="72"/>
      <c r="D92" s="23"/>
    </row>
    <row r="93" spans="2:4">
      <c r="B93" s="70"/>
      <c r="D93" s="22"/>
    </row>
    <row r="94" spans="2:4">
      <c r="B94" s="70"/>
      <c r="D94" s="22"/>
    </row>
    <row r="95" spans="2:4">
      <c r="B95" s="70"/>
      <c r="D95" s="22"/>
    </row>
    <row r="96" spans="2:4">
      <c r="B96" s="71"/>
      <c r="D96" s="35"/>
    </row>
    <row r="97" spans="2:4">
      <c r="B97" s="72"/>
      <c r="D97" s="23"/>
    </row>
    <row r="98" spans="2:4">
      <c r="B98" s="70"/>
      <c r="D98" s="22"/>
    </row>
    <row r="99" spans="2:4">
      <c r="B99" s="70"/>
      <c r="D99" s="22"/>
    </row>
    <row r="100" spans="2:4">
      <c r="B100" s="70"/>
      <c r="D100" s="22"/>
    </row>
    <row r="101" spans="2:4">
      <c r="B101" s="70"/>
      <c r="D101" s="22"/>
    </row>
    <row r="102" spans="2:4">
      <c r="B102" s="71"/>
      <c r="D102" s="35"/>
    </row>
    <row r="103" spans="2:4">
      <c r="B103" s="72"/>
      <c r="D103" s="23"/>
    </row>
    <row r="104" spans="2:4">
      <c r="B104" s="70"/>
      <c r="D104" s="22"/>
    </row>
    <row r="105" spans="2:4">
      <c r="B105" s="70"/>
      <c r="D105" s="22"/>
    </row>
    <row r="106" spans="2:4">
      <c r="B106" s="70"/>
      <c r="D106" s="22"/>
    </row>
    <row r="107" spans="2:4">
      <c r="B107" s="70"/>
      <c r="D107" s="22"/>
    </row>
    <row r="108" spans="2:4">
      <c r="B108" s="70"/>
      <c r="D108" s="22"/>
    </row>
    <row r="109" spans="2:4">
      <c r="B109" s="70"/>
      <c r="D109" s="22"/>
    </row>
    <row r="110" spans="2:4">
      <c r="B110" s="70"/>
      <c r="D110" s="22"/>
    </row>
    <row r="111" spans="2:4">
      <c r="B111" s="71"/>
      <c r="D111" s="35"/>
    </row>
    <row r="112" spans="2:4">
      <c r="B112" s="72"/>
      <c r="D112" s="23"/>
    </row>
    <row r="113" spans="2:4">
      <c r="B113" s="70"/>
      <c r="D113" s="22"/>
    </row>
    <row r="114" spans="2:4">
      <c r="B114" s="70"/>
      <c r="D114" s="22"/>
    </row>
    <row r="115" spans="2:4">
      <c r="B115" s="70"/>
      <c r="D115" s="22"/>
    </row>
    <row r="116" spans="2:4">
      <c r="B116" s="70"/>
      <c r="D116" s="22"/>
    </row>
    <row r="117" spans="2:4">
      <c r="B117" s="70"/>
      <c r="D117" s="22"/>
    </row>
    <row r="118" spans="2:4">
      <c r="B118" s="70"/>
      <c r="D118" s="22"/>
    </row>
    <row r="119" spans="2:4">
      <c r="B119" s="70"/>
      <c r="D119" s="22"/>
    </row>
    <row r="120" spans="2:4">
      <c r="B120" s="70"/>
      <c r="D120" s="22"/>
    </row>
    <row r="121" spans="2:4">
      <c r="B121" s="70"/>
      <c r="D121" s="22"/>
    </row>
    <row r="122" spans="2:4">
      <c r="B122" s="70"/>
      <c r="D122" s="22"/>
    </row>
    <row r="123" spans="2:4">
      <c r="B123" s="70"/>
      <c r="D123" s="22"/>
    </row>
    <row r="124" spans="2:4">
      <c r="B124" s="70"/>
      <c r="D124" s="22"/>
    </row>
    <row r="125" spans="2:4">
      <c r="B125" s="71"/>
      <c r="D125" s="35"/>
    </row>
    <row r="126" spans="2:4">
      <c r="B126" s="72"/>
      <c r="D126" s="23"/>
    </row>
    <row r="127" spans="2:4">
      <c r="B127" s="70"/>
      <c r="D127" s="22"/>
    </row>
    <row r="128" spans="2:4">
      <c r="B128" s="70"/>
      <c r="D128" s="22"/>
    </row>
    <row r="129" spans="2:4">
      <c r="B129" s="70"/>
      <c r="D129" s="22"/>
    </row>
    <row r="130" spans="2:4">
      <c r="B130" s="70"/>
      <c r="D130" s="22"/>
    </row>
    <row r="131" spans="2:4">
      <c r="B131" s="70"/>
      <c r="D131" s="22"/>
    </row>
    <row r="132" spans="2:4">
      <c r="B132" s="70"/>
      <c r="D132" s="22"/>
    </row>
    <row r="133" spans="2:4">
      <c r="B133" s="71"/>
      <c r="D133" s="35"/>
    </row>
    <row r="134" spans="2:4">
      <c r="B134" s="72"/>
      <c r="D134" s="23"/>
    </row>
    <row r="135" spans="2:4">
      <c r="B135" s="70"/>
      <c r="D135" s="22"/>
    </row>
    <row r="136" spans="2:4">
      <c r="B136" s="70"/>
      <c r="D136" s="22"/>
    </row>
    <row r="137" spans="2:4">
      <c r="B137" s="70"/>
      <c r="D137" s="22"/>
    </row>
    <row r="138" spans="2:4">
      <c r="B138" s="70"/>
      <c r="D138" s="22"/>
    </row>
    <row r="139" spans="2:4">
      <c r="B139" s="70"/>
      <c r="D139" s="22"/>
    </row>
    <row r="140" spans="2:4">
      <c r="B140" s="70"/>
      <c r="D140" s="22"/>
    </row>
    <row r="141" spans="2:4">
      <c r="B141" s="71"/>
      <c r="D141" s="35"/>
    </row>
    <row r="142" spans="2:4">
      <c r="B142" s="72"/>
      <c r="D142" s="23"/>
    </row>
    <row r="143" spans="2:4">
      <c r="B143" s="70"/>
      <c r="D143" s="22"/>
    </row>
    <row r="144" spans="2:4">
      <c r="B144" s="70"/>
      <c r="D144" s="22"/>
    </row>
    <row r="145" spans="2:4">
      <c r="B145" s="70"/>
      <c r="D145" s="22"/>
    </row>
    <row r="146" spans="2:4">
      <c r="B146" s="70"/>
      <c r="D146" s="22"/>
    </row>
    <row r="147" spans="2:4">
      <c r="B147" s="71"/>
      <c r="D147" s="35"/>
    </row>
    <row r="148" spans="2:4">
      <c r="B148" s="72"/>
      <c r="D148" s="23"/>
    </row>
    <row r="149" spans="2:4">
      <c r="B149" s="70"/>
      <c r="D149" s="22"/>
    </row>
    <row r="150" spans="2:4">
      <c r="B150" s="70"/>
      <c r="D150" s="22"/>
    </row>
    <row r="151" spans="2:4">
      <c r="B151" s="70"/>
      <c r="D151" s="22"/>
    </row>
    <row r="152" spans="2:4">
      <c r="B152" s="71"/>
      <c r="D152" s="35"/>
    </row>
    <row r="153" spans="2:4">
      <c r="B153" s="72"/>
      <c r="D153" s="23"/>
    </row>
    <row r="154" spans="2:4">
      <c r="B154" s="70"/>
      <c r="D154" s="22"/>
    </row>
    <row r="155" spans="2:4">
      <c r="B155" s="70"/>
      <c r="D155" s="22"/>
    </row>
    <row r="156" spans="2:4">
      <c r="B156" s="70"/>
      <c r="D156" s="22"/>
    </row>
    <row r="157" spans="2:4">
      <c r="B157" s="70"/>
      <c r="D157" s="22"/>
    </row>
    <row r="158" spans="2:4">
      <c r="B158" s="70"/>
      <c r="D158" s="22"/>
    </row>
    <row r="159" spans="2:4">
      <c r="B159" s="70"/>
      <c r="D159" s="22"/>
    </row>
    <row r="160" spans="2:4">
      <c r="B160" s="70"/>
      <c r="D160" s="22"/>
    </row>
    <row r="161" spans="2:4">
      <c r="B161" s="71"/>
      <c r="D161" s="35"/>
    </row>
    <row r="162" spans="2:4">
      <c r="B162" s="72"/>
      <c r="D162" s="23"/>
    </row>
    <row r="163" spans="2:4">
      <c r="B163" s="70"/>
      <c r="D163" s="22"/>
    </row>
    <row r="164" spans="2:4">
      <c r="B164" s="71"/>
      <c r="D164" s="35"/>
    </row>
    <row r="165" spans="2:4">
      <c r="B165" s="72"/>
      <c r="D165" s="23"/>
    </row>
    <row r="166" spans="2:4">
      <c r="B166" s="70"/>
      <c r="D166" s="22"/>
    </row>
    <row r="167" spans="2:4">
      <c r="B167" s="71"/>
      <c r="D167" s="35"/>
    </row>
    <row r="168" spans="2:4">
      <c r="B168" s="72"/>
      <c r="D168" s="23"/>
    </row>
    <row r="169" spans="2:4">
      <c r="B169" s="70"/>
      <c r="D169" s="22"/>
    </row>
    <row r="170" spans="2:4">
      <c r="B170" s="70"/>
      <c r="D170" s="22"/>
    </row>
    <row r="171" spans="2:4">
      <c r="B171" s="71"/>
      <c r="D171" s="35"/>
    </row>
    <row r="172" spans="2:4">
      <c r="B172" s="72"/>
      <c r="D172" s="23"/>
    </row>
    <row r="173" spans="2:4">
      <c r="B173" s="70"/>
      <c r="D173" s="22"/>
    </row>
    <row r="174" spans="2:4">
      <c r="B174" s="70"/>
      <c r="D174" s="22"/>
    </row>
    <row r="175" spans="2:4">
      <c r="B175" s="70"/>
      <c r="D175" s="22"/>
    </row>
    <row r="176" spans="2:4">
      <c r="B176" s="70"/>
      <c r="D176" s="22"/>
    </row>
    <row r="177" spans="2:4">
      <c r="B177" s="71"/>
      <c r="D177" s="35"/>
    </row>
    <row r="178" spans="2:4">
      <c r="B178" s="72"/>
      <c r="D178" s="23"/>
    </row>
    <row r="179" spans="2:4">
      <c r="B179" s="70"/>
      <c r="D179" s="22"/>
    </row>
    <row r="180" spans="2:4">
      <c r="B180" s="70"/>
      <c r="D180" s="22"/>
    </row>
    <row r="181" spans="2:4">
      <c r="B181" s="70"/>
      <c r="D181" s="22"/>
    </row>
    <row r="182" spans="2:4">
      <c r="B182" s="70"/>
      <c r="D182" s="22"/>
    </row>
    <row r="183" spans="2:4">
      <c r="B183" s="71"/>
      <c r="D183" s="35"/>
    </row>
    <row r="184" spans="2:4">
      <c r="B184" s="72"/>
      <c r="D184" s="23"/>
    </row>
    <row r="185" spans="2:4">
      <c r="B185" s="70"/>
      <c r="D185" s="22"/>
    </row>
    <row r="186" spans="2:4">
      <c r="B186" s="70"/>
      <c r="D186" s="22"/>
    </row>
    <row r="187" spans="2:4">
      <c r="B187" s="70"/>
      <c r="D187" s="22"/>
    </row>
    <row r="188" spans="2:4">
      <c r="B188" s="70"/>
      <c r="D188" s="22"/>
    </row>
    <row r="189" spans="2:4">
      <c r="B189" s="71"/>
      <c r="D189" s="35"/>
    </row>
    <row r="190" spans="2:4">
      <c r="B190" s="72"/>
      <c r="D190" s="23"/>
    </row>
    <row r="191" spans="2:4">
      <c r="B191" s="70"/>
      <c r="D191" s="22"/>
    </row>
    <row r="192" spans="2:4">
      <c r="B192" s="70"/>
      <c r="D192" s="22"/>
    </row>
    <row r="193" spans="2:4">
      <c r="B193" s="71"/>
      <c r="D193" s="35"/>
    </row>
    <row r="194" spans="2:4">
      <c r="B194" s="72"/>
      <c r="D194" s="23"/>
    </row>
    <row r="195" spans="2:4">
      <c r="B195" s="70"/>
      <c r="D195" s="22"/>
    </row>
    <row r="196" spans="2:4">
      <c r="B196" s="70"/>
      <c r="D196" s="22"/>
    </row>
    <row r="197" spans="2:4">
      <c r="B197" s="70"/>
      <c r="D197" s="22"/>
    </row>
    <row r="198" spans="2:4">
      <c r="B198" s="70"/>
      <c r="D198" s="22"/>
    </row>
    <row r="199" spans="2:4">
      <c r="B199" s="71"/>
      <c r="D199" s="35"/>
    </row>
    <row r="200" spans="2:4">
      <c r="B200" s="72"/>
      <c r="D200" s="23"/>
    </row>
    <row r="201" spans="2:4">
      <c r="B201" s="70"/>
      <c r="D201" s="22"/>
    </row>
    <row r="202" spans="2:4">
      <c r="B202" s="70"/>
      <c r="D202" s="22"/>
    </row>
    <row r="203" spans="2:4">
      <c r="B203" s="70"/>
      <c r="D203" s="22"/>
    </row>
    <row r="204" spans="2:4">
      <c r="B204" s="70"/>
      <c r="D204" s="22"/>
    </row>
    <row r="205" spans="2:4">
      <c r="B205" s="71"/>
      <c r="D205" s="35"/>
    </row>
    <row r="206" spans="2:4">
      <c r="B206" s="72"/>
      <c r="D206" s="23"/>
    </row>
    <row r="207" spans="2:4">
      <c r="B207" s="70"/>
      <c r="D207" s="22"/>
    </row>
    <row r="208" spans="2:4">
      <c r="B208" s="70"/>
      <c r="D208" s="22"/>
    </row>
    <row r="209" spans="2:4">
      <c r="B209" s="71"/>
      <c r="D209" s="35"/>
    </row>
    <row r="210" spans="2:4">
      <c r="B210" s="72"/>
      <c r="D210" s="23"/>
    </row>
    <row r="211" spans="2:4">
      <c r="B211" s="70"/>
      <c r="D211" s="22"/>
    </row>
    <row r="212" spans="2:4">
      <c r="B212" s="70"/>
      <c r="D212" s="22"/>
    </row>
    <row r="213" spans="2:4">
      <c r="B213" s="71"/>
      <c r="D213" s="35"/>
    </row>
    <row r="214" spans="2:4">
      <c r="B214" s="72"/>
      <c r="D214" s="23"/>
    </row>
    <row r="215" spans="2:4">
      <c r="B215" s="70"/>
      <c r="D215" s="22"/>
    </row>
    <row r="216" spans="2:4">
      <c r="B216" s="70"/>
      <c r="D216" s="22"/>
    </row>
    <row r="217" spans="2:4">
      <c r="B217" s="71"/>
      <c r="D217" s="35"/>
    </row>
    <row r="218" spans="2:4">
      <c r="B218" s="72"/>
      <c r="D218" s="23"/>
    </row>
    <row r="219" spans="2:4">
      <c r="B219" s="70"/>
      <c r="D219" s="22"/>
    </row>
    <row r="220" spans="2:4">
      <c r="B220" s="70"/>
      <c r="D220" s="22"/>
    </row>
    <row r="221" spans="2:4">
      <c r="B221" s="71"/>
      <c r="D221" s="35"/>
    </row>
    <row r="222" spans="2:4">
      <c r="B222" s="72"/>
      <c r="D222" s="23"/>
    </row>
    <row r="223" spans="2:4">
      <c r="B223" s="70"/>
      <c r="D223" s="22"/>
    </row>
    <row r="224" spans="2:4">
      <c r="B224" s="70"/>
      <c r="D224" s="22"/>
    </row>
    <row r="225" spans="2:4">
      <c r="B225" s="71"/>
      <c r="D225" s="35"/>
    </row>
    <row r="226" spans="2:4">
      <c r="B226" s="72"/>
      <c r="D226" s="23"/>
    </row>
    <row r="227" spans="2:4">
      <c r="B227" s="70"/>
      <c r="D227" s="22"/>
    </row>
    <row r="228" spans="2:4">
      <c r="B228" s="70"/>
      <c r="D228" s="22"/>
    </row>
    <row r="229" spans="2:4">
      <c r="B229" s="71"/>
      <c r="D229" s="35"/>
    </row>
    <row r="230" spans="2:4">
      <c r="B230" s="72"/>
      <c r="D230" s="23"/>
    </row>
    <row r="231" spans="2:4">
      <c r="B231" s="70"/>
      <c r="D231" s="22"/>
    </row>
    <row r="232" spans="2:4">
      <c r="B232" s="70"/>
      <c r="D232" s="22"/>
    </row>
    <row r="233" spans="2:4">
      <c r="B233" s="71"/>
      <c r="D233" s="35"/>
    </row>
    <row r="234" spans="2:4">
      <c r="B234" s="72"/>
      <c r="D234" s="23"/>
    </row>
    <row r="235" spans="2:4">
      <c r="B235" s="70"/>
      <c r="D235" s="22"/>
    </row>
    <row r="236" spans="2:4">
      <c r="B236" s="70"/>
      <c r="D236" s="22"/>
    </row>
    <row r="237" spans="2:4">
      <c r="B237" s="71"/>
      <c r="D237" s="35"/>
    </row>
    <row r="238" spans="2:4">
      <c r="B238" s="72"/>
      <c r="D238" s="23"/>
    </row>
    <row r="239" spans="2:4">
      <c r="B239" s="70"/>
      <c r="D239" s="22"/>
    </row>
    <row r="240" spans="2:4">
      <c r="B240" s="70"/>
      <c r="D240" s="22"/>
    </row>
    <row r="241" spans="2:4">
      <c r="B241" s="71"/>
      <c r="D241" s="35"/>
    </row>
    <row r="242" spans="2:4">
      <c r="B242" s="72"/>
      <c r="D242" s="23"/>
    </row>
    <row r="243" spans="2:4">
      <c r="B243" s="70"/>
      <c r="D243" s="22"/>
    </row>
    <row r="244" spans="2:4">
      <c r="B244" s="70"/>
      <c r="D244" s="22"/>
    </row>
    <row r="245" spans="2:4">
      <c r="B245" s="70"/>
      <c r="D245" s="22"/>
    </row>
    <row r="246" spans="2:4">
      <c r="B246" s="70"/>
      <c r="D246" s="22"/>
    </row>
    <row r="247" spans="2:4">
      <c r="B247" s="70"/>
      <c r="D247" s="22"/>
    </row>
    <row r="248" spans="2:4">
      <c r="B248" s="70"/>
      <c r="D248" s="22"/>
    </row>
    <row r="249" spans="2:4">
      <c r="B249" s="70"/>
      <c r="D249" s="22"/>
    </row>
    <row r="250" spans="2:4">
      <c r="B250" s="71"/>
      <c r="D250" s="35"/>
    </row>
    <row r="251" spans="2:4">
      <c r="B251" s="72"/>
      <c r="D251" s="23"/>
    </row>
    <row r="252" spans="2:4">
      <c r="B252" s="70"/>
      <c r="D252" s="22"/>
    </row>
    <row r="253" spans="2:4">
      <c r="B253" s="71"/>
      <c r="D253" s="35"/>
    </row>
    <row r="254" spans="2:4">
      <c r="B254" s="72"/>
      <c r="D254" s="23"/>
    </row>
    <row r="255" spans="2:4">
      <c r="B255" s="70"/>
      <c r="D255" s="22"/>
    </row>
    <row r="256" spans="2:4">
      <c r="B256" s="72"/>
      <c r="D256" s="23"/>
    </row>
    <row r="257" spans="2:4">
      <c r="B257" s="70"/>
      <c r="D257" s="22"/>
    </row>
    <row r="258" spans="2:4">
      <c r="B258" s="70"/>
      <c r="D258" s="22"/>
    </row>
    <row r="259" spans="2:4">
      <c r="B259" s="71"/>
      <c r="D259" s="35"/>
    </row>
    <row r="260" spans="2:4">
      <c r="B260" s="72"/>
      <c r="D260" s="23"/>
    </row>
    <row r="261" spans="2:4">
      <c r="B261" s="70"/>
      <c r="D261" s="22"/>
    </row>
    <row r="262" spans="2:4">
      <c r="B262" s="70"/>
      <c r="D262" s="22"/>
    </row>
    <row r="263" spans="2:4">
      <c r="B263" s="70"/>
      <c r="D263" s="22"/>
    </row>
    <row r="264" spans="2:4">
      <c r="B264" s="70"/>
      <c r="D264" s="22"/>
    </row>
    <row r="265" spans="2:4">
      <c r="B265" s="73"/>
      <c r="D265" s="36"/>
    </row>
    <row r="266" spans="2:4">
      <c r="B266" s="72"/>
      <c r="D266" s="23"/>
    </row>
    <row r="267" spans="2:4">
      <c r="B267" s="70"/>
      <c r="D267" s="22"/>
    </row>
    <row r="268" spans="2:4">
      <c r="B268" s="73"/>
      <c r="D268" s="36"/>
    </row>
    <row r="269" spans="2:4">
      <c r="B269" s="72"/>
      <c r="D269" s="23"/>
    </row>
    <row r="270" spans="2:4">
      <c r="B270" s="70"/>
      <c r="D270" s="22"/>
    </row>
    <row r="271" spans="2:4">
      <c r="B271" s="73"/>
      <c r="D271" s="36"/>
    </row>
    <row r="272" spans="2:4">
      <c r="B272" s="72"/>
      <c r="D272" s="23"/>
    </row>
    <row r="273" spans="2:4">
      <c r="B273" s="70"/>
      <c r="D273" s="22"/>
    </row>
    <row r="274" spans="2:4">
      <c r="B274" s="73"/>
      <c r="D274" s="36"/>
    </row>
    <row r="275" spans="2:4">
      <c r="B275" s="72"/>
      <c r="D275" s="23"/>
    </row>
    <row r="276" spans="2:4">
      <c r="B276" s="70"/>
      <c r="D276" s="22"/>
    </row>
    <row r="277" spans="2:4">
      <c r="B277" s="70"/>
      <c r="D277" s="22"/>
    </row>
    <row r="278" spans="2:4">
      <c r="B278" s="70"/>
      <c r="D278" s="22"/>
    </row>
    <row r="279" spans="2:4">
      <c r="B279" s="73"/>
      <c r="D279" s="36"/>
    </row>
    <row r="280" spans="2:4">
      <c r="B280" s="72"/>
      <c r="D280" s="23"/>
    </row>
    <row r="281" spans="2:4">
      <c r="B281" s="70"/>
      <c r="D281" s="22"/>
    </row>
    <row r="282" spans="2:4">
      <c r="B282" s="70"/>
      <c r="D282" s="22"/>
    </row>
    <row r="283" spans="2:4">
      <c r="B283" s="70"/>
      <c r="D283" s="22"/>
    </row>
  </sheetData>
  <sheetProtection algorithmName="SHA-512" hashValue="4AD4eIiVPK1/kdP060ar0eyLVbj7YrbHFGeCMCXjVVxpf5oOgsPAvvS5Vwo5WS1B/JMbMfm37RHGtJcEE4fGtQ==" saltValue="GixUNn6NfysLYEmeEeeeww=="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2DF1-5FB7-FF43-B028-257DBA05B45D}">
  <sheetPr>
    <tabColor theme="0" tint="-0.249977111117893"/>
    <pageSetUpPr fitToPage="1"/>
  </sheetPr>
  <dimension ref="A1:F74"/>
  <sheetViews>
    <sheetView showGridLines="0" view="pageBreakPreview" zoomScale="130" zoomScaleNormal="130" zoomScaleSheetLayoutView="130" zoomScalePageLayoutView="80" workbookViewId="0">
      <pane ySplit="4" topLeftCell="A5" activePane="bottomLeft" state="frozen"/>
      <selection pane="bottomLeft"/>
    </sheetView>
  </sheetViews>
  <sheetFormatPr baseColWidth="10" defaultColWidth="8.83203125" defaultRowHeight="13"/>
  <cols>
    <col min="1" max="1" width="3.83203125" style="17" customWidth="1"/>
    <col min="2" max="2" width="3.83203125" style="14" customWidth="1"/>
    <col min="3" max="3" width="120.83203125" style="15" customWidth="1"/>
    <col min="4" max="4" width="3.83203125" style="25" customWidth="1"/>
    <col min="5" max="5" width="3.83203125" style="17" customWidth="1"/>
    <col min="6" max="6" width="3.83203125" style="16" customWidth="1"/>
    <col min="7" max="8" width="3.83203125" style="17" customWidth="1"/>
    <col min="9" max="16384" width="8.83203125" style="17"/>
  </cols>
  <sheetData>
    <row r="1" spans="1:6">
      <c r="A1" s="76"/>
      <c r="B1" s="77"/>
      <c r="C1" s="78"/>
      <c r="D1" s="79"/>
      <c r="E1" s="79"/>
    </row>
    <row r="2" spans="1:6">
      <c r="A2" s="76"/>
      <c r="B2" s="77"/>
      <c r="C2" s="78"/>
      <c r="D2" s="79"/>
      <c r="E2" s="79"/>
    </row>
    <row r="3" spans="1:6" ht="14">
      <c r="A3" s="76"/>
      <c r="B3" s="77"/>
      <c r="C3" s="80"/>
      <c r="D3" s="81"/>
      <c r="E3" s="67"/>
    </row>
    <row r="4" spans="1:6" s="18" customFormat="1" ht="14">
      <c r="A4" s="76"/>
      <c r="B4" s="77"/>
      <c r="C4" s="67" t="s">
        <v>21</v>
      </c>
      <c r="D4" s="81"/>
      <c r="E4" s="67"/>
      <c r="F4" s="16"/>
    </row>
    <row r="5" spans="1:6">
      <c r="A5" s="76"/>
      <c r="B5" s="77"/>
      <c r="C5" s="82"/>
      <c r="D5" s="79"/>
      <c r="E5" s="79"/>
    </row>
    <row r="6" spans="1:6" s="19" customFormat="1" ht="12">
      <c r="A6" s="76">
        <v>1</v>
      </c>
      <c r="B6" s="83" t="s">
        <v>22</v>
      </c>
      <c r="C6" s="114"/>
      <c r="D6" s="84"/>
      <c r="E6" s="84"/>
      <c r="F6" s="16"/>
    </row>
    <row r="7" spans="1:6" s="21" customFormat="1" ht="36">
      <c r="A7" s="76"/>
      <c r="B7" s="83" t="s">
        <v>23</v>
      </c>
      <c r="C7" s="75" t="s">
        <v>105</v>
      </c>
      <c r="D7" s="85"/>
      <c r="E7" s="85"/>
      <c r="F7" s="20"/>
    </row>
    <row r="8" spans="1:6" s="21" customFormat="1" ht="24">
      <c r="A8" s="76"/>
      <c r="B8" s="83" t="s">
        <v>24</v>
      </c>
      <c r="C8" s="115" t="s">
        <v>106</v>
      </c>
      <c r="D8" s="85"/>
      <c r="E8" s="85"/>
      <c r="F8" s="20"/>
    </row>
    <row r="9" spans="1:6" s="22" customFormat="1" ht="48">
      <c r="A9" s="76"/>
      <c r="B9" s="83" t="s">
        <v>25</v>
      </c>
      <c r="C9" s="75" t="s">
        <v>107</v>
      </c>
      <c r="D9" s="86"/>
      <c r="E9" s="86"/>
      <c r="F9" s="16"/>
    </row>
    <row r="10" spans="1:6" s="21" customFormat="1" ht="48">
      <c r="A10" s="76"/>
      <c r="B10" s="83" t="s">
        <v>26</v>
      </c>
      <c r="C10" s="75" t="s">
        <v>108</v>
      </c>
      <c r="D10" s="85"/>
      <c r="E10" s="85"/>
      <c r="F10" s="20"/>
    </row>
    <row r="11" spans="1:6" s="22" customFormat="1" ht="24">
      <c r="A11" s="76"/>
      <c r="B11" s="83" t="s">
        <v>27</v>
      </c>
      <c r="C11" s="75" t="s">
        <v>109</v>
      </c>
      <c r="D11" s="86"/>
      <c r="E11" s="86"/>
      <c r="F11" s="16"/>
    </row>
    <row r="12" spans="1:6" s="21" customFormat="1" ht="24">
      <c r="A12" s="76"/>
      <c r="B12" s="83" t="s">
        <v>28</v>
      </c>
      <c r="C12" s="75" t="s">
        <v>110</v>
      </c>
      <c r="D12" s="85"/>
      <c r="E12" s="85"/>
      <c r="F12" s="20"/>
    </row>
    <row r="13" spans="1:6" s="22" customFormat="1" ht="24">
      <c r="A13" s="76"/>
      <c r="B13" s="83" t="s">
        <v>30</v>
      </c>
      <c r="C13" s="75" t="s">
        <v>111</v>
      </c>
      <c r="D13" s="86"/>
      <c r="E13" s="86"/>
      <c r="F13" s="16"/>
    </row>
    <row r="14" spans="1:6" s="21" customFormat="1" ht="48">
      <c r="A14" s="76"/>
      <c r="B14" s="83" t="s">
        <v>31</v>
      </c>
      <c r="C14" s="75" t="s">
        <v>112</v>
      </c>
      <c r="D14" s="85"/>
      <c r="E14" s="85"/>
      <c r="F14" s="20"/>
    </row>
    <row r="15" spans="1:6" s="21" customFormat="1" ht="48">
      <c r="A15" s="76"/>
      <c r="B15" s="83" t="s">
        <v>32</v>
      </c>
      <c r="C15" s="75" t="s">
        <v>113</v>
      </c>
      <c r="D15" s="85"/>
      <c r="E15" s="85"/>
      <c r="F15" s="20"/>
    </row>
    <row r="16" spans="1:6" s="21" customFormat="1" ht="24">
      <c r="A16" s="76"/>
      <c r="B16" s="83" t="s">
        <v>33</v>
      </c>
      <c r="C16" s="75" t="s">
        <v>34</v>
      </c>
      <c r="D16" s="85"/>
      <c r="E16" s="85"/>
      <c r="F16" s="20"/>
    </row>
    <row r="17" spans="1:6" s="21" customFormat="1" ht="12">
      <c r="A17" s="76"/>
      <c r="B17" s="83" t="s">
        <v>35</v>
      </c>
      <c r="C17" s="75" t="s">
        <v>114</v>
      </c>
      <c r="D17" s="85"/>
      <c r="E17" s="85"/>
      <c r="F17" s="20"/>
    </row>
    <row r="18" spans="1:6" s="22" customFormat="1" ht="36">
      <c r="A18" s="76"/>
      <c r="B18" s="83" t="s">
        <v>36</v>
      </c>
      <c r="C18" s="116" t="s">
        <v>115</v>
      </c>
      <c r="D18" s="86"/>
      <c r="E18" s="86"/>
      <c r="F18" s="16"/>
    </row>
    <row r="19" spans="1:6" s="22" customFormat="1" ht="24">
      <c r="A19" s="76"/>
      <c r="B19" s="83" t="s">
        <v>116</v>
      </c>
      <c r="C19" s="116" t="s">
        <v>117</v>
      </c>
      <c r="D19" s="86"/>
      <c r="E19" s="86"/>
      <c r="F19" s="16"/>
    </row>
    <row r="20" spans="1:6" s="23" customFormat="1" ht="12">
      <c r="A20" s="76"/>
      <c r="B20" s="77"/>
      <c r="C20" s="75"/>
      <c r="D20" s="79"/>
      <c r="E20" s="79"/>
      <c r="F20" s="24"/>
    </row>
    <row r="21" spans="1:6" s="22" customFormat="1" ht="12">
      <c r="A21" s="76">
        <v>2</v>
      </c>
      <c r="B21" s="83" t="s">
        <v>37</v>
      </c>
      <c r="C21" s="87"/>
      <c r="D21" s="87"/>
      <c r="E21" s="87"/>
      <c r="F21" s="16"/>
    </row>
    <row r="22" spans="1:6" s="22" customFormat="1" ht="24">
      <c r="A22" s="76"/>
      <c r="B22" s="77" t="s">
        <v>38</v>
      </c>
      <c r="C22" s="75" t="s">
        <v>39</v>
      </c>
      <c r="D22" s="86"/>
      <c r="E22" s="86"/>
      <c r="F22" s="16"/>
    </row>
    <row r="23" spans="1:6" s="22" customFormat="1" ht="24">
      <c r="A23" s="76"/>
      <c r="B23" s="77" t="s">
        <v>40</v>
      </c>
      <c r="C23" s="75" t="s">
        <v>118</v>
      </c>
      <c r="D23" s="86"/>
      <c r="E23" s="86"/>
      <c r="F23" s="16"/>
    </row>
    <row r="24" spans="1:6" s="22" customFormat="1" ht="24">
      <c r="A24" s="76"/>
      <c r="B24" s="77" t="s">
        <v>41</v>
      </c>
      <c r="C24" s="75" t="s">
        <v>42</v>
      </c>
      <c r="D24" s="86"/>
      <c r="E24" s="86"/>
      <c r="F24" s="16"/>
    </row>
    <row r="25" spans="1:6" s="22" customFormat="1" ht="12">
      <c r="A25" s="76"/>
      <c r="B25" s="77" t="s">
        <v>43</v>
      </c>
      <c r="C25" s="75" t="s">
        <v>44</v>
      </c>
      <c r="D25" s="86"/>
      <c r="E25" s="86"/>
      <c r="F25" s="16"/>
    </row>
    <row r="26" spans="1:6" s="22" customFormat="1" ht="24">
      <c r="A26" s="76"/>
      <c r="B26" s="77" t="s">
        <v>45</v>
      </c>
      <c r="C26" s="75" t="s">
        <v>46</v>
      </c>
      <c r="D26" s="86"/>
      <c r="E26" s="86"/>
      <c r="F26" s="16"/>
    </row>
    <row r="27" spans="1:6" s="22" customFormat="1" ht="12">
      <c r="A27" s="76"/>
      <c r="B27" s="77" t="s">
        <v>47</v>
      </c>
      <c r="C27" s="75" t="s">
        <v>48</v>
      </c>
      <c r="D27" s="86"/>
      <c r="E27" s="86"/>
      <c r="F27" s="16"/>
    </row>
    <row r="28" spans="1:6" s="22" customFormat="1" ht="12">
      <c r="A28" s="76"/>
      <c r="B28" s="77" t="s">
        <v>49</v>
      </c>
      <c r="C28" s="75" t="s">
        <v>50</v>
      </c>
      <c r="D28" s="86"/>
      <c r="E28" s="86"/>
      <c r="F28" s="16"/>
    </row>
    <row r="29" spans="1:6" s="22" customFormat="1" ht="12">
      <c r="A29" s="76"/>
      <c r="B29" s="77" t="s">
        <v>51</v>
      </c>
      <c r="C29" s="75" t="s">
        <v>52</v>
      </c>
      <c r="D29" s="86"/>
      <c r="E29" s="86"/>
      <c r="F29" s="16"/>
    </row>
    <row r="30" spans="1:6" s="23" customFormat="1" ht="24">
      <c r="A30" s="76"/>
      <c r="B30" s="77" t="s">
        <v>119</v>
      </c>
      <c r="C30" s="75" t="s">
        <v>120</v>
      </c>
      <c r="D30" s="86"/>
      <c r="E30" s="86"/>
      <c r="F30" s="24"/>
    </row>
    <row r="31" spans="1:6" s="22" customFormat="1" ht="36">
      <c r="A31" s="76"/>
      <c r="B31" s="77" t="s">
        <v>121</v>
      </c>
      <c r="C31" s="75" t="s">
        <v>122</v>
      </c>
      <c r="D31" s="86"/>
      <c r="E31" s="86"/>
      <c r="F31" s="16"/>
    </row>
    <row r="32" spans="1:6" s="22" customFormat="1" ht="12">
      <c r="A32" s="76"/>
      <c r="B32" s="77"/>
      <c r="C32" s="75"/>
      <c r="D32" s="79"/>
      <c r="E32" s="79"/>
      <c r="F32" s="16"/>
    </row>
    <row r="33" spans="1:6" s="22" customFormat="1" ht="12">
      <c r="A33" s="76">
        <v>3</v>
      </c>
      <c r="B33" s="83" t="s">
        <v>123</v>
      </c>
      <c r="C33" s="87"/>
      <c r="D33" s="87"/>
      <c r="E33" s="87"/>
      <c r="F33" s="16"/>
    </row>
    <row r="34" spans="1:6" s="21" customFormat="1" ht="24">
      <c r="A34" s="76"/>
      <c r="B34" s="83" t="s">
        <v>124</v>
      </c>
      <c r="C34" s="75" t="s">
        <v>125</v>
      </c>
      <c r="D34" s="85"/>
      <c r="E34" s="85"/>
      <c r="F34" s="16"/>
    </row>
    <row r="35" spans="1:6" s="22" customFormat="1" ht="24">
      <c r="A35" s="76"/>
      <c r="B35" s="83" t="s">
        <v>126</v>
      </c>
      <c r="C35" s="75" t="s">
        <v>127</v>
      </c>
      <c r="D35" s="86"/>
      <c r="E35" s="86"/>
      <c r="F35" s="16"/>
    </row>
    <row r="36" spans="1:6" s="22" customFormat="1" ht="12">
      <c r="A36" s="76"/>
      <c r="B36" s="83" t="s">
        <v>128</v>
      </c>
      <c r="C36" s="75" t="s">
        <v>129</v>
      </c>
      <c r="D36" s="85"/>
      <c r="E36" s="85"/>
      <c r="F36" s="16"/>
    </row>
    <row r="37" spans="1:6" s="23" customFormat="1" ht="24">
      <c r="A37" s="76"/>
      <c r="B37" s="83" t="s">
        <v>130</v>
      </c>
      <c r="C37" s="75" t="s">
        <v>131</v>
      </c>
      <c r="D37" s="86"/>
      <c r="E37" s="86"/>
      <c r="F37" s="24"/>
    </row>
    <row r="38" spans="1:6" s="21" customFormat="1" ht="24">
      <c r="A38" s="76"/>
      <c r="B38" s="83" t="s">
        <v>132</v>
      </c>
      <c r="C38" s="75" t="s">
        <v>133</v>
      </c>
      <c r="D38" s="86"/>
      <c r="E38" s="86"/>
      <c r="F38" s="16"/>
    </row>
    <row r="39" spans="1:6" s="21" customFormat="1" ht="12">
      <c r="A39" s="76"/>
      <c r="B39" s="77"/>
      <c r="C39" s="75"/>
      <c r="D39" s="79"/>
      <c r="E39" s="79"/>
      <c r="F39" s="16"/>
    </row>
    <row r="40" spans="1:6" s="19" customFormat="1" ht="12">
      <c r="A40" s="76">
        <v>7</v>
      </c>
      <c r="B40" s="83" t="s">
        <v>53</v>
      </c>
      <c r="C40" s="87"/>
      <c r="D40" s="87"/>
      <c r="E40" s="87"/>
      <c r="F40" s="16"/>
    </row>
    <row r="41" spans="1:6" s="22" customFormat="1" ht="24">
      <c r="A41" s="76"/>
      <c r="B41" s="83" t="s">
        <v>54</v>
      </c>
      <c r="C41" s="75" t="s">
        <v>134</v>
      </c>
      <c r="D41" s="85"/>
      <c r="E41" s="85"/>
      <c r="F41" s="20"/>
    </row>
    <row r="42" spans="1:6" s="22" customFormat="1" ht="24">
      <c r="A42" s="76"/>
      <c r="B42" s="83" t="s">
        <v>55</v>
      </c>
      <c r="C42" s="75" t="s">
        <v>135</v>
      </c>
      <c r="D42" s="85"/>
      <c r="E42" s="85"/>
      <c r="F42" s="16"/>
    </row>
    <row r="43" spans="1:6" s="19" customFormat="1" ht="12">
      <c r="A43" s="76"/>
      <c r="B43" s="83" t="s">
        <v>56</v>
      </c>
      <c r="C43" s="75" t="s">
        <v>136</v>
      </c>
      <c r="D43" s="85"/>
      <c r="E43" s="85"/>
      <c r="F43" s="16"/>
    </row>
    <row r="44" spans="1:6" s="22" customFormat="1" ht="12">
      <c r="A44" s="76"/>
      <c r="B44" s="77"/>
      <c r="C44" s="75"/>
      <c r="D44" s="79"/>
      <c r="E44" s="79"/>
      <c r="F44" s="16"/>
    </row>
    <row r="45" spans="1:6" s="21" customFormat="1" ht="12">
      <c r="A45" s="76">
        <v>8</v>
      </c>
      <c r="B45" s="83" t="s">
        <v>57</v>
      </c>
      <c r="C45" s="87"/>
      <c r="D45" s="87"/>
      <c r="E45" s="87"/>
      <c r="F45" s="16"/>
    </row>
    <row r="46" spans="1:6" s="22" customFormat="1" ht="36">
      <c r="A46" s="76"/>
      <c r="B46" s="77" t="s">
        <v>58</v>
      </c>
      <c r="C46" s="75" t="s">
        <v>137</v>
      </c>
      <c r="D46" s="85"/>
      <c r="E46" s="85"/>
      <c r="F46" s="16"/>
    </row>
    <row r="47" spans="1:6" s="19" customFormat="1" ht="24">
      <c r="A47" s="76"/>
      <c r="B47" s="77" t="s">
        <v>59</v>
      </c>
      <c r="C47" s="75" t="s">
        <v>60</v>
      </c>
      <c r="D47" s="86"/>
      <c r="E47" s="86"/>
      <c r="F47" s="16"/>
    </row>
    <row r="48" spans="1:6" s="21" customFormat="1" ht="24">
      <c r="A48" s="76"/>
      <c r="B48" s="77" t="s">
        <v>61</v>
      </c>
      <c r="C48" s="75" t="s">
        <v>62</v>
      </c>
      <c r="D48" s="86"/>
      <c r="E48" s="86"/>
      <c r="F48" s="16"/>
    </row>
    <row r="49" spans="1:6" s="22" customFormat="1" ht="12">
      <c r="A49" s="76"/>
      <c r="B49" s="77"/>
      <c r="C49" s="75"/>
      <c r="D49" s="79"/>
      <c r="E49" s="79"/>
      <c r="F49" s="16"/>
    </row>
    <row r="50" spans="1:6">
      <c r="A50" s="76">
        <v>15</v>
      </c>
      <c r="B50" s="83" t="s">
        <v>63</v>
      </c>
      <c r="C50" s="88"/>
      <c r="D50" s="88"/>
      <c r="E50" s="88"/>
    </row>
    <row r="51" spans="1:6" ht="24">
      <c r="A51" s="117"/>
      <c r="B51" s="83" t="s">
        <v>64</v>
      </c>
      <c r="C51" s="75" t="s">
        <v>138</v>
      </c>
      <c r="D51" s="89"/>
      <c r="E51" s="89"/>
    </row>
    <row r="52" spans="1:6">
      <c r="A52" s="76"/>
      <c r="B52" s="77"/>
      <c r="C52" s="75"/>
      <c r="D52" s="79"/>
      <c r="E52" s="79"/>
    </row>
    <row r="53" spans="1:6" s="22" customFormat="1" ht="12">
      <c r="A53" s="76">
        <v>17</v>
      </c>
      <c r="B53" s="83" t="s">
        <v>65</v>
      </c>
      <c r="C53" s="88"/>
      <c r="D53" s="79"/>
      <c r="E53" s="79"/>
      <c r="F53" s="16"/>
    </row>
    <row r="54" spans="1:6" ht="48">
      <c r="A54" s="76"/>
      <c r="B54" s="77" t="s">
        <v>139</v>
      </c>
      <c r="C54" s="75" t="s">
        <v>66</v>
      </c>
      <c r="D54" s="79"/>
      <c r="E54" s="79"/>
    </row>
    <row r="55" spans="1:6" ht="24">
      <c r="A55" s="76"/>
      <c r="B55" s="77" t="s">
        <v>140</v>
      </c>
      <c r="C55" s="75" t="s">
        <v>67</v>
      </c>
      <c r="D55" s="79"/>
      <c r="E55" s="79"/>
    </row>
    <row r="56" spans="1:6" ht="24">
      <c r="A56" s="76"/>
      <c r="B56" s="77" t="s">
        <v>141</v>
      </c>
      <c r="C56" s="75" t="s">
        <v>68</v>
      </c>
      <c r="D56" s="79"/>
      <c r="E56" s="79"/>
    </row>
    <row r="57" spans="1:6">
      <c r="A57" s="76"/>
      <c r="B57" s="77"/>
      <c r="C57" s="75"/>
      <c r="D57" s="79"/>
      <c r="E57" s="79"/>
    </row>
    <row r="58" spans="1:6">
      <c r="A58" s="76">
        <v>18</v>
      </c>
      <c r="B58" s="83" t="s">
        <v>69</v>
      </c>
      <c r="C58" s="88"/>
      <c r="D58" s="79"/>
      <c r="E58" s="79"/>
    </row>
    <row r="59" spans="1:6" s="22" customFormat="1" ht="48">
      <c r="A59" s="76"/>
      <c r="B59" s="77" t="s">
        <v>142</v>
      </c>
      <c r="C59" s="75" t="s">
        <v>66</v>
      </c>
      <c r="D59" s="79"/>
      <c r="E59" s="79"/>
      <c r="F59" s="16"/>
    </row>
    <row r="60" spans="1:6">
      <c r="A60" s="76"/>
      <c r="B60" s="77" t="s">
        <v>143</v>
      </c>
      <c r="C60" s="75" t="s">
        <v>70</v>
      </c>
      <c r="D60" s="79"/>
      <c r="E60" s="79"/>
    </row>
    <row r="61" spans="1:6">
      <c r="A61" s="76"/>
      <c r="B61" s="77" t="s">
        <v>144</v>
      </c>
      <c r="C61" s="75" t="s">
        <v>71</v>
      </c>
      <c r="D61" s="79"/>
      <c r="E61" s="79"/>
    </row>
    <row r="62" spans="1:6" ht="36">
      <c r="A62" s="76"/>
      <c r="B62" s="77" t="s">
        <v>145</v>
      </c>
      <c r="C62" s="75" t="s">
        <v>72</v>
      </c>
      <c r="D62" s="79"/>
      <c r="E62" s="79"/>
    </row>
    <row r="63" spans="1:6" s="22" customFormat="1" ht="12">
      <c r="A63" s="76"/>
      <c r="B63" s="77"/>
      <c r="C63" s="75"/>
      <c r="D63" s="79"/>
      <c r="E63" s="79"/>
      <c r="F63" s="16"/>
    </row>
    <row r="64" spans="1:6">
      <c r="A64" s="76">
        <v>19</v>
      </c>
      <c r="B64" s="83" t="s">
        <v>73</v>
      </c>
      <c r="C64" s="88"/>
      <c r="D64" s="79"/>
      <c r="E64" s="79"/>
    </row>
    <row r="65" spans="1:6" ht="48">
      <c r="A65" s="76"/>
      <c r="B65" s="77" t="s">
        <v>146</v>
      </c>
      <c r="C65" s="75" t="s">
        <v>66</v>
      </c>
      <c r="D65" s="79"/>
      <c r="E65" s="79"/>
    </row>
    <row r="66" spans="1:6">
      <c r="A66" s="76"/>
      <c r="B66" s="77" t="s">
        <v>147</v>
      </c>
      <c r="C66" s="75" t="s">
        <v>29</v>
      </c>
      <c r="D66" s="79"/>
      <c r="E66" s="79"/>
    </row>
    <row r="67" spans="1:6">
      <c r="A67" s="76"/>
      <c r="B67" s="77" t="s">
        <v>148</v>
      </c>
      <c r="C67" s="75" t="s">
        <v>74</v>
      </c>
      <c r="D67" s="79"/>
      <c r="E67" s="79"/>
    </row>
    <row r="68" spans="1:6" s="22" customFormat="1" ht="24">
      <c r="A68" s="76"/>
      <c r="B68" s="77" t="s">
        <v>149</v>
      </c>
      <c r="C68" s="75" t="s">
        <v>75</v>
      </c>
      <c r="D68" s="79"/>
      <c r="E68" s="79"/>
      <c r="F68" s="16"/>
    </row>
    <row r="69" spans="1:6">
      <c r="A69" s="76"/>
      <c r="B69" s="77"/>
      <c r="C69" s="75"/>
      <c r="D69" s="79"/>
      <c r="E69" s="79"/>
    </row>
    <row r="70" spans="1:6">
      <c r="A70" s="76">
        <v>20</v>
      </c>
      <c r="B70" s="83" t="s">
        <v>76</v>
      </c>
      <c r="C70" s="88"/>
      <c r="D70" s="79"/>
      <c r="E70" s="79"/>
    </row>
    <row r="71" spans="1:6" ht="48">
      <c r="A71" s="76"/>
      <c r="B71" s="77" t="s">
        <v>150</v>
      </c>
      <c r="C71" s="75" t="s">
        <v>66</v>
      </c>
      <c r="D71" s="79"/>
      <c r="E71" s="79"/>
    </row>
    <row r="72" spans="1:6" ht="24">
      <c r="A72" s="76"/>
      <c r="B72" s="77" t="s">
        <v>151</v>
      </c>
      <c r="C72" s="75" t="s">
        <v>77</v>
      </c>
      <c r="D72" s="79"/>
      <c r="E72" s="79"/>
    </row>
    <row r="73" spans="1:6">
      <c r="A73" s="76"/>
      <c r="B73" s="77"/>
      <c r="C73" s="75"/>
      <c r="D73" s="79"/>
      <c r="E73" s="79"/>
    </row>
    <row r="74" spans="1:6" ht="14">
      <c r="A74" s="90"/>
      <c r="B74" s="91"/>
      <c r="C74" s="92"/>
      <c r="D74" s="80"/>
      <c r="E74" s="80"/>
    </row>
  </sheetData>
  <sheetProtection algorithmName="SHA-512" hashValue="T+7NpwJ56bqGJeEwaHNHBSC3QE6roab27igrx37VKhAVxlghYUbbzpVjwLOYadIGDj1+vMgMxVBqC9W7mYA6fQ==" saltValue="pizLWS5ian+2dwgDQhjtPQ==" spinCount="100000" sheet="1" objects="1" scenarios="1"/>
  <printOptions horizontalCentered="1"/>
  <pageMargins left="0.47244094488188998" right="0.47244094488188998" top="0.78740157480314998" bottom="0.78740157480314998" header="0.39370078740157499" footer="0.31496062992126"/>
  <pageSetup paperSize="9" scale="94"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7C8B-C70B-D94D-913F-57524171EBFB}">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pane="bottomLeft" activeCell="C11" sqref="C11"/>
    </sheetView>
  </sheetViews>
  <sheetFormatPr baseColWidth="10" defaultColWidth="11.5" defaultRowHeight="13"/>
  <cols>
    <col min="1" max="1" width="3.83203125" style="34" customWidth="1"/>
    <col min="2" max="2" width="3.83203125" style="28" customWidth="1"/>
    <col min="3" max="3" width="120.83203125" style="28" customWidth="1"/>
    <col min="4" max="5" width="3.83203125" style="28" customWidth="1"/>
    <col min="6" max="16384" width="11.5" style="28"/>
  </cols>
  <sheetData>
    <row r="1" spans="1:5" s="26" customFormat="1">
      <c r="A1" s="93"/>
      <c r="B1" s="93"/>
      <c r="C1" s="94"/>
      <c r="D1" s="94"/>
      <c r="E1" s="94"/>
    </row>
    <row r="2" spans="1:5" s="26" customFormat="1" ht="13.5" customHeight="1">
      <c r="A2" s="93"/>
      <c r="B2" s="93"/>
      <c r="C2" s="94"/>
      <c r="D2" s="94"/>
      <c r="E2" s="94"/>
    </row>
    <row r="3" spans="1:5" s="26" customFormat="1" ht="14.25" customHeight="1">
      <c r="A3" s="95"/>
      <c r="B3" s="95"/>
      <c r="C3" s="92"/>
      <c r="D3" s="92"/>
      <c r="E3" s="92"/>
    </row>
    <row r="4" spans="1:5" s="27" customFormat="1" ht="13.5" customHeight="1">
      <c r="A4" s="95"/>
      <c r="B4" s="95"/>
      <c r="C4" s="67" t="s">
        <v>85</v>
      </c>
      <c r="D4" s="67"/>
      <c r="E4" s="67"/>
    </row>
    <row r="5" spans="1:5" ht="14">
      <c r="A5" s="96"/>
      <c r="B5" s="96"/>
      <c r="C5" s="81"/>
      <c r="D5" s="67"/>
      <c r="E5" s="67"/>
    </row>
    <row r="6" spans="1:5">
      <c r="A6" s="93"/>
      <c r="B6" s="83">
        <v>1</v>
      </c>
      <c r="C6" s="83" t="s">
        <v>158</v>
      </c>
      <c r="D6" s="83"/>
      <c r="E6" s="83"/>
    </row>
    <row r="7" spans="1:5" ht="84">
      <c r="A7" s="93"/>
      <c r="B7" s="93"/>
      <c r="C7" s="75" t="s">
        <v>2012</v>
      </c>
      <c r="D7" s="75"/>
      <c r="E7" s="75"/>
    </row>
    <row r="8" spans="1:5">
      <c r="A8" s="93"/>
      <c r="B8" s="83" t="s">
        <v>152</v>
      </c>
      <c r="C8" s="83" t="s">
        <v>86</v>
      </c>
      <c r="D8" s="83"/>
      <c r="E8" s="83"/>
    </row>
    <row r="9" spans="1:5" ht="108">
      <c r="A9" s="93"/>
      <c r="B9" s="93"/>
      <c r="C9" s="75" t="s">
        <v>153</v>
      </c>
      <c r="D9" s="75"/>
      <c r="E9" s="75"/>
    </row>
    <row r="10" spans="1:5">
      <c r="A10" s="93"/>
      <c r="B10" s="83" t="s">
        <v>154</v>
      </c>
      <c r="C10" s="83" t="s">
        <v>87</v>
      </c>
      <c r="D10" s="83"/>
      <c r="E10" s="83"/>
    </row>
    <row r="11" spans="1:5" ht="48">
      <c r="A11" s="93"/>
      <c r="B11" s="93"/>
      <c r="C11" s="75" t="s">
        <v>155</v>
      </c>
      <c r="D11" s="75"/>
      <c r="E11" s="75"/>
    </row>
    <row r="12" spans="1:5">
      <c r="A12" s="93"/>
      <c r="B12" s="93"/>
      <c r="C12" s="94"/>
      <c r="D12" s="94"/>
      <c r="E12" s="94"/>
    </row>
    <row r="13" spans="1:5">
      <c r="A13" s="37"/>
    </row>
    <row r="25" spans="1:1" ht="14">
      <c r="A25" s="38"/>
    </row>
    <row r="26" spans="1:1" ht="14">
      <c r="A26" s="39"/>
    </row>
  </sheetData>
  <sheetProtection algorithmName="SHA-512" hashValue="j56fx5w/uWEssFlDRu787LcfVRhueQgdU/vBpF3gesed7J3Z0kYj4OnXb4rgIC2SzmvwifLTPm440+Ufz/i81Q==" saltValue="GDow/WewYcI3+4JD2+8H4A=="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220"/>
  <sheetViews>
    <sheetView showGridLines="0" view="pageBreakPreview" topLeftCell="B1" zoomScale="130" zoomScaleNormal="100" zoomScaleSheetLayoutView="130" zoomScalePageLayoutView="19" workbookViewId="0">
      <pane ySplit="6" topLeftCell="A7" activePane="bottomLeft" state="frozen"/>
      <selection pane="bottomLeft" activeCell="E216" sqref="E216"/>
    </sheetView>
  </sheetViews>
  <sheetFormatPr baseColWidth="10" defaultColWidth="9.1640625" defaultRowHeight="10" outlineLevelRow="5"/>
  <cols>
    <col min="1" max="1" width="34.6640625" style="2" hidden="1" customWidth="1"/>
    <col min="2" max="3" width="3.83203125" style="2" customWidth="1"/>
    <col min="4" max="4" width="80.6640625" style="2" customWidth="1"/>
    <col min="5" max="5" width="15.6640625" style="2" customWidth="1"/>
    <col min="6" max="8" width="15.6640625" style="2" hidden="1" customWidth="1"/>
    <col min="9" max="10" width="3.83203125" style="2" customWidth="1"/>
    <col min="11" max="11" width="41.6640625" style="2" customWidth="1"/>
    <col min="12" max="16384" width="9.1640625" style="2"/>
  </cols>
  <sheetData>
    <row r="1" spans="1:12">
      <c r="A1" s="6"/>
      <c r="B1" s="6"/>
      <c r="C1" s="6"/>
      <c r="D1" s="145"/>
      <c r="E1" s="149"/>
      <c r="F1" s="154"/>
      <c r="G1" s="150"/>
      <c r="H1" s="150"/>
      <c r="I1" s="7"/>
      <c r="J1" s="7"/>
    </row>
    <row r="2" spans="1:12" ht="13">
      <c r="D2" s="264" t="s">
        <v>96</v>
      </c>
      <c r="E2" s="265"/>
      <c r="F2" s="155"/>
      <c r="G2" s="160"/>
      <c r="H2" s="160"/>
    </row>
    <row r="3" spans="1:12" ht="7.5" customHeight="1">
      <c r="A3" s="6"/>
      <c r="B3" s="6"/>
      <c r="C3" s="6"/>
      <c r="D3" s="146"/>
      <c r="E3" s="150"/>
      <c r="F3" s="156"/>
      <c r="G3" s="161"/>
      <c r="H3" s="161"/>
      <c r="K3" s="9"/>
    </row>
    <row r="4" spans="1:12" ht="25.5" customHeight="1">
      <c r="D4" s="147" t="s">
        <v>5</v>
      </c>
      <c r="E4" s="151" t="s">
        <v>10</v>
      </c>
      <c r="F4" s="157" t="s">
        <v>12</v>
      </c>
      <c r="G4" s="162" t="s">
        <v>3</v>
      </c>
      <c r="H4" s="162" t="s">
        <v>16</v>
      </c>
      <c r="K4" s="6"/>
      <c r="L4" s="9"/>
    </row>
    <row r="5" spans="1:12" ht="7.5" customHeight="1">
      <c r="D5" s="146"/>
      <c r="E5" s="150"/>
      <c r="F5" s="154"/>
      <c r="G5" s="150"/>
      <c r="H5" s="150"/>
      <c r="K5" s="9"/>
    </row>
    <row r="6" spans="1:12" ht="16">
      <c r="A6" s="163" t="s">
        <v>179</v>
      </c>
      <c r="B6" s="163"/>
      <c r="C6" s="163"/>
      <c r="D6" s="164" t="s">
        <v>180</v>
      </c>
      <c r="E6" s="165">
        <f>'1PP'!K5+'1NP'!K5+'2NP'!K5+'3NP'!K5+'nad 3NP'!K5</f>
        <v>0</v>
      </c>
      <c r="F6" s="166">
        <f>VLOOKUP($A6,'1PP'!$A:$S,19,FALSE)</f>
        <v>0</v>
      </c>
      <c r="G6" s="165" t="e">
        <f>VLOOKUP($A6,'1PP'!$A:$S,23,FALSE)</f>
        <v>#REF!</v>
      </c>
      <c r="H6" s="165" t="e">
        <f>VLOOKUP($A6,'1PP'!$A:$S,24,FALSE)</f>
        <v>#REF!</v>
      </c>
      <c r="I6" s="167"/>
      <c r="J6" s="167"/>
      <c r="K6" s="6"/>
      <c r="L6" s="9"/>
    </row>
    <row r="7" spans="1:12" ht="14" outlineLevel="1">
      <c r="A7" s="168" t="s">
        <v>181</v>
      </c>
      <c r="B7" s="168"/>
      <c r="C7" s="168"/>
      <c r="D7" s="169" t="s">
        <v>182</v>
      </c>
      <c r="E7" s="170">
        <f>VLOOKUP($A7,'1PP'!$A:$S,11,FALSE)</f>
        <v>0</v>
      </c>
      <c r="F7" s="171">
        <f>VLOOKUP($A7,'1PP'!$A:$S,19,FALSE)</f>
        <v>0</v>
      </c>
      <c r="G7" s="170" t="e">
        <f>VLOOKUP($A7,'1PP'!$A:$S,23,FALSE)</f>
        <v>#REF!</v>
      </c>
      <c r="H7" s="170" t="e">
        <f>VLOOKUP($A7,'1PP'!$A:$S,24,FALSE)</f>
        <v>#REF!</v>
      </c>
      <c r="I7" s="172"/>
      <c r="J7" s="172"/>
      <c r="K7" s="6"/>
      <c r="L7" s="9"/>
    </row>
    <row r="8" spans="1:12" ht="13" outlineLevel="2">
      <c r="A8" s="173" t="s">
        <v>183</v>
      </c>
      <c r="B8" s="173"/>
      <c r="C8" s="173"/>
      <c r="D8" s="174" t="s">
        <v>184</v>
      </c>
      <c r="E8" s="175">
        <f>VLOOKUP($A8,'1PP'!$A:$S,11,FALSE)</f>
        <v>0</v>
      </c>
      <c r="F8" s="176">
        <f>VLOOKUP($A8,'1PP'!$A:$S,19,FALSE)</f>
        <v>0</v>
      </c>
      <c r="G8" s="175" t="e">
        <f>VLOOKUP($A8,'1PP'!$A:$S,23,FALSE)</f>
        <v>#REF!</v>
      </c>
      <c r="H8" s="175" t="e">
        <f>VLOOKUP($A8,'1PP'!$A:$S,24,FALSE)</f>
        <v>#REF!</v>
      </c>
      <c r="I8" s="177"/>
      <c r="J8" s="177"/>
      <c r="K8" s="6"/>
      <c r="L8" s="9"/>
    </row>
    <row r="9" spans="1:12" ht="12" outlineLevel="3">
      <c r="A9" s="178" t="s">
        <v>185</v>
      </c>
      <c r="B9" s="178"/>
      <c r="C9" s="178"/>
      <c r="D9" s="179" t="s">
        <v>186</v>
      </c>
      <c r="E9" s="180">
        <f>VLOOKUP($A9,'1PP'!$A:$S,11,FALSE)</f>
        <v>0</v>
      </c>
      <c r="F9" s="181">
        <f>VLOOKUP($A9,'1PP'!$A:$S,19,FALSE)</f>
        <v>0</v>
      </c>
      <c r="G9" s="180" t="e">
        <f>VLOOKUP($A9,'1PP'!$A:$S,23,FALSE)</f>
        <v>#REF!</v>
      </c>
      <c r="H9" s="180" t="e">
        <f>VLOOKUP($A9,'1PP'!$A:$S,24,FALSE)</f>
        <v>#REF!</v>
      </c>
      <c r="I9" s="182"/>
      <c r="J9" s="182"/>
      <c r="K9" s="6"/>
      <c r="L9" s="9"/>
    </row>
    <row r="10" spans="1:12" ht="12" outlineLevel="4">
      <c r="A10" s="183" t="s">
        <v>187</v>
      </c>
      <c r="B10" s="183"/>
      <c r="C10" s="183"/>
      <c r="D10" s="184" t="s">
        <v>188</v>
      </c>
      <c r="E10" s="185">
        <f>VLOOKUP($A10,'1PP'!$A:$S,11,FALSE)</f>
        <v>0</v>
      </c>
      <c r="F10" s="186">
        <f>VLOOKUP($A10,'1PP'!$A:$S,19,FALSE)</f>
        <v>0</v>
      </c>
      <c r="G10" s="185" t="e">
        <f>VLOOKUP($A10,'1PP'!$A:$S,23,FALSE)</f>
        <v>#REF!</v>
      </c>
      <c r="H10" s="185" t="e">
        <f>VLOOKUP($A10,'1PP'!$A:$S,24,FALSE)</f>
        <v>#REF!</v>
      </c>
      <c r="I10" s="187"/>
      <c r="J10" s="187"/>
      <c r="K10" s="6"/>
      <c r="L10" s="9"/>
    </row>
    <row r="11" spans="1:12" ht="12" outlineLevel="5">
      <c r="A11" s="188" t="s">
        <v>189</v>
      </c>
      <c r="B11" s="188"/>
      <c r="C11" s="188"/>
      <c r="D11" s="189" t="s">
        <v>190</v>
      </c>
      <c r="E11" s="190">
        <f>VLOOKUP($A11,'1PP'!$A:$S,11,FALSE)</f>
        <v>0</v>
      </c>
      <c r="F11" s="191">
        <f>VLOOKUP($A11,'1PP'!$A:$S,19,FALSE)</f>
        <v>0</v>
      </c>
      <c r="G11" s="190" t="e">
        <f>VLOOKUP($A11,'1PP'!$A:$S,23,FALSE)</f>
        <v>#REF!</v>
      </c>
      <c r="H11" s="190" t="e">
        <f>VLOOKUP($A11,'1PP'!$A:$S,24,FALSE)</f>
        <v>#REF!</v>
      </c>
      <c r="I11" s="192"/>
      <c r="J11" s="192"/>
      <c r="K11" s="6"/>
      <c r="L11" s="9"/>
    </row>
    <row r="12" spans="1:12" ht="12" outlineLevel="5">
      <c r="A12" s="188" t="s">
        <v>191</v>
      </c>
      <c r="B12" s="188"/>
      <c r="C12" s="188"/>
      <c r="D12" s="189" t="s">
        <v>192</v>
      </c>
      <c r="E12" s="190">
        <f>VLOOKUP($A12,'1PP'!$A:$S,11,FALSE)</f>
        <v>0</v>
      </c>
      <c r="F12" s="191">
        <f>VLOOKUP($A12,'1PP'!$A:$S,19,FALSE)</f>
        <v>0</v>
      </c>
      <c r="G12" s="190" t="e">
        <f>VLOOKUP($A12,'1PP'!$A:$S,23,FALSE)</f>
        <v>#REF!</v>
      </c>
      <c r="H12" s="190" t="e">
        <f>VLOOKUP($A12,'1PP'!$A:$S,24,FALSE)</f>
        <v>#REF!</v>
      </c>
      <c r="I12" s="192"/>
      <c r="J12" s="192"/>
      <c r="K12" s="6"/>
      <c r="L12" s="9"/>
    </row>
    <row r="13" spans="1:12" ht="12" outlineLevel="4">
      <c r="A13" s="183" t="s">
        <v>193</v>
      </c>
      <c r="B13" s="183"/>
      <c r="C13" s="183"/>
      <c r="D13" s="184" t="s">
        <v>194</v>
      </c>
      <c r="E13" s="185">
        <f>VLOOKUP($A13,'1PP'!$A:$S,11,FALSE)</f>
        <v>0</v>
      </c>
      <c r="F13" s="186">
        <f>VLOOKUP($A13,'1PP'!$A:$S,19,FALSE)</f>
        <v>0</v>
      </c>
      <c r="G13" s="185" t="e">
        <f>VLOOKUP($A13,'1PP'!$A:$S,23,FALSE)</f>
        <v>#REF!</v>
      </c>
      <c r="H13" s="185" t="e">
        <f>VLOOKUP($A13,'1PP'!$A:$S,24,FALSE)</f>
        <v>#REF!</v>
      </c>
      <c r="I13" s="187"/>
      <c r="J13" s="187"/>
      <c r="K13" s="6"/>
      <c r="L13" s="9"/>
    </row>
    <row r="14" spans="1:12" ht="12" outlineLevel="5">
      <c r="A14" s="188" t="s">
        <v>195</v>
      </c>
      <c r="B14" s="188"/>
      <c r="C14" s="188"/>
      <c r="D14" s="189" t="s">
        <v>196</v>
      </c>
      <c r="E14" s="190">
        <f>VLOOKUP($A14,'1PP'!$A:$S,11,FALSE)</f>
        <v>0</v>
      </c>
      <c r="F14" s="191">
        <f>VLOOKUP($A14,'1PP'!$A:$S,19,FALSE)</f>
        <v>0</v>
      </c>
      <c r="G14" s="190" t="e">
        <f>VLOOKUP($A14,'1PP'!$A:$S,23,FALSE)</f>
        <v>#REF!</v>
      </c>
      <c r="H14" s="190" t="e">
        <f>VLOOKUP($A14,'1PP'!$A:$S,24,FALSE)</f>
        <v>#REF!</v>
      </c>
      <c r="I14" s="192"/>
      <c r="J14" s="192"/>
      <c r="K14" s="6"/>
      <c r="L14" s="9"/>
    </row>
    <row r="15" spans="1:12" ht="12" outlineLevel="4">
      <c r="A15" s="183" t="s">
        <v>197</v>
      </c>
      <c r="B15" s="183"/>
      <c r="C15" s="183"/>
      <c r="D15" s="184" t="s">
        <v>198</v>
      </c>
      <c r="E15" s="185">
        <f>VLOOKUP($A15,'1PP'!$A:$S,11,FALSE)</f>
        <v>0</v>
      </c>
      <c r="F15" s="186">
        <f>VLOOKUP($A15,'1PP'!$A:$S,19,FALSE)</f>
        <v>0</v>
      </c>
      <c r="G15" s="185" t="e">
        <f>VLOOKUP($A15,'1PP'!$A:$S,23,FALSE)</f>
        <v>#REF!</v>
      </c>
      <c r="H15" s="185" t="e">
        <f>VLOOKUP($A15,'1PP'!$A:$S,24,FALSE)</f>
        <v>#REF!</v>
      </c>
      <c r="I15" s="187"/>
      <c r="J15" s="187"/>
      <c r="K15" s="6"/>
      <c r="L15" s="9"/>
    </row>
    <row r="16" spans="1:12" ht="12" outlineLevel="5">
      <c r="A16" s="188" t="s">
        <v>199</v>
      </c>
      <c r="B16" s="188"/>
      <c r="C16" s="188"/>
      <c r="D16" s="189" t="s">
        <v>200</v>
      </c>
      <c r="E16" s="190">
        <f>VLOOKUP($A16,'1PP'!$A:$S,11,FALSE)</f>
        <v>0</v>
      </c>
      <c r="F16" s="191">
        <f>VLOOKUP($A16,'1PP'!$A:$S,19,FALSE)</f>
        <v>0</v>
      </c>
      <c r="G16" s="190" t="e">
        <f>VLOOKUP($A16,'1PP'!$A:$S,23,FALSE)</f>
        <v>#REF!</v>
      </c>
      <c r="H16" s="190" t="e">
        <f>VLOOKUP($A16,'1PP'!$A:$S,24,FALSE)</f>
        <v>#REF!</v>
      </c>
      <c r="I16" s="192"/>
      <c r="J16" s="192"/>
      <c r="K16" s="6"/>
      <c r="L16" s="9"/>
    </row>
    <row r="17" spans="1:12" ht="12" outlineLevel="3">
      <c r="A17" s="178" t="s">
        <v>201</v>
      </c>
      <c r="B17" s="178"/>
      <c r="C17" s="178"/>
      <c r="D17" s="179" t="s">
        <v>202</v>
      </c>
      <c r="E17" s="180">
        <f>VLOOKUP($A17,'1PP'!$A:$S,11,FALSE)</f>
        <v>0</v>
      </c>
      <c r="F17" s="181">
        <f>VLOOKUP($A17,'1PP'!$A:$S,19,FALSE)</f>
        <v>0</v>
      </c>
      <c r="G17" s="180" t="e">
        <f>VLOOKUP($A17,'1PP'!$A:$S,23,FALSE)</f>
        <v>#REF!</v>
      </c>
      <c r="H17" s="180" t="e">
        <f>VLOOKUP($A17,'1PP'!$A:$S,24,FALSE)</f>
        <v>#REF!</v>
      </c>
      <c r="I17" s="182"/>
      <c r="J17" s="182"/>
      <c r="K17" s="6"/>
      <c r="L17" s="9"/>
    </row>
    <row r="18" spans="1:12" ht="12" outlineLevel="4">
      <c r="A18" s="183" t="s">
        <v>203</v>
      </c>
      <c r="B18" s="183"/>
      <c r="C18" s="183"/>
      <c r="D18" s="184" t="s">
        <v>204</v>
      </c>
      <c r="E18" s="185">
        <f>VLOOKUP($A18,'1PP'!$A:$S,11,FALSE)</f>
        <v>0</v>
      </c>
      <c r="F18" s="186">
        <f>VLOOKUP($A18,'1PP'!$A:$S,19,FALSE)</f>
        <v>0</v>
      </c>
      <c r="G18" s="185" t="e">
        <f>VLOOKUP($A18,'1PP'!$A:$S,23,FALSE)</f>
        <v>#REF!</v>
      </c>
      <c r="H18" s="185" t="e">
        <f>VLOOKUP($A18,'1PP'!$A:$S,24,FALSE)</f>
        <v>#REF!</v>
      </c>
      <c r="I18" s="187"/>
      <c r="J18" s="187"/>
      <c r="K18" s="6"/>
      <c r="L18" s="9"/>
    </row>
    <row r="19" spans="1:12" ht="12" outlineLevel="5">
      <c r="A19" s="188" t="s">
        <v>205</v>
      </c>
      <c r="B19" s="188"/>
      <c r="C19" s="188"/>
      <c r="D19" s="189" t="s">
        <v>206</v>
      </c>
      <c r="E19" s="190">
        <f>VLOOKUP($A19,'1PP'!$A:$S,11,FALSE)</f>
        <v>0</v>
      </c>
      <c r="F19" s="191">
        <f>VLOOKUP($A19,'1PP'!$A:$S,19,FALSE)</f>
        <v>0</v>
      </c>
      <c r="G19" s="190" t="e">
        <f>VLOOKUP($A19,'1PP'!$A:$S,23,FALSE)</f>
        <v>#REF!</v>
      </c>
      <c r="H19" s="190" t="e">
        <f>VLOOKUP($A19,'1PP'!$A:$S,24,FALSE)</f>
        <v>#REF!</v>
      </c>
      <c r="I19" s="192"/>
      <c r="J19" s="192"/>
      <c r="K19" s="6"/>
      <c r="L19" s="9"/>
    </row>
    <row r="20" spans="1:12" ht="12" outlineLevel="5">
      <c r="A20" s="188" t="s">
        <v>207</v>
      </c>
      <c r="B20" s="188"/>
      <c r="C20" s="188"/>
      <c r="D20" s="189" t="s">
        <v>208</v>
      </c>
      <c r="E20" s="190">
        <f>VLOOKUP($A20,'1PP'!$A:$S,11,FALSE)</f>
        <v>0</v>
      </c>
      <c r="F20" s="191">
        <f>VLOOKUP($A20,'1PP'!$A:$S,19,FALSE)</f>
        <v>0</v>
      </c>
      <c r="G20" s="190" t="e">
        <f>VLOOKUP($A20,'1PP'!$A:$S,23,FALSE)</f>
        <v>#REF!</v>
      </c>
      <c r="H20" s="190" t="e">
        <f>VLOOKUP($A20,'1PP'!$A:$S,24,FALSE)</f>
        <v>#REF!</v>
      </c>
      <c r="I20" s="192"/>
      <c r="J20" s="192"/>
      <c r="K20" s="6"/>
      <c r="L20" s="9"/>
    </row>
    <row r="21" spans="1:12" ht="12" outlineLevel="4">
      <c r="A21" s="183" t="s">
        <v>209</v>
      </c>
      <c r="B21" s="183"/>
      <c r="C21" s="183"/>
      <c r="D21" s="184" t="s">
        <v>210</v>
      </c>
      <c r="E21" s="185">
        <f>VLOOKUP($A21,'1PP'!$A:$S,11,FALSE)</f>
        <v>0</v>
      </c>
      <c r="F21" s="186">
        <f>VLOOKUP($A21,'1PP'!$A:$S,19,FALSE)</f>
        <v>0</v>
      </c>
      <c r="G21" s="185" t="e">
        <f>VLOOKUP($A21,'1PP'!$A:$S,23,FALSE)</f>
        <v>#REF!</v>
      </c>
      <c r="H21" s="185" t="e">
        <f>VLOOKUP($A21,'1PP'!$A:$S,24,FALSE)</f>
        <v>#REF!</v>
      </c>
      <c r="I21" s="187"/>
      <c r="J21" s="187"/>
      <c r="K21" s="6"/>
      <c r="L21" s="9"/>
    </row>
    <row r="22" spans="1:12" ht="12" outlineLevel="5">
      <c r="A22" s="188" t="s">
        <v>211</v>
      </c>
      <c r="B22" s="188"/>
      <c r="C22" s="188"/>
      <c r="D22" s="189" t="s">
        <v>212</v>
      </c>
      <c r="E22" s="190">
        <f>VLOOKUP($A22,'1PP'!$A:$S,11,FALSE)</f>
        <v>0</v>
      </c>
      <c r="F22" s="191">
        <f>VLOOKUP($A22,'1PP'!$A:$S,19,FALSE)</f>
        <v>0</v>
      </c>
      <c r="G22" s="190" t="e">
        <f>VLOOKUP($A22,'1PP'!$A:$S,23,FALSE)</f>
        <v>#REF!</v>
      </c>
      <c r="H22" s="190" t="e">
        <f>VLOOKUP($A22,'1PP'!$A:$S,24,FALSE)</f>
        <v>#REF!</v>
      </c>
      <c r="I22" s="192"/>
      <c r="J22" s="192"/>
      <c r="K22" s="6"/>
      <c r="L22" s="9"/>
    </row>
    <row r="23" spans="1:12" ht="12" outlineLevel="5">
      <c r="A23" s="188" t="s">
        <v>213</v>
      </c>
      <c r="B23" s="188"/>
      <c r="C23" s="188"/>
      <c r="D23" s="189" t="s">
        <v>214</v>
      </c>
      <c r="E23" s="190">
        <f>VLOOKUP($A23,'1PP'!$A:$S,11,FALSE)</f>
        <v>0</v>
      </c>
      <c r="F23" s="191">
        <f>VLOOKUP($A23,'1PP'!$A:$S,19,FALSE)</f>
        <v>0</v>
      </c>
      <c r="G23" s="190" t="e">
        <f>VLOOKUP($A23,'1PP'!$A:$S,23,FALSE)</f>
        <v>#REF!</v>
      </c>
      <c r="H23" s="190" t="e">
        <f>VLOOKUP($A23,'1PP'!$A:$S,24,FALSE)</f>
        <v>#REF!</v>
      </c>
      <c r="I23" s="192"/>
      <c r="J23" s="192"/>
      <c r="K23" s="6"/>
      <c r="L23" s="9"/>
    </row>
    <row r="24" spans="1:12" ht="12" outlineLevel="3">
      <c r="A24" s="178" t="s">
        <v>215</v>
      </c>
      <c r="B24" s="178"/>
      <c r="C24" s="178"/>
      <c r="D24" s="179" t="s">
        <v>216</v>
      </c>
      <c r="E24" s="180">
        <f>VLOOKUP($A24,'1PP'!$A:$S,11,FALSE)</f>
        <v>0</v>
      </c>
      <c r="F24" s="181">
        <f>VLOOKUP($A24,'1PP'!$A:$S,19,FALSE)</f>
        <v>0</v>
      </c>
      <c r="G24" s="180" t="e">
        <f>VLOOKUP($A24,'1PP'!$A:$S,23,FALSE)</f>
        <v>#REF!</v>
      </c>
      <c r="H24" s="180" t="e">
        <f>VLOOKUP($A24,'1PP'!$A:$S,24,FALSE)</f>
        <v>#REF!</v>
      </c>
      <c r="I24" s="182"/>
      <c r="J24" s="182"/>
      <c r="K24" s="6"/>
      <c r="L24" s="9"/>
    </row>
    <row r="25" spans="1:12" ht="12" outlineLevel="4">
      <c r="A25" s="183" t="s">
        <v>217</v>
      </c>
      <c r="B25" s="183"/>
      <c r="C25" s="183"/>
      <c r="D25" s="184" t="s">
        <v>218</v>
      </c>
      <c r="E25" s="185">
        <f>VLOOKUP($A25,'1PP'!$A:$S,11,FALSE)</f>
        <v>0</v>
      </c>
      <c r="F25" s="186">
        <f>VLOOKUP($A25,'1PP'!$A:$S,19,FALSE)</f>
        <v>0</v>
      </c>
      <c r="G25" s="185" t="e">
        <f>VLOOKUP($A25,'1PP'!$A:$S,23,FALSE)</f>
        <v>#REF!</v>
      </c>
      <c r="H25" s="185" t="e">
        <f>VLOOKUP($A25,'1PP'!$A:$S,24,FALSE)</f>
        <v>#REF!</v>
      </c>
      <c r="I25" s="187"/>
      <c r="J25" s="187"/>
      <c r="K25" s="6"/>
      <c r="L25" s="9"/>
    </row>
    <row r="26" spans="1:12" ht="12" outlineLevel="5">
      <c r="A26" s="188" t="s">
        <v>219</v>
      </c>
      <c r="B26" s="188"/>
      <c r="C26" s="188"/>
      <c r="D26" s="189" t="s">
        <v>220</v>
      </c>
      <c r="E26" s="190">
        <f>VLOOKUP($A26,'1PP'!$A:$S,11,FALSE)</f>
        <v>0</v>
      </c>
      <c r="F26" s="191">
        <f>VLOOKUP($A26,'1PP'!$A:$S,19,FALSE)</f>
        <v>0</v>
      </c>
      <c r="G26" s="190" t="e">
        <f>VLOOKUP($A26,'1PP'!$A:$S,23,FALSE)</f>
        <v>#REF!</v>
      </c>
      <c r="H26" s="190" t="e">
        <f>VLOOKUP($A26,'1PP'!$A:$S,24,FALSE)</f>
        <v>#REF!</v>
      </c>
      <c r="I26" s="192"/>
      <c r="J26" s="192"/>
      <c r="K26" s="6"/>
      <c r="L26" s="9"/>
    </row>
    <row r="27" spans="1:12" ht="12" outlineLevel="5">
      <c r="A27" s="188" t="s">
        <v>221</v>
      </c>
      <c r="B27" s="188"/>
      <c r="C27" s="188"/>
      <c r="D27" s="189" t="s">
        <v>222</v>
      </c>
      <c r="E27" s="190">
        <f>VLOOKUP($A27,'1PP'!$A:$S,11,FALSE)</f>
        <v>0</v>
      </c>
      <c r="F27" s="191">
        <f>VLOOKUP($A27,'1PP'!$A:$S,19,FALSE)</f>
        <v>0</v>
      </c>
      <c r="G27" s="190" t="e">
        <f>VLOOKUP($A27,'1PP'!$A:$S,23,FALSE)</f>
        <v>#REF!</v>
      </c>
      <c r="H27" s="190" t="e">
        <f>VLOOKUP($A27,'1PP'!$A:$S,24,FALSE)</f>
        <v>#REF!</v>
      </c>
      <c r="I27" s="192"/>
      <c r="J27" s="192"/>
      <c r="K27" s="6"/>
      <c r="L27" s="9"/>
    </row>
    <row r="28" spans="1:12" ht="12" outlineLevel="3">
      <c r="A28" s="178" t="s">
        <v>223</v>
      </c>
      <c r="B28" s="178"/>
      <c r="C28" s="178"/>
      <c r="D28" s="179" t="s">
        <v>224</v>
      </c>
      <c r="E28" s="180">
        <f>VLOOKUP($A28,'1PP'!$A:$S,11,FALSE)</f>
        <v>0</v>
      </c>
      <c r="F28" s="181">
        <f>VLOOKUP($A28,'1PP'!$A:$S,19,FALSE)</f>
        <v>0</v>
      </c>
      <c r="G28" s="180" t="e">
        <f>VLOOKUP($A28,'1PP'!$A:$S,23,FALSE)</f>
        <v>#REF!</v>
      </c>
      <c r="H28" s="180" t="e">
        <f>VLOOKUP($A28,'1PP'!$A:$S,24,FALSE)</f>
        <v>#REF!</v>
      </c>
      <c r="I28" s="182"/>
      <c r="J28" s="182"/>
      <c r="K28" s="6"/>
      <c r="L28" s="9"/>
    </row>
    <row r="29" spans="1:12" ht="12" outlineLevel="4">
      <c r="A29" s="183" t="s">
        <v>225</v>
      </c>
      <c r="B29" s="183"/>
      <c r="C29" s="183"/>
      <c r="D29" s="184" t="s">
        <v>226</v>
      </c>
      <c r="E29" s="185">
        <f>VLOOKUP($A29,'1PP'!$A:$S,11,FALSE)</f>
        <v>0</v>
      </c>
      <c r="F29" s="186">
        <f>VLOOKUP($A29,'1PP'!$A:$S,19,FALSE)</f>
        <v>0</v>
      </c>
      <c r="G29" s="185" t="e">
        <f>VLOOKUP($A29,'1PP'!$A:$S,23,FALSE)</f>
        <v>#REF!</v>
      </c>
      <c r="H29" s="185" t="e">
        <f>VLOOKUP($A29,'1PP'!$A:$S,24,FALSE)</f>
        <v>#REF!</v>
      </c>
      <c r="I29" s="187"/>
      <c r="J29" s="187"/>
      <c r="K29" s="6"/>
      <c r="L29" s="9"/>
    </row>
    <row r="30" spans="1:12" ht="12" outlineLevel="5">
      <c r="A30" s="188" t="s">
        <v>227</v>
      </c>
      <c r="B30" s="188"/>
      <c r="C30" s="188"/>
      <c r="D30" s="189" t="s">
        <v>228</v>
      </c>
      <c r="E30" s="190">
        <f>VLOOKUP($A30,'1PP'!$A:$S,11,FALSE)</f>
        <v>0</v>
      </c>
      <c r="F30" s="191">
        <f>VLOOKUP($A30,'1PP'!$A:$S,19,FALSE)</f>
        <v>0</v>
      </c>
      <c r="G30" s="190" t="e">
        <f>VLOOKUP($A30,'1PP'!$A:$S,23,FALSE)</f>
        <v>#REF!</v>
      </c>
      <c r="H30" s="190" t="e">
        <f>VLOOKUP($A30,'1PP'!$A:$S,24,FALSE)</f>
        <v>#REF!</v>
      </c>
      <c r="I30" s="192"/>
      <c r="J30" s="192"/>
      <c r="K30" s="6"/>
      <c r="L30" s="9"/>
    </row>
    <row r="31" spans="1:12" ht="13" outlineLevel="2">
      <c r="A31" s="173" t="s">
        <v>229</v>
      </c>
      <c r="B31" s="173"/>
      <c r="C31" s="173"/>
      <c r="D31" s="174" t="s">
        <v>230</v>
      </c>
      <c r="E31" s="175">
        <f>VLOOKUP($A31,'1PP'!$A:$S,11,FALSE)</f>
        <v>0</v>
      </c>
      <c r="F31" s="176">
        <f>VLOOKUP($A31,'1PP'!$A:$S,19,FALSE)</f>
        <v>0</v>
      </c>
      <c r="G31" s="175" t="e">
        <f>VLOOKUP($A31,'1PP'!$A:$S,23,FALSE)</f>
        <v>#REF!</v>
      </c>
      <c r="H31" s="175" t="e">
        <f>VLOOKUP($A31,'1PP'!$A:$S,24,FALSE)</f>
        <v>#REF!</v>
      </c>
      <c r="I31" s="177"/>
      <c r="J31" s="177"/>
      <c r="K31" s="6"/>
      <c r="L31" s="9"/>
    </row>
    <row r="32" spans="1:12" ht="12" outlineLevel="3">
      <c r="A32" s="178" t="s">
        <v>231</v>
      </c>
      <c r="B32" s="178"/>
      <c r="C32" s="178"/>
      <c r="D32" s="179" t="s">
        <v>232</v>
      </c>
      <c r="E32" s="180">
        <f>VLOOKUP($A32,'1PP'!$A:$S,11,FALSE)</f>
        <v>0</v>
      </c>
      <c r="F32" s="181">
        <f>VLOOKUP($A32,'1PP'!$A:$S,19,FALSE)</f>
        <v>0</v>
      </c>
      <c r="G32" s="180" t="e">
        <f>VLOOKUP($A32,'1PP'!$A:$S,23,FALSE)</f>
        <v>#REF!</v>
      </c>
      <c r="H32" s="180" t="e">
        <f>VLOOKUP($A32,'1PP'!$A:$S,24,FALSE)</f>
        <v>#REF!</v>
      </c>
      <c r="I32" s="182"/>
      <c r="J32" s="182"/>
      <c r="K32" s="6"/>
      <c r="L32" s="9"/>
    </row>
    <row r="33" spans="1:12" ht="12" outlineLevel="4">
      <c r="A33" s="183" t="s">
        <v>233</v>
      </c>
      <c r="B33" s="183"/>
      <c r="C33" s="183"/>
      <c r="D33" s="184" t="s">
        <v>188</v>
      </c>
      <c r="E33" s="185">
        <f>VLOOKUP($A33,'1PP'!$A:$S,11,FALSE)</f>
        <v>0</v>
      </c>
      <c r="F33" s="186">
        <f>VLOOKUP($A33,'1PP'!$A:$S,19,FALSE)</f>
        <v>0</v>
      </c>
      <c r="G33" s="185" t="e">
        <f>VLOOKUP($A33,'1PP'!$A:$S,23,FALSE)</f>
        <v>#REF!</v>
      </c>
      <c r="H33" s="185" t="e">
        <f>VLOOKUP($A33,'1PP'!$A:$S,24,FALSE)</f>
        <v>#REF!</v>
      </c>
      <c r="I33" s="187"/>
      <c r="J33" s="187"/>
      <c r="K33" s="6"/>
      <c r="L33" s="9"/>
    </row>
    <row r="34" spans="1:12" ht="12" outlineLevel="5">
      <c r="A34" s="188" t="s">
        <v>234</v>
      </c>
      <c r="B34" s="188"/>
      <c r="C34" s="188"/>
      <c r="D34" s="189" t="s">
        <v>235</v>
      </c>
      <c r="E34" s="190">
        <f>VLOOKUP($A34,'1PP'!$A:$S,11,FALSE)</f>
        <v>0</v>
      </c>
      <c r="F34" s="191">
        <f>VLOOKUP($A34,'1PP'!$A:$S,19,FALSE)</f>
        <v>0</v>
      </c>
      <c r="G34" s="190" t="e">
        <f>VLOOKUP($A34,'1PP'!$A:$S,23,FALSE)</f>
        <v>#REF!</v>
      </c>
      <c r="H34" s="190" t="e">
        <f>VLOOKUP($A34,'1PP'!$A:$S,24,FALSE)</f>
        <v>#REF!</v>
      </c>
      <c r="I34" s="192"/>
      <c r="J34" s="192"/>
      <c r="K34" s="6"/>
      <c r="L34" s="9"/>
    </row>
    <row r="35" spans="1:12" ht="13" outlineLevel="2">
      <c r="A35" s="173" t="s">
        <v>236</v>
      </c>
      <c r="B35" s="173"/>
      <c r="C35" s="173"/>
      <c r="D35" s="174" t="s">
        <v>237</v>
      </c>
      <c r="E35" s="175">
        <f>VLOOKUP($A35,'1PP'!$A:$S,11,FALSE)</f>
        <v>0</v>
      </c>
      <c r="F35" s="176">
        <f>VLOOKUP($A35,'1PP'!$A:$S,19,FALSE)</f>
        <v>0</v>
      </c>
      <c r="G35" s="175" t="e">
        <f>VLOOKUP($A35,'1PP'!$A:$S,23,FALSE)</f>
        <v>#REF!</v>
      </c>
      <c r="H35" s="175" t="e">
        <f>VLOOKUP($A35,'1PP'!$A:$S,24,FALSE)</f>
        <v>#REF!</v>
      </c>
      <c r="I35" s="177"/>
      <c r="J35" s="177"/>
      <c r="K35" s="6"/>
      <c r="L35" s="9"/>
    </row>
    <row r="36" spans="1:12" ht="12" outlineLevel="3">
      <c r="A36" s="178" t="s">
        <v>238</v>
      </c>
      <c r="B36" s="178"/>
      <c r="C36" s="178"/>
      <c r="D36" s="179" t="s">
        <v>237</v>
      </c>
      <c r="E36" s="180">
        <f>VLOOKUP($A36,'1PP'!$A:$S,11,FALSE)</f>
        <v>0</v>
      </c>
      <c r="F36" s="181">
        <f>VLOOKUP($A36,'1PP'!$A:$S,19,FALSE)</f>
        <v>0</v>
      </c>
      <c r="G36" s="180" t="e">
        <f>VLOOKUP($A36,'1PP'!$A:$S,23,FALSE)</f>
        <v>#REF!</v>
      </c>
      <c r="H36" s="180" t="e">
        <f>VLOOKUP($A36,'1PP'!$A:$S,24,FALSE)</f>
        <v>#REF!</v>
      </c>
      <c r="I36" s="182"/>
      <c r="J36" s="182"/>
      <c r="K36" s="6"/>
      <c r="L36" s="9"/>
    </row>
    <row r="37" spans="1:12" ht="12" outlineLevel="4">
      <c r="A37" s="183" t="s">
        <v>239</v>
      </c>
      <c r="B37" s="183"/>
      <c r="C37" s="183"/>
      <c r="D37" s="184" t="s">
        <v>240</v>
      </c>
      <c r="E37" s="185">
        <f>VLOOKUP($A37,'1PP'!$A:$S,11,FALSE)</f>
        <v>0</v>
      </c>
      <c r="F37" s="186">
        <f>VLOOKUP($A37,'1PP'!$A:$S,19,FALSE)</f>
        <v>0</v>
      </c>
      <c r="G37" s="185" t="e">
        <f>VLOOKUP($A37,'1PP'!$A:$S,23,FALSE)</f>
        <v>#REF!</v>
      </c>
      <c r="H37" s="185" t="e">
        <f>VLOOKUP($A37,'1PP'!$A:$S,24,FALSE)</f>
        <v>#REF!</v>
      </c>
      <c r="I37" s="187"/>
      <c r="J37" s="187"/>
      <c r="K37" s="6"/>
      <c r="L37" s="9"/>
    </row>
    <row r="38" spans="1:12" ht="12" outlineLevel="5">
      <c r="A38" s="188" t="s">
        <v>241</v>
      </c>
      <c r="B38" s="188"/>
      <c r="C38" s="188"/>
      <c r="D38" s="189" t="s">
        <v>240</v>
      </c>
      <c r="E38" s="190">
        <f>VLOOKUP($A38,'1PP'!$A:$S,11,FALSE)</f>
        <v>0</v>
      </c>
      <c r="F38" s="191">
        <f>VLOOKUP($A38,'1PP'!$A:$S,19,FALSE)</f>
        <v>0</v>
      </c>
      <c r="G38" s="190" t="e">
        <f>VLOOKUP($A38,'1PP'!$A:$S,23,FALSE)</f>
        <v>#REF!</v>
      </c>
      <c r="H38" s="190" t="e">
        <f>VLOOKUP($A38,'1PP'!$A:$S,24,FALSE)</f>
        <v>#REF!</v>
      </c>
      <c r="I38" s="192"/>
      <c r="J38" s="192"/>
      <c r="K38" s="6"/>
      <c r="L38" s="9"/>
    </row>
    <row r="39" spans="1:12" ht="12" outlineLevel="4">
      <c r="A39" s="183" t="s">
        <v>242</v>
      </c>
      <c r="B39" s="183"/>
      <c r="C39" s="183"/>
      <c r="D39" s="184" t="s">
        <v>243</v>
      </c>
      <c r="E39" s="185">
        <f>VLOOKUP($A39,'1PP'!$A:$S,11,FALSE)</f>
        <v>0</v>
      </c>
      <c r="F39" s="186">
        <f>VLOOKUP($A39,'1PP'!$A:$S,19,FALSE)</f>
        <v>0</v>
      </c>
      <c r="G39" s="185" t="e">
        <f>VLOOKUP($A39,'1PP'!$A:$S,23,FALSE)</f>
        <v>#REF!</v>
      </c>
      <c r="H39" s="185" t="e">
        <f>VLOOKUP($A39,'1PP'!$A:$S,24,FALSE)</f>
        <v>#REF!</v>
      </c>
      <c r="I39" s="187"/>
      <c r="J39" s="187"/>
      <c r="K39" s="6"/>
      <c r="L39" s="9"/>
    </row>
    <row r="40" spans="1:12" ht="12" outlineLevel="5">
      <c r="A40" s="188" t="s">
        <v>244</v>
      </c>
      <c r="B40" s="188"/>
      <c r="C40" s="188"/>
      <c r="D40" s="189" t="s">
        <v>243</v>
      </c>
      <c r="E40" s="190">
        <f>VLOOKUP($A40,'1PP'!$A:$S,11,FALSE)</f>
        <v>0</v>
      </c>
      <c r="F40" s="191">
        <f>VLOOKUP($A40,'1PP'!$A:$S,19,FALSE)</f>
        <v>0</v>
      </c>
      <c r="G40" s="190" t="e">
        <f>VLOOKUP($A40,'1PP'!$A:$S,23,FALSE)</f>
        <v>#REF!</v>
      </c>
      <c r="H40" s="190" t="e">
        <f>VLOOKUP($A40,'1PP'!$A:$S,24,FALSE)</f>
        <v>#REF!</v>
      </c>
      <c r="I40" s="192"/>
      <c r="J40" s="192"/>
      <c r="K40" s="6"/>
      <c r="L40" s="9"/>
    </row>
    <row r="41" spans="1:12" ht="12" outlineLevel="4">
      <c r="A41" s="183" t="s">
        <v>245</v>
      </c>
      <c r="B41" s="183"/>
      <c r="C41" s="183"/>
      <c r="D41" s="184" t="s">
        <v>246</v>
      </c>
      <c r="E41" s="185">
        <f>VLOOKUP($A41,'1PP'!$A:$S,11,FALSE)</f>
        <v>0</v>
      </c>
      <c r="F41" s="186">
        <f>VLOOKUP($A41,'1PP'!$A:$S,19,FALSE)</f>
        <v>0</v>
      </c>
      <c r="G41" s="185" t="e">
        <f>VLOOKUP($A41,'1PP'!$A:$S,23,FALSE)</f>
        <v>#REF!</v>
      </c>
      <c r="H41" s="185" t="e">
        <f>VLOOKUP($A41,'1PP'!$A:$S,24,FALSE)</f>
        <v>#REF!</v>
      </c>
      <c r="I41" s="187"/>
      <c r="J41" s="187"/>
      <c r="K41" s="6"/>
      <c r="L41" s="9"/>
    </row>
    <row r="42" spans="1:12" ht="12" outlineLevel="5">
      <c r="A42" s="188" t="s">
        <v>247</v>
      </c>
      <c r="B42" s="188"/>
      <c r="C42" s="188"/>
      <c r="D42" s="189" t="s">
        <v>246</v>
      </c>
      <c r="E42" s="190">
        <f>VLOOKUP($A42,'1PP'!$A:$S,11,FALSE)</f>
        <v>0</v>
      </c>
      <c r="F42" s="191">
        <f>VLOOKUP($A42,'1PP'!$A:$S,19,FALSE)</f>
        <v>0</v>
      </c>
      <c r="G42" s="190" t="e">
        <f>VLOOKUP($A42,'1PP'!$A:$S,23,FALSE)</f>
        <v>#REF!</v>
      </c>
      <c r="H42" s="190" t="e">
        <f>VLOOKUP($A42,'1PP'!$A:$S,24,FALSE)</f>
        <v>#REF!</v>
      </c>
      <c r="I42" s="192"/>
      <c r="J42" s="192"/>
      <c r="K42" s="6"/>
      <c r="L42" s="9"/>
    </row>
    <row r="43" spans="1:12" ht="12" outlineLevel="4">
      <c r="A43" s="183" t="s">
        <v>248</v>
      </c>
      <c r="B43" s="183"/>
      <c r="C43" s="183"/>
      <c r="D43" s="184" t="s">
        <v>249</v>
      </c>
      <c r="E43" s="185">
        <f>VLOOKUP($A43,'1PP'!$A:$S,11,FALSE)</f>
        <v>0</v>
      </c>
      <c r="F43" s="186">
        <f>VLOOKUP($A43,'1PP'!$A:$S,19,FALSE)</f>
        <v>0</v>
      </c>
      <c r="G43" s="185" t="e">
        <f>VLOOKUP($A43,'1PP'!$A:$S,23,FALSE)</f>
        <v>#REF!</v>
      </c>
      <c r="H43" s="185" t="e">
        <f>VLOOKUP($A43,'1PP'!$A:$S,24,FALSE)</f>
        <v>#REF!</v>
      </c>
      <c r="I43" s="187"/>
      <c r="J43" s="187"/>
      <c r="K43" s="6"/>
      <c r="L43" s="9"/>
    </row>
    <row r="44" spans="1:12" ht="12" outlineLevel="5">
      <c r="A44" s="188" t="s">
        <v>250</v>
      </c>
      <c r="B44" s="188"/>
      <c r="C44" s="188"/>
      <c r="D44" s="189" t="s">
        <v>249</v>
      </c>
      <c r="E44" s="190">
        <f>VLOOKUP($A44,'1PP'!$A:$S,11,FALSE)</f>
        <v>0</v>
      </c>
      <c r="F44" s="191">
        <f>VLOOKUP($A44,'1PP'!$A:$S,19,FALSE)</f>
        <v>0</v>
      </c>
      <c r="G44" s="190" t="e">
        <f>VLOOKUP($A44,'1PP'!$A:$S,23,FALSE)</f>
        <v>#REF!</v>
      </c>
      <c r="H44" s="190" t="e">
        <f>VLOOKUP($A44,'1PP'!$A:$S,24,FALSE)</f>
        <v>#REF!</v>
      </c>
      <c r="I44" s="192"/>
      <c r="J44" s="192"/>
      <c r="K44" s="6"/>
      <c r="L44" s="9"/>
    </row>
    <row r="45" spans="1:12" ht="12" outlineLevel="4">
      <c r="A45" s="183" t="s">
        <v>251</v>
      </c>
      <c r="B45" s="183"/>
      <c r="C45" s="183"/>
      <c r="D45" s="184" t="s">
        <v>252</v>
      </c>
      <c r="E45" s="185">
        <f>VLOOKUP($A45,'1PP'!$A:$S,11,FALSE)</f>
        <v>0</v>
      </c>
      <c r="F45" s="186">
        <f>VLOOKUP($A45,'1PP'!$A:$S,19,FALSE)</f>
        <v>0</v>
      </c>
      <c r="G45" s="185" t="e">
        <f>VLOOKUP($A45,'1PP'!$A:$S,23,FALSE)</f>
        <v>#REF!</v>
      </c>
      <c r="H45" s="185" t="e">
        <f>VLOOKUP($A45,'1PP'!$A:$S,24,FALSE)</f>
        <v>#REF!</v>
      </c>
      <c r="I45" s="187"/>
      <c r="J45" s="187"/>
      <c r="K45" s="6"/>
      <c r="L45" s="9"/>
    </row>
    <row r="46" spans="1:12" ht="12" outlineLevel="5">
      <c r="A46" s="188" t="s">
        <v>253</v>
      </c>
      <c r="B46" s="188"/>
      <c r="C46" s="188"/>
      <c r="D46" s="189" t="s">
        <v>252</v>
      </c>
      <c r="E46" s="190">
        <f>VLOOKUP($A46,'1PP'!$A:$S,11,FALSE)</f>
        <v>0</v>
      </c>
      <c r="F46" s="191">
        <f>VLOOKUP($A46,'1PP'!$A:$S,19,FALSE)</f>
        <v>0</v>
      </c>
      <c r="G46" s="190" t="e">
        <f>VLOOKUP($A46,'1PP'!$A:$S,23,FALSE)</f>
        <v>#REF!</v>
      </c>
      <c r="H46" s="190" t="e">
        <f>VLOOKUP($A46,'1PP'!$A:$S,24,FALSE)</f>
        <v>#REF!</v>
      </c>
      <c r="I46" s="192"/>
      <c r="J46" s="192"/>
      <c r="K46" s="6"/>
      <c r="L46" s="9"/>
    </row>
    <row r="47" spans="1:12" ht="12" outlineLevel="4">
      <c r="A47" s="183" t="s">
        <v>254</v>
      </c>
      <c r="B47" s="183"/>
      <c r="C47" s="183"/>
      <c r="D47" s="184" t="s">
        <v>255</v>
      </c>
      <c r="E47" s="185">
        <f>VLOOKUP($A47,'1PP'!$A:$S,11,FALSE)</f>
        <v>0</v>
      </c>
      <c r="F47" s="186">
        <f>VLOOKUP($A47,'1PP'!$A:$S,19,FALSE)</f>
        <v>0</v>
      </c>
      <c r="G47" s="185" t="e">
        <f>VLOOKUP($A47,'1PP'!$A:$S,23,FALSE)</f>
        <v>#REF!</v>
      </c>
      <c r="H47" s="185" t="e">
        <f>VLOOKUP($A47,'1PP'!$A:$S,24,FALSE)</f>
        <v>#REF!</v>
      </c>
      <c r="I47" s="187"/>
      <c r="J47" s="187"/>
      <c r="K47" s="6"/>
      <c r="L47" s="9"/>
    </row>
    <row r="48" spans="1:12" ht="12" outlineLevel="5">
      <c r="A48" s="188" t="s">
        <v>256</v>
      </c>
      <c r="B48" s="188"/>
      <c r="C48" s="188"/>
      <c r="D48" s="189" t="s">
        <v>255</v>
      </c>
      <c r="E48" s="190">
        <f>VLOOKUP($A48,'1PP'!$A:$S,11,FALSE)</f>
        <v>0</v>
      </c>
      <c r="F48" s="191">
        <f>VLOOKUP($A48,'1PP'!$A:$S,19,FALSE)</f>
        <v>0</v>
      </c>
      <c r="G48" s="190" t="e">
        <f>VLOOKUP($A48,'1PP'!$A:$S,23,FALSE)</f>
        <v>#REF!</v>
      </c>
      <c r="H48" s="190" t="e">
        <f>VLOOKUP($A48,'1PP'!$A:$S,24,FALSE)</f>
        <v>#REF!</v>
      </c>
      <c r="I48" s="192"/>
      <c r="J48" s="192"/>
      <c r="K48" s="6"/>
      <c r="L48" s="9"/>
    </row>
    <row r="49" spans="1:12" ht="14" outlineLevel="1">
      <c r="A49" s="168" t="s">
        <v>257</v>
      </c>
      <c r="B49" s="168"/>
      <c r="C49" s="168"/>
      <c r="D49" s="169" t="s">
        <v>258</v>
      </c>
      <c r="E49" s="170">
        <f>VLOOKUP($A49,'1NP'!$A:$S,11,FALSE)</f>
        <v>0</v>
      </c>
      <c r="F49" s="171" t="e">
        <f>VLOOKUP($A49,'1PP'!$A:$S,19,FALSE)</f>
        <v>#N/A</v>
      </c>
      <c r="G49" s="170" t="e">
        <f>VLOOKUP($A49,'1PP'!$A:$S,23,FALSE)</f>
        <v>#N/A</v>
      </c>
      <c r="H49" s="170" t="e">
        <f>VLOOKUP($A49,'1PP'!$A:$S,24,FALSE)</f>
        <v>#N/A</v>
      </c>
      <c r="I49" s="172"/>
      <c r="J49" s="172"/>
      <c r="K49" s="6"/>
      <c r="L49" s="9"/>
    </row>
    <row r="50" spans="1:12" ht="13" outlineLevel="2">
      <c r="A50" s="173" t="s">
        <v>259</v>
      </c>
      <c r="B50" s="173"/>
      <c r="C50" s="173"/>
      <c r="D50" s="174" t="s">
        <v>260</v>
      </c>
      <c r="E50" s="175">
        <f>VLOOKUP($A50,'1NP'!$A:$S,11,FALSE)</f>
        <v>0</v>
      </c>
      <c r="F50" s="176" t="e">
        <f>VLOOKUP($A50,'1PP'!$A:$S,19,FALSE)</f>
        <v>#N/A</v>
      </c>
      <c r="G50" s="175" t="e">
        <f>VLOOKUP($A50,'1PP'!$A:$S,23,FALSE)</f>
        <v>#N/A</v>
      </c>
      <c r="H50" s="175" t="e">
        <f>VLOOKUP($A50,'1PP'!$A:$S,24,FALSE)</f>
        <v>#N/A</v>
      </c>
      <c r="I50" s="177"/>
      <c r="J50" s="177"/>
      <c r="K50" s="6"/>
      <c r="L50" s="9"/>
    </row>
    <row r="51" spans="1:12" ht="12" outlineLevel="3">
      <c r="A51" s="178" t="s">
        <v>261</v>
      </c>
      <c r="B51" s="178"/>
      <c r="C51" s="178"/>
      <c r="D51" s="179" t="s">
        <v>262</v>
      </c>
      <c r="E51" s="180">
        <f>VLOOKUP($A51,'1NP'!$A:$S,11,FALSE)</f>
        <v>0</v>
      </c>
      <c r="F51" s="181" t="e">
        <f>VLOOKUP($A51,'1PP'!$A:$S,19,FALSE)</f>
        <v>#N/A</v>
      </c>
      <c r="G51" s="180" t="e">
        <f>VLOOKUP($A51,'1PP'!$A:$S,23,FALSE)</f>
        <v>#N/A</v>
      </c>
      <c r="H51" s="180" t="e">
        <f>VLOOKUP($A51,'1PP'!$A:$S,24,FALSE)</f>
        <v>#N/A</v>
      </c>
      <c r="I51" s="182"/>
      <c r="J51" s="182"/>
      <c r="K51" s="6"/>
      <c r="L51" s="9"/>
    </row>
    <row r="52" spans="1:12" ht="12" outlineLevel="4">
      <c r="A52" s="183" t="s">
        <v>263</v>
      </c>
      <c r="B52" s="183"/>
      <c r="C52" s="183"/>
      <c r="D52" s="184" t="s">
        <v>188</v>
      </c>
      <c r="E52" s="185">
        <f>VLOOKUP($A52,'1NP'!$A:$S,11,FALSE)</f>
        <v>0</v>
      </c>
      <c r="F52" s="186" t="e">
        <f>VLOOKUP($A52,'1PP'!$A:$S,19,FALSE)</f>
        <v>#N/A</v>
      </c>
      <c r="G52" s="185" t="e">
        <f>VLOOKUP($A52,'1PP'!$A:$S,23,FALSE)</f>
        <v>#N/A</v>
      </c>
      <c r="H52" s="185" t="e">
        <f>VLOOKUP($A52,'1PP'!$A:$S,24,FALSE)</f>
        <v>#N/A</v>
      </c>
      <c r="I52" s="187"/>
      <c r="J52" s="187"/>
      <c r="K52" s="6"/>
      <c r="L52" s="9"/>
    </row>
    <row r="53" spans="1:12" ht="12" outlineLevel="5">
      <c r="A53" s="188" t="s">
        <v>264</v>
      </c>
      <c r="B53" s="188"/>
      <c r="C53" s="188"/>
      <c r="D53" s="189" t="s">
        <v>190</v>
      </c>
      <c r="E53" s="190">
        <f>VLOOKUP($A53,'1NP'!$A:$S,11,FALSE)</f>
        <v>0</v>
      </c>
      <c r="F53" s="191" t="e">
        <f>VLOOKUP($A53,'1PP'!$A:$S,19,FALSE)</f>
        <v>#N/A</v>
      </c>
      <c r="G53" s="190" t="e">
        <f>VLOOKUP($A53,'1PP'!$A:$S,23,FALSE)</f>
        <v>#N/A</v>
      </c>
      <c r="H53" s="190" t="e">
        <f>VLOOKUP($A53,'1PP'!$A:$S,24,FALSE)</f>
        <v>#N/A</v>
      </c>
      <c r="I53" s="192"/>
      <c r="J53" s="192"/>
      <c r="K53" s="6"/>
      <c r="L53" s="9"/>
    </row>
    <row r="54" spans="1:12" ht="12" outlineLevel="5">
      <c r="A54" s="188" t="s">
        <v>265</v>
      </c>
      <c r="B54" s="188"/>
      <c r="C54" s="188"/>
      <c r="D54" s="189" t="s">
        <v>192</v>
      </c>
      <c r="E54" s="190">
        <f>VLOOKUP($A54,'1NP'!$A:$S,11,FALSE)</f>
        <v>0</v>
      </c>
      <c r="F54" s="191" t="e">
        <f>VLOOKUP($A54,'1PP'!$A:$S,19,FALSE)</f>
        <v>#N/A</v>
      </c>
      <c r="G54" s="190" t="e">
        <f>VLOOKUP($A54,'1PP'!$A:$S,23,FALSE)</f>
        <v>#N/A</v>
      </c>
      <c r="H54" s="190" t="e">
        <f>VLOOKUP($A54,'1PP'!$A:$S,24,FALSE)</f>
        <v>#N/A</v>
      </c>
      <c r="I54" s="192"/>
      <c r="J54" s="192"/>
      <c r="K54" s="6"/>
      <c r="L54" s="9"/>
    </row>
    <row r="55" spans="1:12" ht="12" outlineLevel="4">
      <c r="A55" s="183" t="s">
        <v>266</v>
      </c>
      <c r="B55" s="183"/>
      <c r="C55" s="183"/>
      <c r="D55" s="184" t="s">
        <v>267</v>
      </c>
      <c r="E55" s="185">
        <f>VLOOKUP($A55,'1NP'!$A:$S,11,FALSE)</f>
        <v>0</v>
      </c>
      <c r="F55" s="186" t="e">
        <f>VLOOKUP($A55,'1PP'!$A:$S,19,FALSE)</f>
        <v>#N/A</v>
      </c>
      <c r="G55" s="185" t="e">
        <f>VLOOKUP($A55,'1PP'!$A:$S,23,FALSE)</f>
        <v>#N/A</v>
      </c>
      <c r="H55" s="185" t="e">
        <f>VLOOKUP($A55,'1PP'!$A:$S,24,FALSE)</f>
        <v>#N/A</v>
      </c>
      <c r="I55" s="187"/>
      <c r="J55" s="187"/>
      <c r="K55" s="6"/>
      <c r="L55" s="9"/>
    </row>
    <row r="56" spans="1:12" ht="12" outlineLevel="5">
      <c r="A56" s="188" t="s">
        <v>268</v>
      </c>
      <c r="B56" s="188"/>
      <c r="C56" s="188"/>
      <c r="D56" s="189" t="s">
        <v>269</v>
      </c>
      <c r="E56" s="190">
        <f>VLOOKUP($A56,'1NP'!$A:$S,11,FALSE)</f>
        <v>0</v>
      </c>
      <c r="F56" s="191" t="e">
        <f>VLOOKUP($A56,'1PP'!$A:$S,19,FALSE)</f>
        <v>#N/A</v>
      </c>
      <c r="G56" s="190" t="e">
        <f>VLOOKUP($A56,'1PP'!$A:$S,23,FALSE)</f>
        <v>#N/A</v>
      </c>
      <c r="H56" s="190" t="e">
        <f>VLOOKUP($A56,'1PP'!$A:$S,24,FALSE)</f>
        <v>#N/A</v>
      </c>
      <c r="I56" s="192"/>
      <c r="J56" s="192"/>
      <c r="K56" s="6"/>
      <c r="L56" s="9"/>
    </row>
    <row r="57" spans="1:12" ht="12" outlineLevel="4">
      <c r="A57" s="183" t="s">
        <v>270</v>
      </c>
      <c r="B57" s="183"/>
      <c r="C57" s="183"/>
      <c r="D57" s="184" t="s">
        <v>194</v>
      </c>
      <c r="E57" s="185">
        <f>VLOOKUP($A57,'1NP'!$A:$S,11,FALSE)</f>
        <v>0</v>
      </c>
      <c r="F57" s="186" t="e">
        <f>VLOOKUP($A57,'1PP'!$A:$S,19,FALSE)</f>
        <v>#N/A</v>
      </c>
      <c r="G57" s="185" t="e">
        <f>VLOOKUP($A57,'1PP'!$A:$S,23,FALSE)</f>
        <v>#N/A</v>
      </c>
      <c r="H57" s="185" t="e">
        <f>VLOOKUP($A57,'1PP'!$A:$S,24,FALSE)</f>
        <v>#N/A</v>
      </c>
      <c r="I57" s="187"/>
      <c r="J57" s="187"/>
      <c r="K57" s="6"/>
      <c r="L57" s="9"/>
    </row>
    <row r="58" spans="1:12" ht="12" outlineLevel="5">
      <c r="A58" s="188" t="s">
        <v>271</v>
      </c>
      <c r="B58" s="188"/>
      <c r="C58" s="188"/>
      <c r="D58" s="189" t="s">
        <v>196</v>
      </c>
      <c r="E58" s="190">
        <f>VLOOKUP($A58,'1NP'!$A:$S,11,FALSE)</f>
        <v>0</v>
      </c>
      <c r="F58" s="191" t="e">
        <f>VLOOKUP($A58,'1PP'!$A:$S,19,FALSE)</f>
        <v>#N/A</v>
      </c>
      <c r="G58" s="190" t="e">
        <f>VLOOKUP($A58,'1PP'!$A:$S,23,FALSE)</f>
        <v>#N/A</v>
      </c>
      <c r="H58" s="190" t="e">
        <f>VLOOKUP($A58,'1PP'!$A:$S,24,FALSE)</f>
        <v>#N/A</v>
      </c>
      <c r="I58" s="192"/>
      <c r="J58" s="192"/>
      <c r="K58" s="6"/>
      <c r="L58" s="9"/>
    </row>
    <row r="59" spans="1:12" ht="12" outlineLevel="3">
      <c r="A59" s="178" t="s">
        <v>272</v>
      </c>
      <c r="B59" s="178"/>
      <c r="C59" s="178"/>
      <c r="D59" s="179" t="s">
        <v>273</v>
      </c>
      <c r="E59" s="180">
        <f>VLOOKUP($A59,'1NP'!$A:$S,11,FALSE)</f>
        <v>0</v>
      </c>
      <c r="F59" s="181" t="e">
        <f>VLOOKUP($A59,'1PP'!$A:$S,19,FALSE)</f>
        <v>#N/A</v>
      </c>
      <c r="G59" s="180" t="e">
        <f>VLOOKUP($A59,'1PP'!$A:$S,23,FALSE)</f>
        <v>#N/A</v>
      </c>
      <c r="H59" s="180" t="e">
        <f>VLOOKUP($A59,'1PP'!$A:$S,24,FALSE)</f>
        <v>#N/A</v>
      </c>
      <c r="I59" s="182"/>
      <c r="J59" s="182"/>
      <c r="K59" s="6"/>
      <c r="L59" s="9"/>
    </row>
    <row r="60" spans="1:12" ht="12" outlineLevel="4">
      <c r="A60" s="183" t="s">
        <v>274</v>
      </c>
      <c r="B60" s="183"/>
      <c r="C60" s="183"/>
      <c r="D60" s="184" t="s">
        <v>204</v>
      </c>
      <c r="E60" s="185">
        <f>VLOOKUP($A60,'1NP'!$A:$S,11,FALSE)</f>
        <v>0</v>
      </c>
      <c r="F60" s="186" t="e">
        <f>VLOOKUP($A60,'1PP'!$A:$S,19,FALSE)</f>
        <v>#N/A</v>
      </c>
      <c r="G60" s="185" t="e">
        <f>VLOOKUP($A60,'1PP'!$A:$S,23,FALSE)</f>
        <v>#N/A</v>
      </c>
      <c r="H60" s="185" t="e">
        <f>VLOOKUP($A60,'1PP'!$A:$S,24,FALSE)</f>
        <v>#N/A</v>
      </c>
      <c r="I60" s="187"/>
      <c r="J60" s="187"/>
      <c r="K60" s="6"/>
      <c r="L60" s="9"/>
    </row>
    <row r="61" spans="1:12" ht="12" outlineLevel="5">
      <c r="A61" s="188" t="s">
        <v>275</v>
      </c>
      <c r="B61" s="188"/>
      <c r="C61" s="188"/>
      <c r="D61" s="189" t="s">
        <v>206</v>
      </c>
      <c r="E61" s="190">
        <f>VLOOKUP($A61,'1NP'!$A:$S,11,FALSE)</f>
        <v>0</v>
      </c>
      <c r="F61" s="191" t="e">
        <f>VLOOKUP($A61,'1PP'!$A:$S,19,FALSE)</f>
        <v>#N/A</v>
      </c>
      <c r="G61" s="190" t="e">
        <f>VLOOKUP($A61,'1PP'!$A:$S,23,FALSE)</f>
        <v>#N/A</v>
      </c>
      <c r="H61" s="190" t="e">
        <f>VLOOKUP($A61,'1PP'!$A:$S,24,FALSE)</f>
        <v>#N/A</v>
      </c>
      <c r="I61" s="192"/>
      <c r="J61" s="192"/>
      <c r="K61" s="6"/>
      <c r="L61" s="9"/>
    </row>
    <row r="62" spans="1:12" ht="12" outlineLevel="5">
      <c r="A62" s="188" t="s">
        <v>276</v>
      </c>
      <c r="B62" s="188"/>
      <c r="C62" s="188"/>
      <c r="D62" s="189" t="s">
        <v>208</v>
      </c>
      <c r="E62" s="190">
        <f>VLOOKUP($A62,'1NP'!$A:$S,11,FALSE)</f>
        <v>0</v>
      </c>
      <c r="F62" s="191" t="e">
        <f>VLOOKUP($A62,'1PP'!$A:$S,19,FALSE)</f>
        <v>#N/A</v>
      </c>
      <c r="G62" s="190" t="e">
        <f>VLOOKUP($A62,'1PP'!$A:$S,23,FALSE)</f>
        <v>#N/A</v>
      </c>
      <c r="H62" s="190" t="e">
        <f>VLOOKUP($A62,'1PP'!$A:$S,24,FALSE)</f>
        <v>#N/A</v>
      </c>
      <c r="I62" s="192"/>
      <c r="J62" s="192"/>
      <c r="K62" s="6"/>
      <c r="L62" s="9"/>
    </row>
    <row r="63" spans="1:12" ht="12" outlineLevel="4">
      <c r="A63" s="183" t="s">
        <v>277</v>
      </c>
      <c r="B63" s="183"/>
      <c r="C63" s="183"/>
      <c r="D63" s="184" t="s">
        <v>278</v>
      </c>
      <c r="E63" s="185">
        <f>VLOOKUP($A63,'1NP'!$A:$S,11,FALSE)</f>
        <v>0</v>
      </c>
      <c r="F63" s="186" t="e">
        <f>VLOOKUP($A63,'1PP'!$A:$S,19,FALSE)</f>
        <v>#N/A</v>
      </c>
      <c r="G63" s="185" t="e">
        <f>VLOOKUP($A63,'1PP'!$A:$S,23,FALSE)</f>
        <v>#N/A</v>
      </c>
      <c r="H63" s="185" t="e">
        <f>VLOOKUP($A63,'1PP'!$A:$S,24,FALSE)</f>
        <v>#N/A</v>
      </c>
      <c r="I63" s="187"/>
      <c r="J63" s="187"/>
      <c r="K63" s="6"/>
      <c r="L63" s="9"/>
    </row>
    <row r="64" spans="1:12" ht="12" outlineLevel="5">
      <c r="A64" s="188" t="s">
        <v>279</v>
      </c>
      <c r="B64" s="188"/>
      <c r="C64" s="188"/>
      <c r="D64" s="189" t="s">
        <v>280</v>
      </c>
      <c r="E64" s="190">
        <f>VLOOKUP($A64,'1NP'!$A:$S,11,FALSE)</f>
        <v>0</v>
      </c>
      <c r="F64" s="191" t="e">
        <f>VLOOKUP($A64,'1PP'!$A:$S,19,FALSE)</f>
        <v>#N/A</v>
      </c>
      <c r="G64" s="190" t="e">
        <f>VLOOKUP($A64,'1PP'!$A:$S,23,FALSE)</f>
        <v>#N/A</v>
      </c>
      <c r="H64" s="190" t="e">
        <f>VLOOKUP($A64,'1PP'!$A:$S,24,FALSE)</f>
        <v>#N/A</v>
      </c>
      <c r="I64" s="192"/>
      <c r="J64" s="192"/>
      <c r="K64" s="6"/>
      <c r="L64" s="9"/>
    </row>
    <row r="65" spans="1:12" ht="12" outlineLevel="4">
      <c r="A65" s="183" t="s">
        <v>281</v>
      </c>
      <c r="B65" s="183"/>
      <c r="C65" s="183"/>
      <c r="D65" s="184" t="s">
        <v>210</v>
      </c>
      <c r="E65" s="185">
        <f>VLOOKUP($A65,'1NP'!$A:$S,11,FALSE)</f>
        <v>0</v>
      </c>
      <c r="F65" s="186" t="e">
        <f>VLOOKUP($A65,'1PP'!$A:$S,19,FALSE)</f>
        <v>#N/A</v>
      </c>
      <c r="G65" s="185" t="e">
        <f>VLOOKUP($A65,'1PP'!$A:$S,23,FALSE)</f>
        <v>#N/A</v>
      </c>
      <c r="H65" s="185" t="e">
        <f>VLOOKUP($A65,'1PP'!$A:$S,24,FALSE)</f>
        <v>#N/A</v>
      </c>
      <c r="I65" s="187"/>
      <c r="J65" s="187"/>
      <c r="K65" s="6"/>
      <c r="L65" s="9"/>
    </row>
    <row r="66" spans="1:12" ht="12" outlineLevel="5">
      <c r="A66" s="188" t="s">
        <v>282</v>
      </c>
      <c r="B66" s="188"/>
      <c r="C66" s="188"/>
      <c r="D66" s="189" t="s">
        <v>212</v>
      </c>
      <c r="E66" s="190">
        <f>VLOOKUP($A66,'1NP'!$A:$S,11,FALSE)</f>
        <v>0</v>
      </c>
      <c r="F66" s="191" t="e">
        <f>VLOOKUP($A66,'1PP'!$A:$S,19,FALSE)</f>
        <v>#N/A</v>
      </c>
      <c r="G66" s="190" t="e">
        <f>VLOOKUP($A66,'1PP'!$A:$S,23,FALSE)</f>
        <v>#N/A</v>
      </c>
      <c r="H66" s="190" t="e">
        <f>VLOOKUP($A66,'1PP'!$A:$S,24,FALSE)</f>
        <v>#N/A</v>
      </c>
      <c r="I66" s="192"/>
      <c r="J66" s="192"/>
      <c r="K66" s="6"/>
      <c r="L66" s="9"/>
    </row>
    <row r="67" spans="1:12" ht="12" outlineLevel="5">
      <c r="A67" s="188" t="s">
        <v>283</v>
      </c>
      <c r="B67" s="188"/>
      <c r="C67" s="188"/>
      <c r="D67" s="189" t="s">
        <v>214</v>
      </c>
      <c r="E67" s="190">
        <f>VLOOKUP($A67,'1NP'!$A:$S,11,FALSE)</f>
        <v>0</v>
      </c>
      <c r="F67" s="191" t="e">
        <f>VLOOKUP($A67,'1PP'!$A:$S,19,FALSE)</f>
        <v>#N/A</v>
      </c>
      <c r="G67" s="190" t="e">
        <f>VLOOKUP($A67,'1PP'!$A:$S,23,FALSE)</f>
        <v>#N/A</v>
      </c>
      <c r="H67" s="190" t="e">
        <f>VLOOKUP($A67,'1PP'!$A:$S,24,FALSE)</f>
        <v>#N/A</v>
      </c>
      <c r="I67" s="192"/>
      <c r="J67" s="192"/>
      <c r="K67" s="6"/>
      <c r="L67" s="9"/>
    </row>
    <row r="68" spans="1:12" ht="12" outlineLevel="3">
      <c r="A68" s="178" t="s">
        <v>284</v>
      </c>
      <c r="B68" s="178"/>
      <c r="C68" s="178"/>
      <c r="D68" s="179" t="s">
        <v>285</v>
      </c>
      <c r="E68" s="180">
        <f>VLOOKUP($A68,'1NP'!$A:$S,11,FALSE)</f>
        <v>0</v>
      </c>
      <c r="F68" s="181" t="e">
        <f>VLOOKUP($A68,'1PP'!$A:$S,19,FALSE)</f>
        <v>#N/A</v>
      </c>
      <c r="G68" s="180" t="e">
        <f>VLOOKUP($A68,'1PP'!$A:$S,23,FALSE)</f>
        <v>#N/A</v>
      </c>
      <c r="H68" s="180" t="e">
        <f>VLOOKUP($A68,'1PP'!$A:$S,24,FALSE)</f>
        <v>#N/A</v>
      </c>
      <c r="I68" s="182"/>
      <c r="J68" s="182"/>
      <c r="K68" s="6"/>
      <c r="L68" s="9"/>
    </row>
    <row r="69" spans="1:12" ht="12" outlineLevel="4">
      <c r="A69" s="183" t="s">
        <v>286</v>
      </c>
      <c r="B69" s="183"/>
      <c r="C69" s="183"/>
      <c r="D69" s="184" t="s">
        <v>287</v>
      </c>
      <c r="E69" s="185">
        <f>VLOOKUP($A69,'1NP'!$A:$S,11,FALSE)</f>
        <v>0</v>
      </c>
      <c r="F69" s="186" t="e">
        <f>VLOOKUP($A69,'1PP'!$A:$S,19,FALSE)</f>
        <v>#N/A</v>
      </c>
      <c r="G69" s="185" t="e">
        <f>VLOOKUP($A69,'1PP'!$A:$S,23,FALSE)</f>
        <v>#N/A</v>
      </c>
      <c r="H69" s="185" t="e">
        <f>VLOOKUP($A69,'1PP'!$A:$S,24,FALSE)</f>
        <v>#N/A</v>
      </c>
      <c r="I69" s="187"/>
      <c r="J69" s="187"/>
      <c r="K69" s="6"/>
      <c r="L69" s="9"/>
    </row>
    <row r="70" spans="1:12" ht="12" outlineLevel="5">
      <c r="A70" s="188" t="s">
        <v>288</v>
      </c>
      <c r="B70" s="188"/>
      <c r="C70" s="188"/>
      <c r="D70" s="189" t="s">
        <v>289</v>
      </c>
      <c r="E70" s="190">
        <f>VLOOKUP($A70,'1NP'!$A:$S,11,FALSE)</f>
        <v>0</v>
      </c>
      <c r="F70" s="191" t="e">
        <f>VLOOKUP($A70,'1PP'!$A:$S,19,FALSE)</f>
        <v>#N/A</v>
      </c>
      <c r="G70" s="190" t="e">
        <f>VLOOKUP($A70,'1PP'!$A:$S,23,FALSE)</f>
        <v>#N/A</v>
      </c>
      <c r="H70" s="190" t="e">
        <f>VLOOKUP($A70,'1PP'!$A:$S,24,FALSE)</f>
        <v>#N/A</v>
      </c>
      <c r="I70" s="192"/>
      <c r="J70" s="192"/>
      <c r="K70" s="6"/>
      <c r="L70" s="9"/>
    </row>
    <row r="71" spans="1:12" ht="12" outlineLevel="5">
      <c r="A71" s="188" t="s">
        <v>290</v>
      </c>
      <c r="B71" s="188"/>
      <c r="C71" s="188"/>
      <c r="D71" s="189" t="s">
        <v>291</v>
      </c>
      <c r="E71" s="190">
        <f>VLOOKUP($A71,'1NP'!$A:$S,11,FALSE)</f>
        <v>0</v>
      </c>
      <c r="F71" s="191" t="e">
        <f>VLOOKUP($A71,'1PP'!$A:$S,19,FALSE)</f>
        <v>#N/A</v>
      </c>
      <c r="G71" s="190" t="e">
        <f>VLOOKUP($A71,'1PP'!$A:$S,23,FALSE)</f>
        <v>#N/A</v>
      </c>
      <c r="H71" s="190" t="e">
        <f>VLOOKUP($A71,'1PP'!$A:$S,24,FALSE)</f>
        <v>#N/A</v>
      </c>
      <c r="I71" s="192"/>
      <c r="J71" s="192"/>
      <c r="K71" s="6"/>
      <c r="L71" s="9"/>
    </row>
    <row r="72" spans="1:12" ht="12" outlineLevel="3">
      <c r="A72" s="178" t="s">
        <v>292</v>
      </c>
      <c r="B72" s="178"/>
      <c r="C72" s="178"/>
      <c r="D72" s="179" t="s">
        <v>293</v>
      </c>
      <c r="E72" s="180">
        <f>VLOOKUP($A72,'1NP'!$A:$S,11,FALSE)</f>
        <v>0</v>
      </c>
      <c r="F72" s="181" t="e">
        <f>VLOOKUP($A72,'1PP'!$A:$S,19,FALSE)</f>
        <v>#N/A</v>
      </c>
      <c r="G72" s="180" t="e">
        <f>VLOOKUP($A72,'1PP'!$A:$S,23,FALSE)</f>
        <v>#N/A</v>
      </c>
      <c r="H72" s="180" t="e">
        <f>VLOOKUP($A72,'1PP'!$A:$S,24,FALSE)</f>
        <v>#N/A</v>
      </c>
      <c r="I72" s="182"/>
      <c r="J72" s="182"/>
      <c r="K72" s="6"/>
      <c r="L72" s="9"/>
    </row>
    <row r="73" spans="1:12" ht="12" outlineLevel="4">
      <c r="A73" s="183" t="s">
        <v>294</v>
      </c>
      <c r="B73" s="183"/>
      <c r="C73" s="183"/>
      <c r="D73" s="184" t="s">
        <v>226</v>
      </c>
      <c r="E73" s="185">
        <f>VLOOKUP($A73,'1NP'!$A:$S,11,FALSE)</f>
        <v>0</v>
      </c>
      <c r="F73" s="186" t="e">
        <f>VLOOKUP($A73,'1PP'!$A:$S,19,FALSE)</f>
        <v>#N/A</v>
      </c>
      <c r="G73" s="185" t="e">
        <f>VLOOKUP($A73,'1PP'!$A:$S,23,FALSE)</f>
        <v>#N/A</v>
      </c>
      <c r="H73" s="185" t="e">
        <f>VLOOKUP($A73,'1PP'!$A:$S,24,FALSE)</f>
        <v>#N/A</v>
      </c>
      <c r="I73" s="187"/>
      <c r="J73" s="187"/>
      <c r="K73" s="6"/>
      <c r="L73" s="9"/>
    </row>
    <row r="74" spans="1:12" ht="12" outlineLevel="5">
      <c r="A74" s="188" t="s">
        <v>295</v>
      </c>
      <c r="B74" s="188"/>
      <c r="C74" s="188"/>
      <c r="D74" s="189" t="s">
        <v>228</v>
      </c>
      <c r="E74" s="190">
        <f>VLOOKUP($A74,'1NP'!$A:$S,11,FALSE)</f>
        <v>0</v>
      </c>
      <c r="F74" s="191" t="e">
        <f>VLOOKUP($A74,'1PP'!$A:$S,19,FALSE)</f>
        <v>#N/A</v>
      </c>
      <c r="G74" s="190" t="e">
        <f>VLOOKUP($A74,'1PP'!$A:$S,23,FALSE)</f>
        <v>#N/A</v>
      </c>
      <c r="H74" s="190" t="e">
        <f>VLOOKUP($A74,'1PP'!$A:$S,24,FALSE)</f>
        <v>#N/A</v>
      </c>
      <c r="I74" s="192"/>
      <c r="J74" s="192"/>
      <c r="K74" s="6"/>
      <c r="L74" s="9"/>
    </row>
    <row r="75" spans="1:12" ht="13" outlineLevel="2">
      <c r="A75" s="173" t="s">
        <v>296</v>
      </c>
      <c r="B75" s="173"/>
      <c r="C75" s="173"/>
      <c r="D75" s="174" t="s">
        <v>297</v>
      </c>
      <c r="E75" s="175">
        <f>VLOOKUP($A75,'1NP'!$A:$S,11,FALSE)</f>
        <v>0</v>
      </c>
      <c r="F75" s="176" t="e">
        <f>VLOOKUP($A75,'1PP'!$A:$S,19,FALSE)</f>
        <v>#N/A</v>
      </c>
      <c r="G75" s="175" t="e">
        <f>VLOOKUP($A75,'1PP'!$A:$S,23,FALSE)</f>
        <v>#N/A</v>
      </c>
      <c r="H75" s="175" t="e">
        <f>VLOOKUP($A75,'1PP'!$A:$S,24,FALSE)</f>
        <v>#N/A</v>
      </c>
      <c r="I75" s="177"/>
      <c r="J75" s="177"/>
      <c r="K75" s="6"/>
      <c r="L75" s="9"/>
    </row>
    <row r="76" spans="1:12" ht="12" outlineLevel="3">
      <c r="A76" s="178" t="s">
        <v>298</v>
      </c>
      <c r="B76" s="178"/>
      <c r="C76" s="178"/>
      <c r="D76" s="179" t="s">
        <v>299</v>
      </c>
      <c r="E76" s="180">
        <f>VLOOKUP($A76,'1NP'!$A:$S,11,FALSE)</f>
        <v>0</v>
      </c>
      <c r="F76" s="181" t="e">
        <f>VLOOKUP($A76,'1PP'!$A:$S,19,FALSE)</f>
        <v>#N/A</v>
      </c>
      <c r="G76" s="180" t="e">
        <f>VLOOKUP($A76,'1PP'!$A:$S,23,FALSE)</f>
        <v>#N/A</v>
      </c>
      <c r="H76" s="180" t="e">
        <f>VLOOKUP($A76,'1PP'!$A:$S,24,FALSE)</f>
        <v>#N/A</v>
      </c>
      <c r="I76" s="182"/>
      <c r="J76" s="182"/>
      <c r="K76" s="6"/>
      <c r="L76" s="9"/>
    </row>
    <row r="77" spans="1:12" ht="12" outlineLevel="4">
      <c r="A77" s="183" t="s">
        <v>300</v>
      </c>
      <c r="B77" s="183"/>
      <c r="C77" s="183"/>
      <c r="D77" s="184" t="s">
        <v>188</v>
      </c>
      <c r="E77" s="185">
        <f>VLOOKUP($A77,'1NP'!$A:$S,11,FALSE)</f>
        <v>0</v>
      </c>
      <c r="F77" s="186" t="e">
        <f>VLOOKUP($A77,'1PP'!$A:$S,19,FALSE)</f>
        <v>#N/A</v>
      </c>
      <c r="G77" s="185" t="e">
        <f>VLOOKUP($A77,'1PP'!$A:$S,23,FALSE)</f>
        <v>#N/A</v>
      </c>
      <c r="H77" s="185" t="e">
        <f>VLOOKUP($A77,'1PP'!$A:$S,24,FALSE)</f>
        <v>#N/A</v>
      </c>
      <c r="I77" s="187"/>
      <c r="J77" s="187"/>
      <c r="K77" s="6"/>
      <c r="L77" s="9"/>
    </row>
    <row r="78" spans="1:12" ht="12" outlineLevel="5">
      <c r="A78" s="188" t="s">
        <v>301</v>
      </c>
      <c r="B78" s="188"/>
      <c r="C78" s="188"/>
      <c r="D78" s="189" t="s">
        <v>235</v>
      </c>
      <c r="E78" s="190">
        <f>VLOOKUP($A78,'1NP'!$A:$S,11,FALSE)</f>
        <v>0</v>
      </c>
      <c r="F78" s="191" t="e">
        <f>VLOOKUP($A78,'1PP'!$A:$S,19,FALSE)</f>
        <v>#N/A</v>
      </c>
      <c r="G78" s="190" t="e">
        <f>VLOOKUP($A78,'1PP'!$A:$S,23,FALSE)</f>
        <v>#N/A</v>
      </c>
      <c r="H78" s="190" t="e">
        <f>VLOOKUP($A78,'1PP'!$A:$S,24,FALSE)</f>
        <v>#N/A</v>
      </c>
      <c r="I78" s="192"/>
      <c r="J78" s="192"/>
      <c r="K78" s="6"/>
      <c r="L78" s="9"/>
    </row>
    <row r="79" spans="1:12" ht="13" outlineLevel="2">
      <c r="A79" s="173" t="s">
        <v>302</v>
      </c>
      <c r="B79" s="173"/>
      <c r="C79" s="173"/>
      <c r="D79" s="174" t="s">
        <v>303</v>
      </c>
      <c r="E79" s="175">
        <f>VLOOKUP($A79,'1NP'!$A:$S,11,FALSE)</f>
        <v>0</v>
      </c>
      <c r="F79" s="176" t="e">
        <f>VLOOKUP($A79,'1PP'!$A:$S,19,FALSE)</f>
        <v>#N/A</v>
      </c>
      <c r="G79" s="175" t="e">
        <f>VLOOKUP($A79,'1PP'!$A:$S,23,FALSE)</f>
        <v>#N/A</v>
      </c>
      <c r="H79" s="175" t="e">
        <f>VLOOKUP($A79,'1PP'!$A:$S,24,FALSE)</f>
        <v>#N/A</v>
      </c>
      <c r="I79" s="177"/>
      <c r="J79" s="177"/>
      <c r="K79" s="6"/>
      <c r="L79" s="9"/>
    </row>
    <row r="80" spans="1:12" ht="12" outlineLevel="3">
      <c r="A80" s="178" t="s">
        <v>304</v>
      </c>
      <c r="B80" s="178"/>
      <c r="C80" s="178"/>
      <c r="D80" s="179" t="s">
        <v>303</v>
      </c>
      <c r="E80" s="180">
        <f>VLOOKUP($A80,'1NP'!$A:$S,11,FALSE)</f>
        <v>0</v>
      </c>
      <c r="F80" s="181" t="e">
        <f>VLOOKUP($A80,'1PP'!$A:$S,19,FALSE)</f>
        <v>#N/A</v>
      </c>
      <c r="G80" s="180" t="e">
        <f>VLOOKUP($A80,'1PP'!$A:$S,23,FALSE)</f>
        <v>#N/A</v>
      </c>
      <c r="H80" s="180" t="e">
        <f>VLOOKUP($A80,'1PP'!$A:$S,24,FALSE)</f>
        <v>#N/A</v>
      </c>
      <c r="I80" s="182"/>
      <c r="J80" s="182"/>
      <c r="K80" s="6"/>
      <c r="L80" s="9"/>
    </row>
    <row r="81" spans="1:12" ht="12" outlineLevel="4">
      <c r="A81" s="183" t="s">
        <v>305</v>
      </c>
      <c r="B81" s="183"/>
      <c r="C81" s="183"/>
      <c r="D81" s="184" t="s">
        <v>306</v>
      </c>
      <c r="E81" s="185">
        <f>VLOOKUP($A81,'1NP'!$A:$S,11,FALSE)</f>
        <v>0</v>
      </c>
      <c r="F81" s="186" t="e">
        <f>VLOOKUP($A81,'1PP'!$A:$S,19,FALSE)</f>
        <v>#N/A</v>
      </c>
      <c r="G81" s="185" t="e">
        <f>VLOOKUP($A81,'1PP'!$A:$S,23,FALSE)</f>
        <v>#N/A</v>
      </c>
      <c r="H81" s="185" t="e">
        <f>VLOOKUP($A81,'1PP'!$A:$S,24,FALSE)</f>
        <v>#N/A</v>
      </c>
      <c r="I81" s="187"/>
      <c r="J81" s="187"/>
      <c r="K81" s="6"/>
      <c r="L81" s="9"/>
    </row>
    <row r="82" spans="1:12" ht="12" outlineLevel="5">
      <c r="A82" s="188" t="s">
        <v>307</v>
      </c>
      <c r="B82" s="188"/>
      <c r="C82" s="188"/>
      <c r="D82" s="189" t="s">
        <v>306</v>
      </c>
      <c r="E82" s="190">
        <f>VLOOKUP($A82,'1NP'!$A:$S,11,FALSE)</f>
        <v>0</v>
      </c>
      <c r="F82" s="191" t="e">
        <f>VLOOKUP($A82,'1PP'!$A:$S,19,FALSE)</f>
        <v>#N/A</v>
      </c>
      <c r="G82" s="190" t="e">
        <f>VLOOKUP($A82,'1PP'!$A:$S,23,FALSE)</f>
        <v>#N/A</v>
      </c>
      <c r="H82" s="190" t="e">
        <f>VLOOKUP($A82,'1PP'!$A:$S,24,FALSE)</f>
        <v>#N/A</v>
      </c>
      <c r="I82" s="192"/>
      <c r="J82" s="192"/>
      <c r="K82" s="6"/>
      <c r="L82" s="9"/>
    </row>
    <row r="83" spans="1:12" ht="12" outlineLevel="4">
      <c r="A83" s="183" t="s">
        <v>308</v>
      </c>
      <c r="B83" s="183"/>
      <c r="C83" s="183"/>
      <c r="D83" s="184" t="s">
        <v>309</v>
      </c>
      <c r="E83" s="185">
        <f>VLOOKUP($A83,'1NP'!$A:$S,11,FALSE)</f>
        <v>0</v>
      </c>
      <c r="F83" s="186" t="e">
        <f>VLOOKUP($A83,'1PP'!$A:$S,19,FALSE)</f>
        <v>#N/A</v>
      </c>
      <c r="G83" s="185" t="e">
        <f>VLOOKUP($A83,'1PP'!$A:$S,23,FALSE)</f>
        <v>#N/A</v>
      </c>
      <c r="H83" s="185" t="e">
        <f>VLOOKUP($A83,'1PP'!$A:$S,24,FALSE)</f>
        <v>#N/A</v>
      </c>
      <c r="I83" s="187"/>
      <c r="J83" s="187"/>
      <c r="K83" s="6"/>
      <c r="L83" s="9"/>
    </row>
    <row r="84" spans="1:12" ht="12" outlineLevel="5">
      <c r="A84" s="188" t="s">
        <v>310</v>
      </c>
      <c r="B84" s="188"/>
      <c r="C84" s="188"/>
      <c r="D84" s="189" t="s">
        <v>309</v>
      </c>
      <c r="E84" s="190">
        <f>VLOOKUP($A84,'1NP'!$A:$S,11,FALSE)</f>
        <v>0</v>
      </c>
      <c r="F84" s="191" t="e">
        <f>VLOOKUP($A84,'1PP'!$A:$S,19,FALSE)</f>
        <v>#N/A</v>
      </c>
      <c r="G84" s="190" t="e">
        <f>VLOOKUP($A84,'1PP'!$A:$S,23,FALSE)</f>
        <v>#N/A</v>
      </c>
      <c r="H84" s="190" t="e">
        <f>VLOOKUP($A84,'1PP'!$A:$S,24,FALSE)</f>
        <v>#N/A</v>
      </c>
      <c r="I84" s="192"/>
      <c r="J84" s="192"/>
      <c r="K84" s="6"/>
      <c r="L84" s="9"/>
    </row>
    <row r="85" spans="1:12" ht="12" outlineLevel="4">
      <c r="A85" s="183" t="s">
        <v>311</v>
      </c>
      <c r="B85" s="183"/>
      <c r="C85" s="183"/>
      <c r="D85" s="184" t="s">
        <v>312</v>
      </c>
      <c r="E85" s="185">
        <f>VLOOKUP($A85,'1NP'!$A:$S,11,FALSE)</f>
        <v>0</v>
      </c>
      <c r="F85" s="186" t="e">
        <f>VLOOKUP($A85,'1PP'!$A:$S,19,FALSE)</f>
        <v>#N/A</v>
      </c>
      <c r="G85" s="185" t="e">
        <f>VLOOKUP($A85,'1PP'!$A:$S,23,FALSE)</f>
        <v>#N/A</v>
      </c>
      <c r="H85" s="185" t="e">
        <f>VLOOKUP($A85,'1PP'!$A:$S,24,FALSE)</f>
        <v>#N/A</v>
      </c>
      <c r="I85" s="187"/>
      <c r="J85" s="187"/>
      <c r="K85" s="6"/>
      <c r="L85" s="9"/>
    </row>
    <row r="86" spans="1:12" ht="12" outlineLevel="5">
      <c r="A86" s="188" t="s">
        <v>313</v>
      </c>
      <c r="B86" s="188"/>
      <c r="C86" s="188"/>
      <c r="D86" s="189" t="s">
        <v>312</v>
      </c>
      <c r="E86" s="190">
        <f>VLOOKUP($A86,'1NP'!$A:$S,11,FALSE)</f>
        <v>0</v>
      </c>
      <c r="F86" s="191" t="e">
        <f>VLOOKUP($A86,'1PP'!$A:$S,19,FALSE)</f>
        <v>#N/A</v>
      </c>
      <c r="G86" s="190" t="e">
        <f>VLOOKUP($A86,'1PP'!$A:$S,23,FALSE)</f>
        <v>#N/A</v>
      </c>
      <c r="H86" s="190" t="e">
        <f>VLOOKUP($A86,'1PP'!$A:$S,24,FALSE)</f>
        <v>#N/A</v>
      </c>
      <c r="I86" s="192"/>
      <c r="J86" s="192"/>
      <c r="K86" s="6"/>
      <c r="L86" s="9"/>
    </row>
    <row r="87" spans="1:12" ht="12" outlineLevel="4">
      <c r="A87" s="183" t="s">
        <v>314</v>
      </c>
      <c r="B87" s="183"/>
      <c r="C87" s="183"/>
      <c r="D87" s="184" t="s">
        <v>315</v>
      </c>
      <c r="E87" s="185">
        <f>VLOOKUP($A87,'1NP'!$A:$S,11,FALSE)</f>
        <v>0</v>
      </c>
      <c r="F87" s="186" t="e">
        <f>VLOOKUP($A87,'1PP'!$A:$S,19,FALSE)</f>
        <v>#N/A</v>
      </c>
      <c r="G87" s="185" t="e">
        <f>VLOOKUP($A87,'1PP'!$A:$S,23,FALSE)</f>
        <v>#N/A</v>
      </c>
      <c r="H87" s="185" t="e">
        <f>VLOOKUP($A87,'1PP'!$A:$S,24,FALSE)</f>
        <v>#N/A</v>
      </c>
      <c r="I87" s="187"/>
      <c r="J87" s="187"/>
      <c r="K87" s="6"/>
      <c r="L87" s="9"/>
    </row>
    <row r="88" spans="1:12" ht="12" outlineLevel="5">
      <c r="A88" s="188" t="s">
        <v>316</v>
      </c>
      <c r="B88" s="188"/>
      <c r="C88" s="188"/>
      <c r="D88" s="189" t="s">
        <v>315</v>
      </c>
      <c r="E88" s="190">
        <f>VLOOKUP($A88,'1NP'!$A:$S,11,FALSE)</f>
        <v>0</v>
      </c>
      <c r="F88" s="191" t="e">
        <f>VLOOKUP($A88,'1PP'!$A:$S,19,FALSE)</f>
        <v>#N/A</v>
      </c>
      <c r="G88" s="190" t="e">
        <f>VLOOKUP($A88,'1PP'!$A:$S,23,FALSE)</f>
        <v>#N/A</v>
      </c>
      <c r="H88" s="190" t="e">
        <f>VLOOKUP($A88,'1PP'!$A:$S,24,FALSE)</f>
        <v>#N/A</v>
      </c>
      <c r="I88" s="192"/>
      <c r="J88" s="192"/>
      <c r="K88" s="6"/>
      <c r="L88" s="9"/>
    </row>
    <row r="89" spans="1:12" ht="12" outlineLevel="4">
      <c r="A89" s="183" t="s">
        <v>317</v>
      </c>
      <c r="B89" s="183"/>
      <c r="C89" s="183"/>
      <c r="D89" s="184" t="s">
        <v>318</v>
      </c>
      <c r="E89" s="185">
        <f>VLOOKUP($A89,'1NP'!$A:$S,11,FALSE)</f>
        <v>0</v>
      </c>
      <c r="F89" s="186" t="e">
        <f>VLOOKUP($A89,'1PP'!$A:$S,19,FALSE)</f>
        <v>#N/A</v>
      </c>
      <c r="G89" s="185" t="e">
        <f>VLOOKUP($A89,'1PP'!$A:$S,23,FALSE)</f>
        <v>#N/A</v>
      </c>
      <c r="H89" s="185" t="e">
        <f>VLOOKUP($A89,'1PP'!$A:$S,24,FALSE)</f>
        <v>#N/A</v>
      </c>
      <c r="I89" s="187"/>
      <c r="J89" s="187"/>
      <c r="K89" s="6"/>
      <c r="L89" s="9"/>
    </row>
    <row r="90" spans="1:12" ht="12" outlineLevel="5">
      <c r="A90" s="188" t="s">
        <v>319</v>
      </c>
      <c r="B90" s="188"/>
      <c r="C90" s="188"/>
      <c r="D90" s="189" t="s">
        <v>318</v>
      </c>
      <c r="E90" s="190">
        <f>VLOOKUP($A90,'1NP'!$A:$S,11,FALSE)</f>
        <v>0</v>
      </c>
      <c r="F90" s="191" t="e">
        <f>VLOOKUP($A90,'1PP'!$A:$S,19,FALSE)</f>
        <v>#N/A</v>
      </c>
      <c r="G90" s="190" t="e">
        <f>VLOOKUP($A90,'1PP'!$A:$S,23,FALSE)</f>
        <v>#N/A</v>
      </c>
      <c r="H90" s="190" t="e">
        <f>VLOOKUP($A90,'1PP'!$A:$S,24,FALSE)</f>
        <v>#N/A</v>
      </c>
      <c r="I90" s="192"/>
      <c r="J90" s="192"/>
      <c r="K90" s="6"/>
      <c r="L90" s="9"/>
    </row>
    <row r="91" spans="1:12" ht="12" outlineLevel="4">
      <c r="A91" s="183" t="s">
        <v>320</v>
      </c>
      <c r="B91" s="183"/>
      <c r="C91" s="183"/>
      <c r="D91" s="184" t="s">
        <v>321</v>
      </c>
      <c r="E91" s="185">
        <f>VLOOKUP($A91,'1NP'!$A:$S,11,FALSE)</f>
        <v>0</v>
      </c>
      <c r="F91" s="186" t="e">
        <f>VLOOKUP($A91,'1PP'!$A:$S,19,FALSE)</f>
        <v>#N/A</v>
      </c>
      <c r="G91" s="185" t="e">
        <f>VLOOKUP($A91,'1PP'!$A:$S,23,FALSE)</f>
        <v>#N/A</v>
      </c>
      <c r="H91" s="185" t="e">
        <f>VLOOKUP($A91,'1PP'!$A:$S,24,FALSE)</f>
        <v>#N/A</v>
      </c>
      <c r="I91" s="187"/>
      <c r="J91" s="187"/>
      <c r="K91" s="6"/>
      <c r="L91" s="9"/>
    </row>
    <row r="92" spans="1:12" ht="12" outlineLevel="5">
      <c r="A92" s="188" t="s">
        <v>322</v>
      </c>
      <c r="B92" s="188"/>
      <c r="C92" s="188"/>
      <c r="D92" s="189" t="s">
        <v>321</v>
      </c>
      <c r="E92" s="190">
        <f>VLOOKUP($A92,'1NP'!$A:$S,11,FALSE)</f>
        <v>0</v>
      </c>
      <c r="F92" s="191" t="e">
        <f>VLOOKUP($A92,'1PP'!$A:$S,19,FALSE)</f>
        <v>#N/A</v>
      </c>
      <c r="G92" s="190" t="e">
        <f>VLOOKUP($A92,'1PP'!$A:$S,23,FALSE)</f>
        <v>#N/A</v>
      </c>
      <c r="H92" s="190" t="e">
        <f>VLOOKUP($A92,'1PP'!$A:$S,24,FALSE)</f>
        <v>#N/A</v>
      </c>
      <c r="I92" s="192"/>
      <c r="J92" s="192"/>
      <c r="K92" s="6"/>
      <c r="L92" s="9"/>
    </row>
    <row r="93" spans="1:12" ht="14" outlineLevel="1">
      <c r="A93" s="168" t="s">
        <v>323</v>
      </c>
      <c r="B93" s="168"/>
      <c r="C93" s="168"/>
      <c r="D93" s="169" t="s">
        <v>324</v>
      </c>
      <c r="E93" s="170">
        <f>VLOOKUP($A93,'2NP'!$A:$S,11,FALSE)</f>
        <v>0</v>
      </c>
      <c r="F93" s="171" t="e">
        <f>VLOOKUP($A93,'1PP'!$A:$S,19,FALSE)</f>
        <v>#N/A</v>
      </c>
      <c r="G93" s="170" t="e">
        <f>VLOOKUP($A93,'1PP'!$A:$S,23,FALSE)</f>
        <v>#N/A</v>
      </c>
      <c r="H93" s="170" t="e">
        <f>VLOOKUP($A93,'1PP'!$A:$S,24,FALSE)</f>
        <v>#N/A</v>
      </c>
      <c r="I93" s="172"/>
      <c r="J93" s="172"/>
      <c r="K93" s="6"/>
      <c r="L93" s="9"/>
    </row>
    <row r="94" spans="1:12" ht="13" outlineLevel="2">
      <c r="A94" s="173" t="s">
        <v>325</v>
      </c>
      <c r="B94" s="173"/>
      <c r="C94" s="173"/>
      <c r="D94" s="174" t="s">
        <v>326</v>
      </c>
      <c r="E94" s="175">
        <f>VLOOKUP($A94,'2NP'!$A:$S,11,FALSE)</f>
        <v>0</v>
      </c>
      <c r="F94" s="176" t="e">
        <f>VLOOKUP($A94,'1PP'!$A:$S,19,FALSE)</f>
        <v>#N/A</v>
      </c>
      <c r="G94" s="175" t="e">
        <f>VLOOKUP($A94,'1PP'!$A:$S,23,FALSE)</f>
        <v>#N/A</v>
      </c>
      <c r="H94" s="175" t="e">
        <f>VLOOKUP($A94,'1PP'!$A:$S,24,FALSE)</f>
        <v>#N/A</v>
      </c>
      <c r="I94" s="177"/>
      <c r="J94" s="177"/>
      <c r="K94" s="6"/>
      <c r="L94" s="9"/>
    </row>
    <row r="95" spans="1:12" ht="12" outlineLevel="3">
      <c r="A95" s="178" t="s">
        <v>327</v>
      </c>
      <c r="B95" s="178"/>
      <c r="C95" s="178"/>
      <c r="D95" s="179" t="s">
        <v>328</v>
      </c>
      <c r="E95" s="180">
        <f>VLOOKUP($A95,'2NP'!$A:$S,11,FALSE)</f>
        <v>0</v>
      </c>
      <c r="F95" s="181" t="e">
        <f>VLOOKUP($A95,'1PP'!$A:$S,19,FALSE)</f>
        <v>#N/A</v>
      </c>
      <c r="G95" s="180" t="e">
        <f>VLOOKUP($A95,'1PP'!$A:$S,23,FALSE)</f>
        <v>#N/A</v>
      </c>
      <c r="H95" s="180" t="e">
        <f>VLOOKUP($A95,'1PP'!$A:$S,24,FALSE)</f>
        <v>#N/A</v>
      </c>
      <c r="I95" s="182"/>
      <c r="J95" s="182"/>
      <c r="K95" s="6"/>
      <c r="L95" s="9"/>
    </row>
    <row r="96" spans="1:12" ht="12" outlineLevel="4">
      <c r="A96" s="183" t="s">
        <v>329</v>
      </c>
      <c r="B96" s="183"/>
      <c r="C96" s="183"/>
      <c r="D96" s="184" t="s">
        <v>267</v>
      </c>
      <c r="E96" s="185">
        <f>VLOOKUP($A96,'2NP'!$A:$S,11,FALSE)</f>
        <v>0</v>
      </c>
      <c r="F96" s="186" t="e">
        <f>VLOOKUP($A96,'1PP'!$A:$S,19,FALSE)</f>
        <v>#N/A</v>
      </c>
      <c r="G96" s="185" t="e">
        <f>VLOOKUP($A96,'1PP'!$A:$S,23,FALSE)</f>
        <v>#N/A</v>
      </c>
      <c r="H96" s="185" t="e">
        <f>VLOOKUP($A96,'1PP'!$A:$S,24,FALSE)</f>
        <v>#N/A</v>
      </c>
      <c r="I96" s="187"/>
      <c r="J96" s="187"/>
      <c r="K96" s="6"/>
      <c r="L96" s="9"/>
    </row>
    <row r="97" spans="1:12" ht="12" outlineLevel="5">
      <c r="A97" s="188" t="s">
        <v>330</v>
      </c>
      <c r="B97" s="188"/>
      <c r="C97" s="188"/>
      <c r="D97" s="189" t="s">
        <v>269</v>
      </c>
      <c r="E97" s="190">
        <f>VLOOKUP($A97,'2NP'!$A:$S,11,FALSE)</f>
        <v>0</v>
      </c>
      <c r="F97" s="191" t="e">
        <f>VLOOKUP($A97,'1PP'!$A:$S,19,FALSE)</f>
        <v>#N/A</v>
      </c>
      <c r="G97" s="190" t="e">
        <f>VLOOKUP($A97,'1PP'!$A:$S,23,FALSE)</f>
        <v>#N/A</v>
      </c>
      <c r="H97" s="190" t="e">
        <f>VLOOKUP($A97,'1PP'!$A:$S,24,FALSE)</f>
        <v>#N/A</v>
      </c>
      <c r="I97" s="192"/>
      <c r="J97" s="192"/>
      <c r="K97" s="6"/>
      <c r="L97" s="9"/>
    </row>
    <row r="98" spans="1:12" ht="12" outlineLevel="4">
      <c r="A98" s="183" t="s">
        <v>331</v>
      </c>
      <c r="B98" s="183"/>
      <c r="C98" s="183"/>
      <c r="D98" s="184" t="s">
        <v>194</v>
      </c>
      <c r="E98" s="185">
        <f>VLOOKUP($A98,'2NP'!$A:$S,11,FALSE)</f>
        <v>0</v>
      </c>
      <c r="F98" s="186" t="e">
        <f>VLOOKUP($A98,'1PP'!$A:$S,19,FALSE)</f>
        <v>#N/A</v>
      </c>
      <c r="G98" s="185" t="e">
        <f>VLOOKUP($A98,'1PP'!$A:$S,23,FALSE)</f>
        <v>#N/A</v>
      </c>
      <c r="H98" s="185" t="e">
        <f>VLOOKUP($A98,'1PP'!$A:$S,24,FALSE)</f>
        <v>#N/A</v>
      </c>
      <c r="I98" s="187"/>
      <c r="J98" s="187"/>
      <c r="K98" s="6"/>
      <c r="L98" s="9"/>
    </row>
    <row r="99" spans="1:12" ht="12" outlineLevel="5">
      <c r="A99" s="188" t="s">
        <v>332</v>
      </c>
      <c r="B99" s="188"/>
      <c r="C99" s="188"/>
      <c r="D99" s="189" t="s">
        <v>196</v>
      </c>
      <c r="E99" s="190">
        <f>VLOOKUP($A99,'2NP'!$A:$S,11,FALSE)</f>
        <v>0</v>
      </c>
      <c r="F99" s="191" t="e">
        <f>VLOOKUP($A99,'1PP'!$A:$S,19,FALSE)</f>
        <v>#N/A</v>
      </c>
      <c r="G99" s="190" t="e">
        <f>VLOOKUP($A99,'1PP'!$A:$S,23,FALSE)</f>
        <v>#N/A</v>
      </c>
      <c r="H99" s="190" t="e">
        <f>VLOOKUP($A99,'1PP'!$A:$S,24,FALSE)</f>
        <v>#N/A</v>
      </c>
      <c r="I99" s="192"/>
      <c r="J99" s="192"/>
      <c r="K99" s="6"/>
      <c r="L99" s="9"/>
    </row>
    <row r="100" spans="1:12" ht="12" outlineLevel="3">
      <c r="A100" s="178" t="s">
        <v>333</v>
      </c>
      <c r="B100" s="178"/>
      <c r="C100" s="178"/>
      <c r="D100" s="179" t="s">
        <v>334</v>
      </c>
      <c r="E100" s="180">
        <f>VLOOKUP($A100,'2NP'!$A:$S,11,FALSE)</f>
        <v>0</v>
      </c>
      <c r="F100" s="181" t="e">
        <f>VLOOKUP($A100,'1PP'!$A:$S,19,FALSE)</f>
        <v>#N/A</v>
      </c>
      <c r="G100" s="180" t="e">
        <f>VLOOKUP($A100,'1PP'!$A:$S,23,FALSE)</f>
        <v>#N/A</v>
      </c>
      <c r="H100" s="180" t="e">
        <f>VLOOKUP($A100,'1PP'!$A:$S,24,FALSE)</f>
        <v>#N/A</v>
      </c>
      <c r="I100" s="182"/>
      <c r="J100" s="182"/>
      <c r="K100" s="6"/>
      <c r="L100" s="9"/>
    </row>
    <row r="101" spans="1:12" ht="12" outlineLevel="4">
      <c r="A101" s="183" t="s">
        <v>335</v>
      </c>
      <c r="B101" s="183"/>
      <c r="C101" s="183"/>
      <c r="D101" s="184" t="s">
        <v>204</v>
      </c>
      <c r="E101" s="185">
        <f>VLOOKUP($A101,'2NP'!$A:$S,11,FALSE)</f>
        <v>0</v>
      </c>
      <c r="F101" s="186" t="e">
        <f>VLOOKUP($A101,'1PP'!$A:$S,19,FALSE)</f>
        <v>#N/A</v>
      </c>
      <c r="G101" s="185" t="e">
        <f>VLOOKUP($A101,'1PP'!$A:$S,23,FALSE)</f>
        <v>#N/A</v>
      </c>
      <c r="H101" s="185" t="e">
        <f>VLOOKUP($A101,'1PP'!$A:$S,24,FALSE)</f>
        <v>#N/A</v>
      </c>
      <c r="I101" s="187"/>
      <c r="J101" s="187"/>
      <c r="K101" s="6"/>
      <c r="L101" s="9"/>
    </row>
    <row r="102" spans="1:12" ht="12" outlineLevel="5">
      <c r="A102" s="188" t="s">
        <v>336</v>
      </c>
      <c r="B102" s="188"/>
      <c r="C102" s="188"/>
      <c r="D102" s="189" t="s">
        <v>206</v>
      </c>
      <c r="E102" s="190">
        <f>VLOOKUP($A102,'2NP'!$A:$S,11,FALSE)</f>
        <v>0</v>
      </c>
      <c r="F102" s="191" t="e">
        <f>VLOOKUP($A102,'1PP'!$A:$S,19,FALSE)</f>
        <v>#N/A</v>
      </c>
      <c r="G102" s="190" t="e">
        <f>VLOOKUP($A102,'1PP'!$A:$S,23,FALSE)</f>
        <v>#N/A</v>
      </c>
      <c r="H102" s="190" t="e">
        <f>VLOOKUP($A102,'1PP'!$A:$S,24,FALSE)</f>
        <v>#N/A</v>
      </c>
      <c r="I102" s="192"/>
      <c r="J102" s="192"/>
      <c r="K102" s="6"/>
      <c r="L102" s="9"/>
    </row>
    <row r="103" spans="1:12" ht="12" outlineLevel="5">
      <c r="A103" s="188" t="s">
        <v>337</v>
      </c>
      <c r="B103" s="188"/>
      <c r="C103" s="188"/>
      <c r="D103" s="189" t="s">
        <v>208</v>
      </c>
      <c r="E103" s="190">
        <f>VLOOKUP($A103,'2NP'!$A:$S,11,FALSE)</f>
        <v>0</v>
      </c>
      <c r="F103" s="191" t="e">
        <f>VLOOKUP($A103,'1PP'!$A:$S,19,FALSE)</f>
        <v>#N/A</v>
      </c>
      <c r="G103" s="190" t="e">
        <f>VLOOKUP($A103,'1PP'!$A:$S,23,FALSE)</f>
        <v>#N/A</v>
      </c>
      <c r="H103" s="190" t="e">
        <f>VLOOKUP($A103,'1PP'!$A:$S,24,FALSE)</f>
        <v>#N/A</v>
      </c>
      <c r="I103" s="192"/>
      <c r="J103" s="192"/>
      <c r="K103" s="6"/>
      <c r="L103" s="9"/>
    </row>
    <row r="104" spans="1:12" ht="12" outlineLevel="4">
      <c r="A104" s="183" t="s">
        <v>338</v>
      </c>
      <c r="B104" s="183"/>
      <c r="C104" s="183"/>
      <c r="D104" s="184" t="s">
        <v>210</v>
      </c>
      <c r="E104" s="185">
        <f>VLOOKUP($A104,'2NP'!$A:$S,11,FALSE)</f>
        <v>0</v>
      </c>
      <c r="F104" s="186" t="e">
        <f>VLOOKUP($A104,'1PP'!$A:$S,19,FALSE)</f>
        <v>#N/A</v>
      </c>
      <c r="G104" s="185" t="e">
        <f>VLOOKUP($A104,'1PP'!$A:$S,23,FALSE)</f>
        <v>#N/A</v>
      </c>
      <c r="H104" s="185" t="e">
        <f>VLOOKUP($A104,'1PP'!$A:$S,24,FALSE)</f>
        <v>#N/A</v>
      </c>
      <c r="I104" s="187"/>
      <c r="J104" s="187"/>
      <c r="K104" s="6"/>
      <c r="L104" s="9"/>
    </row>
    <row r="105" spans="1:12" ht="12" outlineLevel="5">
      <c r="A105" s="188" t="s">
        <v>339</v>
      </c>
      <c r="B105" s="188"/>
      <c r="C105" s="188"/>
      <c r="D105" s="189" t="s">
        <v>212</v>
      </c>
      <c r="E105" s="190">
        <f>VLOOKUP($A105,'2NP'!$A:$S,11,FALSE)</f>
        <v>0</v>
      </c>
      <c r="F105" s="191" t="e">
        <f>VLOOKUP($A105,'1PP'!$A:$S,19,FALSE)</f>
        <v>#N/A</v>
      </c>
      <c r="G105" s="190" t="e">
        <f>VLOOKUP($A105,'1PP'!$A:$S,23,FALSE)</f>
        <v>#N/A</v>
      </c>
      <c r="H105" s="190" t="e">
        <f>VLOOKUP($A105,'1PP'!$A:$S,24,FALSE)</f>
        <v>#N/A</v>
      </c>
      <c r="I105" s="192"/>
      <c r="J105" s="192"/>
      <c r="K105" s="6"/>
      <c r="L105" s="9"/>
    </row>
    <row r="106" spans="1:12" ht="12" outlineLevel="5">
      <c r="A106" s="188" t="s">
        <v>340</v>
      </c>
      <c r="B106" s="188"/>
      <c r="C106" s="188"/>
      <c r="D106" s="189" t="s">
        <v>214</v>
      </c>
      <c r="E106" s="190">
        <f>VLOOKUP($A106,'2NP'!$A:$S,11,FALSE)</f>
        <v>0</v>
      </c>
      <c r="F106" s="191" t="e">
        <f>VLOOKUP($A106,'1PP'!$A:$S,19,FALSE)</f>
        <v>#N/A</v>
      </c>
      <c r="G106" s="190" t="e">
        <f>VLOOKUP($A106,'1PP'!$A:$S,23,FALSE)</f>
        <v>#N/A</v>
      </c>
      <c r="H106" s="190" t="e">
        <f>VLOOKUP($A106,'1PP'!$A:$S,24,FALSE)</f>
        <v>#N/A</v>
      </c>
      <c r="I106" s="192"/>
      <c r="J106" s="192"/>
      <c r="K106" s="6"/>
      <c r="L106" s="9"/>
    </row>
    <row r="107" spans="1:12" ht="12" outlineLevel="3">
      <c r="A107" s="178" t="s">
        <v>341</v>
      </c>
      <c r="B107" s="178"/>
      <c r="C107" s="178"/>
      <c r="D107" s="179" t="s">
        <v>342</v>
      </c>
      <c r="E107" s="180">
        <f>VLOOKUP($A107,'2NP'!$A:$S,11,FALSE)</f>
        <v>0</v>
      </c>
      <c r="F107" s="181" t="e">
        <f>VLOOKUP($A107,'1PP'!$A:$S,19,FALSE)</f>
        <v>#N/A</v>
      </c>
      <c r="G107" s="180" t="e">
        <f>VLOOKUP($A107,'1PP'!$A:$S,23,FALSE)</f>
        <v>#N/A</v>
      </c>
      <c r="H107" s="180" t="e">
        <f>VLOOKUP($A107,'1PP'!$A:$S,24,FALSE)</f>
        <v>#N/A</v>
      </c>
      <c r="I107" s="182"/>
      <c r="J107" s="182"/>
      <c r="K107" s="6"/>
      <c r="L107" s="9"/>
    </row>
    <row r="108" spans="1:12" ht="12" outlineLevel="4">
      <c r="A108" s="183" t="s">
        <v>343</v>
      </c>
      <c r="B108" s="183"/>
      <c r="C108" s="183"/>
      <c r="D108" s="184" t="s">
        <v>344</v>
      </c>
      <c r="E108" s="185">
        <f>VLOOKUP($A108,'2NP'!$A:$S,11,FALSE)</f>
        <v>0</v>
      </c>
      <c r="F108" s="186" t="e">
        <f>VLOOKUP($A108,'1PP'!$A:$S,19,FALSE)</f>
        <v>#N/A</v>
      </c>
      <c r="G108" s="185" t="e">
        <f>VLOOKUP($A108,'1PP'!$A:$S,23,FALSE)</f>
        <v>#N/A</v>
      </c>
      <c r="H108" s="185" t="e">
        <f>VLOOKUP($A108,'1PP'!$A:$S,24,FALSE)</f>
        <v>#N/A</v>
      </c>
      <c r="I108" s="187"/>
      <c r="J108" s="187"/>
      <c r="K108" s="6"/>
      <c r="L108" s="9"/>
    </row>
    <row r="109" spans="1:12" ht="12" outlineLevel="5">
      <c r="A109" s="188" t="s">
        <v>345</v>
      </c>
      <c r="B109" s="188"/>
      <c r="C109" s="188"/>
      <c r="D109" s="189" t="s">
        <v>346</v>
      </c>
      <c r="E109" s="190">
        <f>VLOOKUP($A109,'2NP'!$A:$S,11,FALSE)</f>
        <v>0</v>
      </c>
      <c r="F109" s="191" t="e">
        <f>VLOOKUP($A109,'1PP'!$A:$S,19,FALSE)</f>
        <v>#N/A</v>
      </c>
      <c r="G109" s="190" t="e">
        <f>VLOOKUP($A109,'1PP'!$A:$S,23,FALSE)</f>
        <v>#N/A</v>
      </c>
      <c r="H109" s="190" t="e">
        <f>VLOOKUP($A109,'1PP'!$A:$S,24,FALSE)</f>
        <v>#N/A</v>
      </c>
      <c r="I109" s="192"/>
      <c r="J109" s="192"/>
      <c r="K109" s="6"/>
      <c r="L109" s="9"/>
    </row>
    <row r="110" spans="1:12" ht="12" outlineLevel="5">
      <c r="A110" s="188" t="s">
        <v>347</v>
      </c>
      <c r="B110" s="188"/>
      <c r="C110" s="188"/>
      <c r="D110" s="189" t="s">
        <v>348</v>
      </c>
      <c r="E110" s="190">
        <f>VLOOKUP($A110,'2NP'!$A:$S,11,FALSE)</f>
        <v>0</v>
      </c>
      <c r="F110" s="191" t="e">
        <f>VLOOKUP($A110,'1PP'!$A:$S,19,FALSE)</f>
        <v>#N/A</v>
      </c>
      <c r="G110" s="190" t="e">
        <f>VLOOKUP($A110,'1PP'!$A:$S,23,FALSE)</f>
        <v>#N/A</v>
      </c>
      <c r="H110" s="190" t="e">
        <f>VLOOKUP($A110,'1PP'!$A:$S,24,FALSE)</f>
        <v>#N/A</v>
      </c>
      <c r="I110" s="192"/>
      <c r="J110" s="192"/>
      <c r="K110" s="6"/>
      <c r="L110" s="9"/>
    </row>
    <row r="111" spans="1:12" ht="12" outlineLevel="3">
      <c r="A111" s="178" t="s">
        <v>349</v>
      </c>
      <c r="B111" s="178"/>
      <c r="C111" s="178"/>
      <c r="D111" s="179" t="s">
        <v>350</v>
      </c>
      <c r="E111" s="180">
        <f>VLOOKUP($A111,'2NP'!$A:$S,11,FALSE)</f>
        <v>0</v>
      </c>
      <c r="F111" s="181" t="e">
        <f>VLOOKUP($A111,'1PP'!$A:$S,19,FALSE)</f>
        <v>#N/A</v>
      </c>
      <c r="G111" s="180" t="e">
        <f>VLOOKUP($A111,'1PP'!$A:$S,23,FALSE)</f>
        <v>#N/A</v>
      </c>
      <c r="H111" s="180" t="e">
        <f>VLOOKUP($A111,'1PP'!$A:$S,24,FALSE)</f>
        <v>#N/A</v>
      </c>
      <c r="I111" s="182"/>
      <c r="J111" s="182"/>
      <c r="K111" s="6"/>
      <c r="L111" s="9"/>
    </row>
    <row r="112" spans="1:12" ht="12" outlineLevel="4">
      <c r="A112" s="183" t="s">
        <v>351</v>
      </c>
      <c r="B112" s="183"/>
      <c r="C112" s="183"/>
      <c r="D112" s="184" t="s">
        <v>226</v>
      </c>
      <c r="E112" s="185">
        <f>VLOOKUP($A112,'2NP'!$A:$S,11,FALSE)</f>
        <v>0</v>
      </c>
      <c r="F112" s="186" t="e">
        <f>VLOOKUP($A112,'1PP'!$A:$S,19,FALSE)</f>
        <v>#N/A</v>
      </c>
      <c r="G112" s="185" t="e">
        <f>VLOOKUP($A112,'1PP'!$A:$S,23,FALSE)</f>
        <v>#N/A</v>
      </c>
      <c r="H112" s="185" t="e">
        <f>VLOOKUP($A112,'1PP'!$A:$S,24,FALSE)</f>
        <v>#N/A</v>
      </c>
      <c r="I112" s="187"/>
      <c r="J112" s="187"/>
      <c r="K112" s="6"/>
      <c r="L112" s="9"/>
    </row>
    <row r="113" spans="1:12" ht="12" outlineLevel="5">
      <c r="A113" s="188" t="s">
        <v>352</v>
      </c>
      <c r="B113" s="188"/>
      <c r="C113" s="188"/>
      <c r="D113" s="189" t="s">
        <v>228</v>
      </c>
      <c r="E113" s="190">
        <f>VLOOKUP($A113,'2NP'!$A:$S,11,FALSE)</f>
        <v>0</v>
      </c>
      <c r="F113" s="191" t="e">
        <f>VLOOKUP($A113,'1PP'!$A:$S,19,FALSE)</f>
        <v>#N/A</v>
      </c>
      <c r="G113" s="190" t="e">
        <f>VLOOKUP($A113,'1PP'!$A:$S,23,FALSE)</f>
        <v>#N/A</v>
      </c>
      <c r="H113" s="190" t="e">
        <f>VLOOKUP($A113,'1PP'!$A:$S,24,FALSE)</f>
        <v>#N/A</v>
      </c>
      <c r="I113" s="192"/>
      <c r="J113" s="192"/>
      <c r="K113" s="6"/>
      <c r="L113" s="9"/>
    </row>
    <row r="114" spans="1:12" ht="13" outlineLevel="2">
      <c r="A114" s="173" t="s">
        <v>353</v>
      </c>
      <c r="B114" s="173"/>
      <c r="C114" s="173"/>
      <c r="D114" s="174" t="s">
        <v>354</v>
      </c>
      <c r="E114" s="175">
        <f>VLOOKUP($A114,'2NP'!$A:$S,11,FALSE)</f>
        <v>0</v>
      </c>
      <c r="F114" s="176" t="e">
        <f>VLOOKUP($A114,'1PP'!$A:$S,19,FALSE)</f>
        <v>#N/A</v>
      </c>
      <c r="G114" s="175" t="e">
        <f>VLOOKUP($A114,'1PP'!$A:$S,23,FALSE)</f>
        <v>#N/A</v>
      </c>
      <c r="H114" s="175" t="e">
        <f>VLOOKUP($A114,'1PP'!$A:$S,24,FALSE)</f>
        <v>#N/A</v>
      </c>
      <c r="I114" s="177"/>
      <c r="J114" s="177"/>
      <c r="K114" s="6"/>
      <c r="L114" s="9"/>
    </row>
    <row r="115" spans="1:12" ht="12" outlineLevel="3">
      <c r="A115" s="178" t="s">
        <v>355</v>
      </c>
      <c r="B115" s="178"/>
      <c r="C115" s="178"/>
      <c r="D115" s="179" t="s">
        <v>356</v>
      </c>
      <c r="E115" s="180">
        <f>VLOOKUP($A115,'2NP'!$A:$S,11,FALSE)</f>
        <v>0</v>
      </c>
      <c r="F115" s="181" t="e">
        <f>VLOOKUP($A115,'1PP'!$A:$S,19,FALSE)</f>
        <v>#N/A</v>
      </c>
      <c r="G115" s="180" t="e">
        <f>VLOOKUP($A115,'1PP'!$A:$S,23,FALSE)</f>
        <v>#N/A</v>
      </c>
      <c r="H115" s="180" t="e">
        <f>VLOOKUP($A115,'1PP'!$A:$S,24,FALSE)</f>
        <v>#N/A</v>
      </c>
      <c r="I115" s="182"/>
      <c r="J115" s="182"/>
      <c r="K115" s="6"/>
      <c r="L115" s="9"/>
    </row>
    <row r="116" spans="1:12" ht="12" outlineLevel="4">
      <c r="A116" s="183" t="s">
        <v>357</v>
      </c>
      <c r="B116" s="183"/>
      <c r="C116" s="183"/>
      <c r="D116" s="184" t="s">
        <v>188</v>
      </c>
      <c r="E116" s="185">
        <f>VLOOKUP($A116,'2NP'!$A:$S,11,FALSE)</f>
        <v>0</v>
      </c>
      <c r="F116" s="186" t="e">
        <f>VLOOKUP($A116,'1PP'!$A:$S,19,FALSE)</f>
        <v>#N/A</v>
      </c>
      <c r="G116" s="185" t="e">
        <f>VLOOKUP($A116,'1PP'!$A:$S,23,FALSE)</f>
        <v>#N/A</v>
      </c>
      <c r="H116" s="185" t="e">
        <f>VLOOKUP($A116,'1PP'!$A:$S,24,FALSE)</f>
        <v>#N/A</v>
      </c>
      <c r="I116" s="187"/>
      <c r="J116" s="187"/>
      <c r="K116" s="6"/>
      <c r="L116" s="9"/>
    </row>
    <row r="117" spans="1:12" ht="12" outlineLevel="5">
      <c r="A117" s="188" t="s">
        <v>358</v>
      </c>
      <c r="B117" s="188"/>
      <c r="C117" s="188"/>
      <c r="D117" s="189" t="s">
        <v>235</v>
      </c>
      <c r="E117" s="190">
        <f>VLOOKUP($A117,'2NP'!$A:$S,11,FALSE)</f>
        <v>0</v>
      </c>
      <c r="F117" s="191" t="e">
        <f>VLOOKUP($A117,'1PP'!$A:$S,19,FALSE)</f>
        <v>#N/A</v>
      </c>
      <c r="G117" s="190" t="e">
        <f>VLOOKUP($A117,'1PP'!$A:$S,23,FALSE)</f>
        <v>#N/A</v>
      </c>
      <c r="H117" s="190" t="e">
        <f>VLOOKUP($A117,'1PP'!$A:$S,24,FALSE)</f>
        <v>#N/A</v>
      </c>
      <c r="I117" s="192"/>
      <c r="J117" s="192"/>
      <c r="K117" s="6"/>
      <c r="L117" s="9"/>
    </row>
    <row r="118" spans="1:12" ht="13" outlineLevel="2">
      <c r="A118" s="173" t="s">
        <v>359</v>
      </c>
      <c r="B118" s="173"/>
      <c r="C118" s="173"/>
      <c r="D118" s="174" t="s">
        <v>360</v>
      </c>
      <c r="E118" s="175">
        <f>VLOOKUP($A118,'2NP'!$A:$S,11,FALSE)</f>
        <v>0</v>
      </c>
      <c r="F118" s="176" t="e">
        <f>VLOOKUP($A118,'1PP'!$A:$S,19,FALSE)</f>
        <v>#N/A</v>
      </c>
      <c r="G118" s="175" t="e">
        <f>VLOOKUP($A118,'1PP'!$A:$S,23,FALSE)</f>
        <v>#N/A</v>
      </c>
      <c r="H118" s="175" t="e">
        <f>VLOOKUP($A118,'1PP'!$A:$S,24,FALSE)</f>
        <v>#N/A</v>
      </c>
      <c r="I118" s="177"/>
      <c r="J118" s="177"/>
      <c r="K118" s="6"/>
      <c r="L118" s="9"/>
    </row>
    <row r="119" spans="1:12" ht="12" outlineLevel="3">
      <c r="A119" s="178" t="s">
        <v>361</v>
      </c>
      <c r="B119" s="178"/>
      <c r="C119" s="178"/>
      <c r="D119" s="179" t="s">
        <v>360</v>
      </c>
      <c r="E119" s="180">
        <f>VLOOKUP($A119,'2NP'!$A:$S,11,FALSE)</f>
        <v>0</v>
      </c>
      <c r="F119" s="181" t="e">
        <f>VLOOKUP($A119,'1PP'!$A:$S,19,FALSE)</f>
        <v>#N/A</v>
      </c>
      <c r="G119" s="180" t="e">
        <f>VLOOKUP($A119,'1PP'!$A:$S,23,FALSE)</f>
        <v>#N/A</v>
      </c>
      <c r="H119" s="180" t="e">
        <f>VLOOKUP($A119,'1PP'!$A:$S,24,FALSE)</f>
        <v>#N/A</v>
      </c>
      <c r="I119" s="182"/>
      <c r="J119" s="182"/>
      <c r="K119" s="6"/>
      <c r="L119" s="9"/>
    </row>
    <row r="120" spans="1:12" ht="12" outlineLevel="4">
      <c r="A120" s="183" t="s">
        <v>362</v>
      </c>
      <c r="B120" s="183"/>
      <c r="C120" s="183"/>
      <c r="D120" s="184" t="s">
        <v>363</v>
      </c>
      <c r="E120" s="185">
        <f>VLOOKUP($A120,'2NP'!$A:$S,11,FALSE)</f>
        <v>0</v>
      </c>
      <c r="F120" s="186" t="e">
        <f>VLOOKUP($A120,'1PP'!$A:$S,19,FALSE)</f>
        <v>#N/A</v>
      </c>
      <c r="G120" s="185" t="e">
        <f>VLOOKUP($A120,'1PP'!$A:$S,23,FALSE)</f>
        <v>#N/A</v>
      </c>
      <c r="H120" s="185" t="e">
        <f>VLOOKUP($A120,'1PP'!$A:$S,24,FALSE)</f>
        <v>#N/A</v>
      </c>
      <c r="I120" s="187"/>
      <c r="J120" s="187"/>
      <c r="K120" s="6"/>
      <c r="L120" s="9"/>
    </row>
    <row r="121" spans="1:12" ht="12" outlineLevel="5">
      <c r="A121" s="188" t="s">
        <v>364</v>
      </c>
      <c r="B121" s="188"/>
      <c r="C121" s="188"/>
      <c r="D121" s="189" t="s">
        <v>363</v>
      </c>
      <c r="E121" s="190">
        <f>VLOOKUP($A121,'2NP'!$A:$S,11,FALSE)</f>
        <v>0</v>
      </c>
      <c r="F121" s="191" t="e">
        <f>VLOOKUP($A121,'1PP'!$A:$S,19,FALSE)</f>
        <v>#N/A</v>
      </c>
      <c r="G121" s="190" t="e">
        <f>VLOOKUP($A121,'1PP'!$A:$S,23,FALSE)</f>
        <v>#N/A</v>
      </c>
      <c r="H121" s="190" t="e">
        <f>VLOOKUP($A121,'1PP'!$A:$S,24,FALSE)</f>
        <v>#N/A</v>
      </c>
      <c r="I121" s="192"/>
      <c r="J121" s="192"/>
      <c r="K121" s="6"/>
      <c r="L121" s="9"/>
    </row>
    <row r="122" spans="1:12" ht="12" outlineLevel="4">
      <c r="A122" s="183" t="s">
        <v>365</v>
      </c>
      <c r="B122" s="183"/>
      <c r="C122" s="183"/>
      <c r="D122" s="184" t="s">
        <v>366</v>
      </c>
      <c r="E122" s="185">
        <f>VLOOKUP($A122,'2NP'!$A:$S,11,FALSE)</f>
        <v>0</v>
      </c>
      <c r="F122" s="186" t="e">
        <f>VLOOKUP($A122,'1PP'!$A:$S,19,FALSE)</f>
        <v>#N/A</v>
      </c>
      <c r="G122" s="185" t="e">
        <f>VLOOKUP($A122,'1PP'!$A:$S,23,FALSE)</f>
        <v>#N/A</v>
      </c>
      <c r="H122" s="185" t="e">
        <f>VLOOKUP($A122,'1PP'!$A:$S,24,FALSE)</f>
        <v>#N/A</v>
      </c>
      <c r="I122" s="187"/>
      <c r="J122" s="187"/>
      <c r="K122" s="6"/>
      <c r="L122" s="9"/>
    </row>
    <row r="123" spans="1:12" ht="12" outlineLevel="5">
      <c r="A123" s="188" t="s">
        <v>367</v>
      </c>
      <c r="B123" s="188"/>
      <c r="C123" s="188"/>
      <c r="D123" s="189" t="s">
        <v>366</v>
      </c>
      <c r="E123" s="190">
        <f>VLOOKUP($A123,'2NP'!$A:$S,11,FALSE)</f>
        <v>0</v>
      </c>
      <c r="F123" s="191" t="e">
        <f>VLOOKUP($A123,'1PP'!$A:$S,19,FALSE)</f>
        <v>#N/A</v>
      </c>
      <c r="G123" s="190" t="e">
        <f>VLOOKUP($A123,'1PP'!$A:$S,23,FALSE)</f>
        <v>#N/A</v>
      </c>
      <c r="H123" s="190" t="e">
        <f>VLOOKUP($A123,'1PP'!$A:$S,24,FALSE)</f>
        <v>#N/A</v>
      </c>
      <c r="I123" s="192"/>
      <c r="J123" s="192"/>
      <c r="K123" s="6"/>
      <c r="L123" s="9"/>
    </row>
    <row r="124" spans="1:12" ht="12" outlineLevel="4">
      <c r="A124" s="183" t="s">
        <v>368</v>
      </c>
      <c r="B124" s="183"/>
      <c r="C124" s="183"/>
      <c r="D124" s="184" t="s">
        <v>369</v>
      </c>
      <c r="E124" s="185">
        <f>VLOOKUP($A124,'2NP'!$A:$S,11,FALSE)</f>
        <v>0</v>
      </c>
      <c r="F124" s="186" t="e">
        <f>VLOOKUP($A124,'1PP'!$A:$S,19,FALSE)</f>
        <v>#N/A</v>
      </c>
      <c r="G124" s="185" t="e">
        <f>VLOOKUP($A124,'1PP'!$A:$S,23,FALSE)</f>
        <v>#N/A</v>
      </c>
      <c r="H124" s="185" t="e">
        <f>VLOOKUP($A124,'1PP'!$A:$S,24,FALSE)</f>
        <v>#N/A</v>
      </c>
      <c r="I124" s="187"/>
      <c r="J124" s="187"/>
      <c r="K124" s="6"/>
      <c r="L124" s="9"/>
    </row>
    <row r="125" spans="1:12" ht="12" outlineLevel="5">
      <c r="A125" s="188" t="s">
        <v>370</v>
      </c>
      <c r="B125" s="188"/>
      <c r="C125" s="188"/>
      <c r="D125" s="189" t="s">
        <v>369</v>
      </c>
      <c r="E125" s="190">
        <f>VLOOKUP($A125,'2NP'!$A:$S,11,FALSE)</f>
        <v>0</v>
      </c>
      <c r="F125" s="191" t="e">
        <f>VLOOKUP($A125,'1PP'!$A:$S,19,FALSE)</f>
        <v>#N/A</v>
      </c>
      <c r="G125" s="190" t="e">
        <f>VLOOKUP($A125,'1PP'!$A:$S,23,FALSE)</f>
        <v>#N/A</v>
      </c>
      <c r="H125" s="190" t="e">
        <f>VLOOKUP($A125,'1PP'!$A:$S,24,FALSE)</f>
        <v>#N/A</v>
      </c>
      <c r="I125" s="192"/>
      <c r="J125" s="192"/>
      <c r="K125" s="6"/>
      <c r="L125" s="9"/>
    </row>
    <row r="126" spans="1:12" ht="12" outlineLevel="4">
      <c r="A126" s="183" t="s">
        <v>371</v>
      </c>
      <c r="B126" s="183"/>
      <c r="C126" s="183"/>
      <c r="D126" s="184" t="s">
        <v>372</v>
      </c>
      <c r="E126" s="185">
        <f>VLOOKUP($A126,'2NP'!$A:$S,11,FALSE)</f>
        <v>0</v>
      </c>
      <c r="F126" s="186" t="e">
        <f>VLOOKUP($A126,'1PP'!$A:$S,19,FALSE)</f>
        <v>#N/A</v>
      </c>
      <c r="G126" s="185" t="e">
        <f>VLOOKUP($A126,'1PP'!$A:$S,23,FALSE)</f>
        <v>#N/A</v>
      </c>
      <c r="H126" s="185" t="e">
        <f>VLOOKUP($A126,'1PP'!$A:$S,24,FALSE)</f>
        <v>#N/A</v>
      </c>
      <c r="I126" s="187"/>
      <c r="J126" s="187"/>
      <c r="K126" s="6"/>
      <c r="L126" s="9"/>
    </row>
    <row r="127" spans="1:12" ht="12" outlineLevel="5">
      <c r="A127" s="188" t="s">
        <v>373</v>
      </c>
      <c r="B127" s="188"/>
      <c r="C127" s="188"/>
      <c r="D127" s="189" t="s">
        <v>372</v>
      </c>
      <c r="E127" s="190">
        <f>VLOOKUP($A127,'2NP'!$A:$S,11,FALSE)</f>
        <v>0</v>
      </c>
      <c r="F127" s="191" t="e">
        <f>VLOOKUP($A127,'1PP'!$A:$S,19,FALSE)</f>
        <v>#N/A</v>
      </c>
      <c r="G127" s="190" t="e">
        <f>VLOOKUP($A127,'1PP'!$A:$S,23,FALSE)</f>
        <v>#N/A</v>
      </c>
      <c r="H127" s="190" t="e">
        <f>VLOOKUP($A127,'1PP'!$A:$S,24,FALSE)</f>
        <v>#N/A</v>
      </c>
      <c r="I127" s="192"/>
      <c r="J127" s="192"/>
      <c r="K127" s="6"/>
      <c r="L127" s="9"/>
    </row>
    <row r="128" spans="1:12" ht="12" outlineLevel="4">
      <c r="A128" s="183" t="s">
        <v>374</v>
      </c>
      <c r="B128" s="183"/>
      <c r="C128" s="183"/>
      <c r="D128" s="184" t="s">
        <v>375</v>
      </c>
      <c r="E128" s="185">
        <f>VLOOKUP($A128,'2NP'!$A:$S,11,FALSE)</f>
        <v>0</v>
      </c>
      <c r="F128" s="186" t="e">
        <f>VLOOKUP($A128,'1PP'!$A:$S,19,FALSE)</f>
        <v>#N/A</v>
      </c>
      <c r="G128" s="185" t="e">
        <f>VLOOKUP($A128,'1PP'!$A:$S,23,FALSE)</f>
        <v>#N/A</v>
      </c>
      <c r="H128" s="185" t="e">
        <f>VLOOKUP($A128,'1PP'!$A:$S,24,FALSE)</f>
        <v>#N/A</v>
      </c>
      <c r="I128" s="187"/>
      <c r="J128" s="187"/>
      <c r="K128" s="6"/>
      <c r="L128" s="9"/>
    </row>
    <row r="129" spans="1:12" ht="12" outlineLevel="5">
      <c r="A129" s="188" t="s">
        <v>376</v>
      </c>
      <c r="B129" s="188"/>
      <c r="C129" s="188"/>
      <c r="D129" s="189" t="s">
        <v>375</v>
      </c>
      <c r="E129" s="190">
        <f>VLOOKUP($A129,'2NP'!$A:$S,11,FALSE)</f>
        <v>0</v>
      </c>
      <c r="F129" s="191" t="e">
        <f>VLOOKUP($A129,'1PP'!$A:$S,19,FALSE)</f>
        <v>#N/A</v>
      </c>
      <c r="G129" s="190" t="e">
        <f>VLOOKUP($A129,'1PP'!$A:$S,23,FALSE)</f>
        <v>#N/A</v>
      </c>
      <c r="H129" s="190" t="e">
        <f>VLOOKUP($A129,'1PP'!$A:$S,24,FALSE)</f>
        <v>#N/A</v>
      </c>
      <c r="I129" s="192"/>
      <c r="J129" s="192"/>
      <c r="K129" s="6"/>
      <c r="L129" s="9"/>
    </row>
    <row r="130" spans="1:12" ht="12" outlineLevel="4">
      <c r="A130" s="183" t="s">
        <v>377</v>
      </c>
      <c r="B130" s="183"/>
      <c r="C130" s="183"/>
      <c r="D130" s="184" t="s">
        <v>378</v>
      </c>
      <c r="E130" s="185">
        <f>VLOOKUP($A130,'2NP'!$A:$S,11,FALSE)</f>
        <v>0</v>
      </c>
      <c r="F130" s="186" t="e">
        <f>VLOOKUP($A130,'1PP'!$A:$S,19,FALSE)</f>
        <v>#N/A</v>
      </c>
      <c r="G130" s="185" t="e">
        <f>VLOOKUP($A130,'1PP'!$A:$S,23,FALSE)</f>
        <v>#N/A</v>
      </c>
      <c r="H130" s="185" t="e">
        <f>VLOOKUP($A130,'1PP'!$A:$S,24,FALSE)</f>
        <v>#N/A</v>
      </c>
      <c r="I130" s="187"/>
      <c r="J130" s="187"/>
      <c r="K130" s="6"/>
      <c r="L130" s="9"/>
    </row>
    <row r="131" spans="1:12" ht="12" outlineLevel="5">
      <c r="A131" s="188" t="s">
        <v>379</v>
      </c>
      <c r="B131" s="188"/>
      <c r="C131" s="188"/>
      <c r="D131" s="189" t="s">
        <v>378</v>
      </c>
      <c r="E131" s="190">
        <f>VLOOKUP($A131,'2NP'!$A:$S,11,FALSE)</f>
        <v>0</v>
      </c>
      <c r="F131" s="191" t="e">
        <f>VLOOKUP($A131,'1PP'!$A:$S,19,FALSE)</f>
        <v>#N/A</v>
      </c>
      <c r="G131" s="190" t="e">
        <f>VLOOKUP($A131,'1PP'!$A:$S,23,FALSE)</f>
        <v>#N/A</v>
      </c>
      <c r="H131" s="190" t="e">
        <f>VLOOKUP($A131,'1PP'!$A:$S,24,FALSE)</f>
        <v>#N/A</v>
      </c>
      <c r="I131" s="192"/>
      <c r="J131" s="192"/>
      <c r="K131" s="6"/>
      <c r="L131" s="9"/>
    </row>
    <row r="132" spans="1:12" ht="14" outlineLevel="1">
      <c r="A132" s="168" t="s">
        <v>380</v>
      </c>
      <c r="B132" s="168"/>
      <c r="C132" s="168"/>
      <c r="D132" s="169" t="s">
        <v>381</v>
      </c>
      <c r="E132" s="170">
        <f>VLOOKUP($A132,'3NP'!$A:$S,11,FALSE)</f>
        <v>0</v>
      </c>
      <c r="F132" s="171" t="e">
        <f>VLOOKUP($A132,'1PP'!$A:$S,19,FALSE)</f>
        <v>#N/A</v>
      </c>
      <c r="G132" s="170" t="e">
        <f>VLOOKUP($A132,'1PP'!$A:$S,23,FALSE)</f>
        <v>#N/A</v>
      </c>
      <c r="H132" s="170" t="e">
        <f>VLOOKUP($A132,'1PP'!$A:$S,24,FALSE)</f>
        <v>#N/A</v>
      </c>
      <c r="I132" s="172"/>
      <c r="J132" s="172"/>
      <c r="K132" s="6"/>
      <c r="L132" s="9"/>
    </row>
    <row r="133" spans="1:12" ht="13" outlineLevel="2">
      <c r="A133" s="173" t="s">
        <v>382</v>
      </c>
      <c r="B133" s="173"/>
      <c r="C133" s="173"/>
      <c r="D133" s="174" t="s">
        <v>383</v>
      </c>
      <c r="E133" s="175">
        <f>VLOOKUP($A133,'3NP'!$A:$S,11,FALSE)</f>
        <v>0</v>
      </c>
      <c r="F133" s="176" t="e">
        <f>VLOOKUP($A133,'1PP'!$A:$S,19,FALSE)</f>
        <v>#N/A</v>
      </c>
      <c r="G133" s="175" t="e">
        <f>VLOOKUP($A133,'1PP'!$A:$S,23,FALSE)</f>
        <v>#N/A</v>
      </c>
      <c r="H133" s="175" t="e">
        <f>VLOOKUP($A133,'1PP'!$A:$S,24,FALSE)</f>
        <v>#N/A</v>
      </c>
      <c r="I133" s="177"/>
      <c r="J133" s="177"/>
      <c r="K133" s="6"/>
      <c r="L133" s="9"/>
    </row>
    <row r="134" spans="1:12" ht="12" outlineLevel="3">
      <c r="A134" s="178" t="s">
        <v>384</v>
      </c>
      <c r="B134" s="178"/>
      <c r="C134" s="178"/>
      <c r="D134" s="179" t="s">
        <v>385</v>
      </c>
      <c r="E134" s="180">
        <f>VLOOKUP($A134,'3NP'!$A:$S,11,FALSE)</f>
        <v>0</v>
      </c>
      <c r="F134" s="181" t="e">
        <f>VLOOKUP($A134,'1PP'!$A:$S,19,FALSE)</f>
        <v>#N/A</v>
      </c>
      <c r="G134" s="180" t="e">
        <f>VLOOKUP($A134,'1PP'!$A:$S,23,FALSE)</f>
        <v>#N/A</v>
      </c>
      <c r="H134" s="180" t="e">
        <f>VLOOKUP($A134,'1PP'!$A:$S,24,FALSE)</f>
        <v>#N/A</v>
      </c>
      <c r="I134" s="182"/>
      <c r="J134" s="182"/>
      <c r="K134" s="6"/>
      <c r="L134" s="9"/>
    </row>
    <row r="135" spans="1:12" ht="12" outlineLevel="4">
      <c r="A135" s="183" t="s">
        <v>386</v>
      </c>
      <c r="B135" s="183"/>
      <c r="C135" s="183"/>
      <c r="D135" s="184" t="s">
        <v>188</v>
      </c>
      <c r="E135" s="185">
        <f>VLOOKUP($A135,'3NP'!$A:$S,11,FALSE)</f>
        <v>0</v>
      </c>
      <c r="F135" s="186" t="e">
        <f>VLOOKUP($A135,'1PP'!$A:$S,19,FALSE)</f>
        <v>#N/A</v>
      </c>
      <c r="G135" s="185" t="e">
        <f>VLOOKUP($A135,'1PP'!$A:$S,23,FALSE)</f>
        <v>#N/A</v>
      </c>
      <c r="H135" s="185" t="e">
        <f>VLOOKUP($A135,'1PP'!$A:$S,24,FALSE)</f>
        <v>#N/A</v>
      </c>
      <c r="I135" s="187"/>
      <c r="J135" s="187"/>
      <c r="K135" s="6"/>
      <c r="L135" s="9"/>
    </row>
    <row r="136" spans="1:12" ht="12" outlineLevel="5">
      <c r="A136" s="188" t="s">
        <v>387</v>
      </c>
      <c r="B136" s="188"/>
      <c r="C136" s="188"/>
      <c r="D136" s="189" t="s">
        <v>190</v>
      </c>
      <c r="E136" s="190">
        <f>VLOOKUP($A136,'3NP'!$A:$S,11,FALSE)</f>
        <v>0</v>
      </c>
      <c r="F136" s="191" t="e">
        <f>VLOOKUP($A136,'1PP'!$A:$S,19,FALSE)</f>
        <v>#N/A</v>
      </c>
      <c r="G136" s="190" t="e">
        <f>VLOOKUP($A136,'1PP'!$A:$S,23,FALSE)</f>
        <v>#N/A</v>
      </c>
      <c r="H136" s="190" t="e">
        <f>VLOOKUP($A136,'1PP'!$A:$S,24,FALSE)</f>
        <v>#N/A</v>
      </c>
      <c r="I136" s="192"/>
      <c r="J136" s="192"/>
      <c r="K136" s="6"/>
      <c r="L136" s="9"/>
    </row>
    <row r="137" spans="1:12" ht="12" outlineLevel="5">
      <c r="A137" s="188" t="s">
        <v>388</v>
      </c>
      <c r="B137" s="188"/>
      <c r="C137" s="188"/>
      <c r="D137" s="189" t="s">
        <v>192</v>
      </c>
      <c r="E137" s="190">
        <f>VLOOKUP($A137,'3NP'!$A:$S,11,FALSE)</f>
        <v>0</v>
      </c>
      <c r="F137" s="191" t="e">
        <f>VLOOKUP($A137,'1PP'!$A:$S,19,FALSE)</f>
        <v>#N/A</v>
      </c>
      <c r="G137" s="190" t="e">
        <f>VLOOKUP($A137,'1PP'!$A:$S,23,FALSE)</f>
        <v>#N/A</v>
      </c>
      <c r="H137" s="190" t="e">
        <f>VLOOKUP($A137,'1PP'!$A:$S,24,FALSE)</f>
        <v>#N/A</v>
      </c>
      <c r="I137" s="192"/>
      <c r="J137" s="192"/>
      <c r="K137" s="6"/>
      <c r="L137" s="9"/>
    </row>
    <row r="138" spans="1:12" ht="12" outlineLevel="4">
      <c r="A138" s="183" t="s">
        <v>389</v>
      </c>
      <c r="B138" s="183"/>
      <c r="C138" s="183"/>
      <c r="D138" s="184" t="s">
        <v>267</v>
      </c>
      <c r="E138" s="185">
        <f>VLOOKUP($A138,'3NP'!$A:$S,11,FALSE)</f>
        <v>0</v>
      </c>
      <c r="F138" s="186" t="e">
        <f>VLOOKUP($A138,'1PP'!$A:$S,19,FALSE)</f>
        <v>#N/A</v>
      </c>
      <c r="G138" s="185" t="e">
        <f>VLOOKUP($A138,'1PP'!$A:$S,23,FALSE)</f>
        <v>#N/A</v>
      </c>
      <c r="H138" s="185" t="e">
        <f>VLOOKUP($A138,'1PP'!$A:$S,24,FALSE)</f>
        <v>#N/A</v>
      </c>
      <c r="I138" s="187"/>
      <c r="J138" s="187"/>
      <c r="K138" s="6"/>
      <c r="L138" s="9"/>
    </row>
    <row r="139" spans="1:12" ht="12" outlineLevel="5">
      <c r="A139" s="188" t="s">
        <v>390</v>
      </c>
      <c r="B139" s="188"/>
      <c r="C139" s="188"/>
      <c r="D139" s="189" t="s">
        <v>269</v>
      </c>
      <c r="E139" s="190">
        <f>VLOOKUP($A139,'3NP'!$A:$S,11,FALSE)</f>
        <v>0</v>
      </c>
      <c r="F139" s="191" t="e">
        <f>VLOOKUP($A139,'1PP'!$A:$S,19,FALSE)</f>
        <v>#N/A</v>
      </c>
      <c r="G139" s="190" t="e">
        <f>VLOOKUP($A139,'1PP'!$A:$S,23,FALSE)</f>
        <v>#N/A</v>
      </c>
      <c r="H139" s="190" t="e">
        <f>VLOOKUP($A139,'1PP'!$A:$S,24,FALSE)</f>
        <v>#N/A</v>
      </c>
      <c r="I139" s="192"/>
      <c r="J139" s="192"/>
      <c r="K139" s="6"/>
      <c r="L139" s="9"/>
    </row>
    <row r="140" spans="1:12" ht="12" outlineLevel="4">
      <c r="A140" s="183" t="s">
        <v>391</v>
      </c>
      <c r="B140" s="183"/>
      <c r="C140" s="183"/>
      <c r="D140" s="184" t="s">
        <v>194</v>
      </c>
      <c r="E140" s="185">
        <f>VLOOKUP($A140,'3NP'!$A:$S,11,FALSE)</f>
        <v>0</v>
      </c>
      <c r="F140" s="186" t="e">
        <f>VLOOKUP($A140,'1PP'!$A:$S,19,FALSE)</f>
        <v>#N/A</v>
      </c>
      <c r="G140" s="185" t="e">
        <f>VLOOKUP($A140,'1PP'!$A:$S,23,FALSE)</f>
        <v>#N/A</v>
      </c>
      <c r="H140" s="185" t="e">
        <f>VLOOKUP($A140,'1PP'!$A:$S,24,FALSE)</f>
        <v>#N/A</v>
      </c>
      <c r="I140" s="187"/>
      <c r="J140" s="187"/>
      <c r="K140" s="6"/>
      <c r="L140" s="9"/>
    </row>
    <row r="141" spans="1:12" ht="12" outlineLevel="5">
      <c r="A141" s="188" t="s">
        <v>392</v>
      </c>
      <c r="B141" s="188"/>
      <c r="C141" s="188"/>
      <c r="D141" s="189" t="s">
        <v>196</v>
      </c>
      <c r="E141" s="190">
        <f>VLOOKUP($A141,'3NP'!$A:$S,11,FALSE)</f>
        <v>0</v>
      </c>
      <c r="F141" s="191" t="e">
        <f>VLOOKUP($A141,'1PP'!$A:$S,19,FALSE)</f>
        <v>#N/A</v>
      </c>
      <c r="G141" s="190" t="e">
        <f>VLOOKUP($A141,'1PP'!$A:$S,23,FALSE)</f>
        <v>#N/A</v>
      </c>
      <c r="H141" s="190" t="e">
        <f>VLOOKUP($A141,'1PP'!$A:$S,24,FALSE)</f>
        <v>#N/A</v>
      </c>
      <c r="I141" s="192"/>
      <c r="J141" s="192"/>
      <c r="K141" s="6"/>
      <c r="L141" s="9"/>
    </row>
    <row r="142" spans="1:12" ht="12" outlineLevel="3">
      <c r="A142" s="178" t="s">
        <v>393</v>
      </c>
      <c r="B142" s="178"/>
      <c r="C142" s="178"/>
      <c r="D142" s="179" t="s">
        <v>394</v>
      </c>
      <c r="E142" s="180">
        <f>VLOOKUP($A142,'3NP'!$A:$S,11,FALSE)</f>
        <v>0</v>
      </c>
      <c r="F142" s="181" t="e">
        <f>VLOOKUP($A142,'1PP'!$A:$S,19,FALSE)</f>
        <v>#N/A</v>
      </c>
      <c r="G142" s="180" t="e">
        <f>VLOOKUP($A142,'1PP'!$A:$S,23,FALSE)</f>
        <v>#N/A</v>
      </c>
      <c r="H142" s="180" t="e">
        <f>VLOOKUP($A142,'1PP'!$A:$S,24,FALSE)</f>
        <v>#N/A</v>
      </c>
      <c r="I142" s="182"/>
      <c r="J142" s="182"/>
      <c r="K142" s="6"/>
      <c r="L142" s="9"/>
    </row>
    <row r="143" spans="1:12" ht="12" outlineLevel="4">
      <c r="A143" s="183" t="s">
        <v>395</v>
      </c>
      <c r="B143" s="183"/>
      <c r="C143" s="183"/>
      <c r="D143" s="184" t="s">
        <v>204</v>
      </c>
      <c r="E143" s="185">
        <f>VLOOKUP($A143,'3NP'!$A:$S,11,FALSE)</f>
        <v>0</v>
      </c>
      <c r="F143" s="186" t="e">
        <f>VLOOKUP($A143,'1PP'!$A:$S,19,FALSE)</f>
        <v>#N/A</v>
      </c>
      <c r="G143" s="185" t="e">
        <f>VLOOKUP($A143,'1PP'!$A:$S,23,FALSE)</f>
        <v>#N/A</v>
      </c>
      <c r="H143" s="185" t="e">
        <f>VLOOKUP($A143,'1PP'!$A:$S,24,FALSE)</f>
        <v>#N/A</v>
      </c>
      <c r="I143" s="187"/>
      <c r="J143" s="187"/>
      <c r="K143" s="6"/>
      <c r="L143" s="9"/>
    </row>
    <row r="144" spans="1:12" ht="12" outlineLevel="5">
      <c r="A144" s="188" t="s">
        <v>396</v>
      </c>
      <c r="B144" s="188"/>
      <c r="C144" s="188"/>
      <c r="D144" s="189" t="s">
        <v>206</v>
      </c>
      <c r="E144" s="190">
        <f>VLOOKUP($A144,'3NP'!$A:$S,11,FALSE)</f>
        <v>0</v>
      </c>
      <c r="F144" s="191" t="e">
        <f>VLOOKUP($A144,'1PP'!$A:$S,19,FALSE)</f>
        <v>#N/A</v>
      </c>
      <c r="G144" s="190" t="e">
        <f>VLOOKUP($A144,'1PP'!$A:$S,23,FALSE)</f>
        <v>#N/A</v>
      </c>
      <c r="H144" s="190" t="e">
        <f>VLOOKUP($A144,'1PP'!$A:$S,24,FALSE)</f>
        <v>#N/A</v>
      </c>
      <c r="I144" s="192"/>
      <c r="J144" s="192"/>
      <c r="K144" s="6"/>
      <c r="L144" s="9"/>
    </row>
    <row r="145" spans="1:12" ht="12" outlineLevel="5">
      <c r="A145" s="188" t="s">
        <v>397</v>
      </c>
      <c r="B145" s="188"/>
      <c r="C145" s="188"/>
      <c r="D145" s="189" t="s">
        <v>208</v>
      </c>
      <c r="E145" s="190">
        <f>VLOOKUP($A145,'3NP'!$A:$S,11,FALSE)</f>
        <v>0</v>
      </c>
      <c r="F145" s="191" t="e">
        <f>VLOOKUP($A145,'1PP'!$A:$S,19,FALSE)</f>
        <v>#N/A</v>
      </c>
      <c r="G145" s="190" t="e">
        <f>VLOOKUP($A145,'1PP'!$A:$S,23,FALSE)</f>
        <v>#N/A</v>
      </c>
      <c r="H145" s="190" t="e">
        <f>VLOOKUP($A145,'1PP'!$A:$S,24,FALSE)</f>
        <v>#N/A</v>
      </c>
      <c r="I145" s="192"/>
      <c r="J145" s="192"/>
      <c r="K145" s="6"/>
      <c r="L145" s="9"/>
    </row>
    <row r="146" spans="1:12" ht="12" outlineLevel="4">
      <c r="A146" s="183" t="s">
        <v>398</v>
      </c>
      <c r="B146" s="183"/>
      <c r="C146" s="183"/>
      <c r="D146" s="184" t="s">
        <v>210</v>
      </c>
      <c r="E146" s="185">
        <f>VLOOKUP($A146,'3NP'!$A:$S,11,FALSE)</f>
        <v>0</v>
      </c>
      <c r="F146" s="186" t="e">
        <f>VLOOKUP($A146,'1PP'!$A:$S,19,FALSE)</f>
        <v>#N/A</v>
      </c>
      <c r="G146" s="185" t="e">
        <f>VLOOKUP($A146,'1PP'!$A:$S,23,FALSE)</f>
        <v>#N/A</v>
      </c>
      <c r="H146" s="185" t="e">
        <f>VLOOKUP($A146,'1PP'!$A:$S,24,FALSE)</f>
        <v>#N/A</v>
      </c>
      <c r="I146" s="187"/>
      <c r="J146" s="187"/>
      <c r="K146" s="6"/>
      <c r="L146" s="9"/>
    </row>
    <row r="147" spans="1:12" ht="12" outlineLevel="5">
      <c r="A147" s="188" t="s">
        <v>399</v>
      </c>
      <c r="B147" s="188"/>
      <c r="C147" s="188"/>
      <c r="D147" s="189" t="s">
        <v>212</v>
      </c>
      <c r="E147" s="190">
        <f>VLOOKUP($A147,'3NP'!$A:$S,11,FALSE)</f>
        <v>0</v>
      </c>
      <c r="F147" s="191" t="e">
        <f>VLOOKUP($A147,'1PP'!$A:$S,19,FALSE)</f>
        <v>#N/A</v>
      </c>
      <c r="G147" s="190" t="e">
        <f>VLOOKUP($A147,'1PP'!$A:$S,23,FALSE)</f>
        <v>#N/A</v>
      </c>
      <c r="H147" s="190" t="e">
        <f>VLOOKUP($A147,'1PP'!$A:$S,24,FALSE)</f>
        <v>#N/A</v>
      </c>
      <c r="I147" s="192"/>
      <c r="J147" s="192"/>
      <c r="K147" s="6"/>
      <c r="L147" s="9"/>
    </row>
    <row r="148" spans="1:12" ht="12" outlineLevel="5">
      <c r="A148" s="188" t="s">
        <v>400</v>
      </c>
      <c r="B148" s="188"/>
      <c r="C148" s="188"/>
      <c r="D148" s="189" t="s">
        <v>214</v>
      </c>
      <c r="E148" s="190">
        <f>VLOOKUP($A148,'3NP'!$A:$S,11,FALSE)</f>
        <v>0</v>
      </c>
      <c r="F148" s="191" t="e">
        <f>VLOOKUP($A148,'1PP'!$A:$S,19,FALSE)</f>
        <v>#N/A</v>
      </c>
      <c r="G148" s="190" t="e">
        <f>VLOOKUP($A148,'1PP'!$A:$S,23,FALSE)</f>
        <v>#N/A</v>
      </c>
      <c r="H148" s="190" t="e">
        <f>VLOOKUP($A148,'1PP'!$A:$S,24,FALSE)</f>
        <v>#N/A</v>
      </c>
      <c r="I148" s="192"/>
      <c r="J148" s="192"/>
      <c r="K148" s="6"/>
      <c r="L148" s="9"/>
    </row>
    <row r="149" spans="1:12" ht="12" outlineLevel="3">
      <c r="A149" s="178" t="s">
        <v>401</v>
      </c>
      <c r="B149" s="178"/>
      <c r="C149" s="178"/>
      <c r="D149" s="179" t="s">
        <v>402</v>
      </c>
      <c r="E149" s="180">
        <f>VLOOKUP($A149,'3NP'!$A:$S,11,FALSE)</f>
        <v>0</v>
      </c>
      <c r="F149" s="181" t="e">
        <f>VLOOKUP($A149,'1PP'!$A:$S,19,FALSE)</f>
        <v>#N/A</v>
      </c>
      <c r="G149" s="180" t="e">
        <f>VLOOKUP($A149,'1PP'!$A:$S,23,FALSE)</f>
        <v>#N/A</v>
      </c>
      <c r="H149" s="180" t="e">
        <f>VLOOKUP($A149,'1PP'!$A:$S,24,FALSE)</f>
        <v>#N/A</v>
      </c>
      <c r="I149" s="182"/>
      <c r="J149" s="182"/>
      <c r="K149" s="6"/>
      <c r="L149" s="9"/>
    </row>
    <row r="150" spans="1:12" ht="12" outlineLevel="4">
      <c r="A150" s="183" t="s">
        <v>403</v>
      </c>
      <c r="B150" s="183"/>
      <c r="C150" s="183"/>
      <c r="D150" s="184" t="s">
        <v>404</v>
      </c>
      <c r="E150" s="185">
        <f>VLOOKUP($A150,'3NP'!$A:$S,11,FALSE)</f>
        <v>0</v>
      </c>
      <c r="F150" s="186" t="e">
        <f>VLOOKUP($A150,'1PP'!$A:$S,19,FALSE)</f>
        <v>#N/A</v>
      </c>
      <c r="G150" s="185" t="e">
        <f>VLOOKUP($A150,'1PP'!$A:$S,23,FALSE)</f>
        <v>#N/A</v>
      </c>
      <c r="H150" s="185" t="e">
        <f>VLOOKUP($A150,'1PP'!$A:$S,24,FALSE)</f>
        <v>#N/A</v>
      </c>
      <c r="I150" s="187"/>
      <c r="J150" s="187"/>
      <c r="K150" s="6"/>
      <c r="L150" s="9"/>
    </row>
    <row r="151" spans="1:12" ht="12" outlineLevel="5">
      <c r="A151" s="188" t="s">
        <v>405</v>
      </c>
      <c r="B151" s="188"/>
      <c r="C151" s="188"/>
      <c r="D151" s="189" t="s">
        <v>406</v>
      </c>
      <c r="E151" s="190">
        <f>VLOOKUP($A151,'3NP'!$A:$S,11,FALSE)</f>
        <v>0</v>
      </c>
      <c r="F151" s="191" t="e">
        <f>VLOOKUP($A151,'1PP'!$A:$S,19,FALSE)</f>
        <v>#N/A</v>
      </c>
      <c r="G151" s="190" t="e">
        <f>VLOOKUP($A151,'1PP'!$A:$S,23,FALSE)</f>
        <v>#N/A</v>
      </c>
      <c r="H151" s="190" t="e">
        <f>VLOOKUP($A151,'1PP'!$A:$S,24,FALSE)</f>
        <v>#N/A</v>
      </c>
      <c r="I151" s="192"/>
      <c r="J151" s="192"/>
      <c r="K151" s="6"/>
      <c r="L151" s="9"/>
    </row>
    <row r="152" spans="1:12" ht="12" outlineLevel="5">
      <c r="A152" s="188" t="s">
        <v>407</v>
      </c>
      <c r="B152" s="188"/>
      <c r="C152" s="188"/>
      <c r="D152" s="189" t="s">
        <v>408</v>
      </c>
      <c r="E152" s="190">
        <f>VLOOKUP($A152,'3NP'!$A:$S,11,FALSE)</f>
        <v>0</v>
      </c>
      <c r="F152" s="191" t="e">
        <f>VLOOKUP($A152,'1PP'!$A:$S,19,FALSE)</f>
        <v>#N/A</v>
      </c>
      <c r="G152" s="190" t="e">
        <f>VLOOKUP($A152,'1PP'!$A:$S,23,FALSE)</f>
        <v>#N/A</v>
      </c>
      <c r="H152" s="190" t="e">
        <f>VLOOKUP($A152,'1PP'!$A:$S,24,FALSE)</f>
        <v>#N/A</v>
      </c>
      <c r="I152" s="192"/>
      <c r="J152" s="192"/>
      <c r="K152" s="6"/>
      <c r="L152" s="9"/>
    </row>
    <row r="153" spans="1:12" ht="12" outlineLevel="3">
      <c r="A153" s="178" t="s">
        <v>409</v>
      </c>
      <c r="B153" s="178"/>
      <c r="C153" s="178"/>
      <c r="D153" s="179" t="s">
        <v>410</v>
      </c>
      <c r="E153" s="180">
        <f>VLOOKUP($A153,'3NP'!$A:$S,11,FALSE)</f>
        <v>0</v>
      </c>
      <c r="F153" s="181" t="e">
        <f>VLOOKUP($A153,'1PP'!$A:$S,19,FALSE)</f>
        <v>#N/A</v>
      </c>
      <c r="G153" s="180" t="e">
        <f>VLOOKUP($A153,'1PP'!$A:$S,23,FALSE)</f>
        <v>#N/A</v>
      </c>
      <c r="H153" s="180" t="e">
        <f>VLOOKUP($A153,'1PP'!$A:$S,24,FALSE)</f>
        <v>#N/A</v>
      </c>
      <c r="I153" s="182"/>
      <c r="J153" s="182"/>
      <c r="K153" s="6"/>
      <c r="L153" s="9"/>
    </row>
    <row r="154" spans="1:12" ht="12" outlineLevel="4">
      <c r="A154" s="183" t="s">
        <v>411</v>
      </c>
      <c r="B154" s="183"/>
      <c r="C154" s="183"/>
      <c r="D154" s="184" t="s">
        <v>226</v>
      </c>
      <c r="E154" s="185">
        <f>VLOOKUP($A154,'3NP'!$A:$S,11,FALSE)</f>
        <v>0</v>
      </c>
      <c r="F154" s="186" t="e">
        <f>VLOOKUP($A154,'1PP'!$A:$S,19,FALSE)</f>
        <v>#N/A</v>
      </c>
      <c r="G154" s="185" t="e">
        <f>VLOOKUP($A154,'1PP'!$A:$S,23,FALSE)</f>
        <v>#N/A</v>
      </c>
      <c r="H154" s="185" t="e">
        <f>VLOOKUP($A154,'1PP'!$A:$S,24,FALSE)</f>
        <v>#N/A</v>
      </c>
      <c r="I154" s="187"/>
      <c r="J154" s="187"/>
      <c r="K154" s="6"/>
      <c r="L154" s="9"/>
    </row>
    <row r="155" spans="1:12" ht="12" outlineLevel="5">
      <c r="A155" s="188" t="s">
        <v>412</v>
      </c>
      <c r="B155" s="188"/>
      <c r="C155" s="188"/>
      <c r="D155" s="189" t="s">
        <v>228</v>
      </c>
      <c r="E155" s="190">
        <f>VLOOKUP($A155,'3NP'!$A:$S,11,FALSE)</f>
        <v>0</v>
      </c>
      <c r="F155" s="191" t="e">
        <f>VLOOKUP($A155,'1PP'!$A:$S,19,FALSE)</f>
        <v>#N/A</v>
      </c>
      <c r="G155" s="190" t="e">
        <f>VLOOKUP($A155,'1PP'!$A:$S,23,FALSE)</f>
        <v>#N/A</v>
      </c>
      <c r="H155" s="190" t="e">
        <f>VLOOKUP($A155,'1PP'!$A:$S,24,FALSE)</f>
        <v>#N/A</v>
      </c>
      <c r="I155" s="192"/>
      <c r="J155" s="192"/>
      <c r="K155" s="6"/>
      <c r="L155" s="9"/>
    </row>
    <row r="156" spans="1:12" ht="13" outlineLevel="2">
      <c r="A156" s="173" t="s">
        <v>413</v>
      </c>
      <c r="B156" s="173"/>
      <c r="C156" s="173"/>
      <c r="D156" s="174" t="s">
        <v>414</v>
      </c>
      <c r="E156" s="175">
        <f>VLOOKUP($A156,'3NP'!$A:$S,11,FALSE)</f>
        <v>0</v>
      </c>
      <c r="F156" s="176" t="e">
        <f>VLOOKUP($A156,'1PP'!$A:$S,19,FALSE)</f>
        <v>#N/A</v>
      </c>
      <c r="G156" s="175" t="e">
        <f>VLOOKUP($A156,'1PP'!$A:$S,23,FALSE)</f>
        <v>#N/A</v>
      </c>
      <c r="H156" s="175" t="e">
        <f>VLOOKUP($A156,'1PP'!$A:$S,24,FALSE)</f>
        <v>#N/A</v>
      </c>
      <c r="I156" s="177"/>
      <c r="J156" s="177"/>
      <c r="K156" s="6"/>
      <c r="L156" s="9"/>
    </row>
    <row r="157" spans="1:12" ht="12" outlineLevel="3">
      <c r="A157" s="178" t="s">
        <v>415</v>
      </c>
      <c r="B157" s="178"/>
      <c r="C157" s="178"/>
      <c r="D157" s="179" t="s">
        <v>416</v>
      </c>
      <c r="E157" s="180">
        <f>VLOOKUP($A157,'3NP'!$A:$S,11,FALSE)</f>
        <v>0</v>
      </c>
      <c r="F157" s="181" t="e">
        <f>VLOOKUP($A157,'1PP'!$A:$S,19,FALSE)</f>
        <v>#N/A</v>
      </c>
      <c r="G157" s="180" t="e">
        <f>VLOOKUP($A157,'1PP'!$A:$S,23,FALSE)</f>
        <v>#N/A</v>
      </c>
      <c r="H157" s="180" t="e">
        <f>VLOOKUP($A157,'1PP'!$A:$S,24,FALSE)</f>
        <v>#N/A</v>
      </c>
      <c r="I157" s="182"/>
      <c r="J157" s="182"/>
      <c r="K157" s="6"/>
      <c r="L157" s="9"/>
    </row>
    <row r="158" spans="1:12" ht="12" outlineLevel="4">
      <c r="A158" s="183" t="s">
        <v>417</v>
      </c>
      <c r="B158" s="183"/>
      <c r="C158" s="183"/>
      <c r="D158" s="184" t="s">
        <v>188</v>
      </c>
      <c r="E158" s="185">
        <f>VLOOKUP($A158,'3NP'!$A:$S,11,FALSE)</f>
        <v>0</v>
      </c>
      <c r="F158" s="186" t="e">
        <f>VLOOKUP($A158,'1PP'!$A:$S,19,FALSE)</f>
        <v>#N/A</v>
      </c>
      <c r="G158" s="185" t="e">
        <f>VLOOKUP($A158,'1PP'!$A:$S,23,FALSE)</f>
        <v>#N/A</v>
      </c>
      <c r="H158" s="185" t="e">
        <f>VLOOKUP($A158,'1PP'!$A:$S,24,FALSE)</f>
        <v>#N/A</v>
      </c>
      <c r="I158" s="187"/>
      <c r="J158" s="187"/>
      <c r="K158" s="6"/>
      <c r="L158" s="9"/>
    </row>
    <row r="159" spans="1:12" ht="12" outlineLevel="5">
      <c r="A159" s="188" t="s">
        <v>418</v>
      </c>
      <c r="B159" s="188"/>
      <c r="C159" s="188"/>
      <c r="D159" s="189" t="s">
        <v>235</v>
      </c>
      <c r="E159" s="190">
        <f>VLOOKUP($A159,'3NP'!$A:$S,11,FALSE)</f>
        <v>0</v>
      </c>
      <c r="F159" s="191" t="e">
        <f>VLOOKUP($A159,'1PP'!$A:$S,19,FALSE)</f>
        <v>#N/A</v>
      </c>
      <c r="G159" s="190" t="e">
        <f>VLOOKUP($A159,'1PP'!$A:$S,23,FALSE)</f>
        <v>#N/A</v>
      </c>
      <c r="H159" s="190" t="e">
        <f>VLOOKUP($A159,'1PP'!$A:$S,24,FALSE)</f>
        <v>#N/A</v>
      </c>
      <c r="I159" s="192"/>
      <c r="J159" s="192"/>
      <c r="K159" s="6"/>
      <c r="L159" s="9"/>
    </row>
    <row r="160" spans="1:12" ht="13" outlineLevel="2">
      <c r="A160" s="173" t="s">
        <v>419</v>
      </c>
      <c r="B160" s="173"/>
      <c r="C160" s="173"/>
      <c r="D160" s="174" t="s">
        <v>420</v>
      </c>
      <c r="E160" s="175">
        <f>VLOOKUP($A160,'3NP'!$A:$S,11,FALSE)</f>
        <v>0</v>
      </c>
      <c r="F160" s="176" t="e">
        <f>VLOOKUP($A160,'1PP'!$A:$S,19,FALSE)</f>
        <v>#N/A</v>
      </c>
      <c r="G160" s="175" t="e">
        <f>VLOOKUP($A160,'1PP'!$A:$S,23,FALSE)</f>
        <v>#N/A</v>
      </c>
      <c r="H160" s="175" t="e">
        <f>VLOOKUP($A160,'1PP'!$A:$S,24,FALSE)</f>
        <v>#N/A</v>
      </c>
      <c r="I160" s="177"/>
      <c r="J160" s="177"/>
      <c r="K160" s="6"/>
      <c r="L160" s="9"/>
    </row>
    <row r="161" spans="1:12" ht="12" outlineLevel="3">
      <c r="A161" s="178" t="s">
        <v>421</v>
      </c>
      <c r="B161" s="178"/>
      <c r="C161" s="178"/>
      <c r="D161" s="179" t="s">
        <v>420</v>
      </c>
      <c r="E161" s="180">
        <f>VLOOKUP($A161,'3NP'!$A:$S,11,FALSE)</f>
        <v>0</v>
      </c>
      <c r="F161" s="181" t="e">
        <f>VLOOKUP($A161,'1PP'!$A:$S,19,FALSE)</f>
        <v>#N/A</v>
      </c>
      <c r="G161" s="180" t="e">
        <f>VLOOKUP($A161,'1PP'!$A:$S,23,FALSE)</f>
        <v>#N/A</v>
      </c>
      <c r="H161" s="180" t="e">
        <f>VLOOKUP($A161,'1PP'!$A:$S,24,FALSE)</f>
        <v>#N/A</v>
      </c>
      <c r="I161" s="182"/>
      <c r="J161" s="182"/>
      <c r="K161" s="6"/>
      <c r="L161" s="9"/>
    </row>
    <row r="162" spans="1:12" ht="12" outlineLevel="4">
      <c r="A162" s="183" t="s">
        <v>422</v>
      </c>
      <c r="B162" s="183"/>
      <c r="C162" s="183"/>
      <c r="D162" s="184" t="s">
        <v>423</v>
      </c>
      <c r="E162" s="185">
        <f>VLOOKUP($A162,'3NP'!$A:$S,11,FALSE)</f>
        <v>0</v>
      </c>
      <c r="F162" s="186" t="e">
        <f>VLOOKUP($A162,'1PP'!$A:$S,19,FALSE)</f>
        <v>#N/A</v>
      </c>
      <c r="G162" s="185" t="e">
        <f>VLOOKUP($A162,'1PP'!$A:$S,23,FALSE)</f>
        <v>#N/A</v>
      </c>
      <c r="H162" s="185" t="e">
        <f>VLOOKUP($A162,'1PP'!$A:$S,24,FALSE)</f>
        <v>#N/A</v>
      </c>
      <c r="I162" s="187"/>
      <c r="J162" s="187"/>
      <c r="K162" s="6"/>
      <c r="L162" s="9"/>
    </row>
    <row r="163" spans="1:12" ht="12" outlineLevel="5">
      <c r="A163" s="188" t="s">
        <v>424</v>
      </c>
      <c r="B163" s="188"/>
      <c r="C163" s="188"/>
      <c r="D163" s="189" t="s">
        <v>423</v>
      </c>
      <c r="E163" s="190">
        <f>VLOOKUP($A163,'3NP'!$A:$S,11,FALSE)</f>
        <v>0</v>
      </c>
      <c r="F163" s="191" t="e">
        <f>VLOOKUP($A163,'1PP'!$A:$S,19,FALSE)</f>
        <v>#N/A</v>
      </c>
      <c r="G163" s="190" t="e">
        <f>VLOOKUP($A163,'1PP'!$A:$S,23,FALSE)</f>
        <v>#N/A</v>
      </c>
      <c r="H163" s="190" t="e">
        <f>VLOOKUP($A163,'1PP'!$A:$S,24,FALSE)</f>
        <v>#N/A</v>
      </c>
      <c r="I163" s="192"/>
      <c r="J163" s="192"/>
      <c r="K163" s="6"/>
      <c r="L163" s="9"/>
    </row>
    <row r="164" spans="1:12" ht="12" outlineLevel="4">
      <c r="A164" s="183" t="s">
        <v>425</v>
      </c>
      <c r="B164" s="183"/>
      <c r="C164" s="183"/>
      <c r="D164" s="184" t="s">
        <v>426</v>
      </c>
      <c r="E164" s="185">
        <f>VLOOKUP($A164,'3NP'!$A:$S,11,FALSE)</f>
        <v>0</v>
      </c>
      <c r="F164" s="186" t="e">
        <f>VLOOKUP($A164,'1PP'!$A:$S,19,FALSE)</f>
        <v>#N/A</v>
      </c>
      <c r="G164" s="185" t="e">
        <f>VLOOKUP($A164,'1PP'!$A:$S,23,FALSE)</f>
        <v>#N/A</v>
      </c>
      <c r="H164" s="185" t="e">
        <f>VLOOKUP($A164,'1PP'!$A:$S,24,FALSE)</f>
        <v>#N/A</v>
      </c>
      <c r="I164" s="187"/>
      <c r="J164" s="187"/>
      <c r="K164" s="6"/>
      <c r="L164" s="9"/>
    </row>
    <row r="165" spans="1:12" ht="12" outlineLevel="5">
      <c r="A165" s="188" t="s">
        <v>427</v>
      </c>
      <c r="B165" s="188"/>
      <c r="C165" s="188"/>
      <c r="D165" s="189" t="s">
        <v>426</v>
      </c>
      <c r="E165" s="190">
        <f>VLOOKUP($A165,'3NP'!$A:$S,11,FALSE)</f>
        <v>0</v>
      </c>
      <c r="F165" s="191" t="e">
        <f>VLOOKUP($A165,'1PP'!$A:$S,19,FALSE)</f>
        <v>#N/A</v>
      </c>
      <c r="G165" s="190" t="e">
        <f>VLOOKUP($A165,'1PP'!$A:$S,23,FALSE)</f>
        <v>#N/A</v>
      </c>
      <c r="H165" s="190" t="e">
        <f>VLOOKUP($A165,'1PP'!$A:$S,24,FALSE)</f>
        <v>#N/A</v>
      </c>
      <c r="I165" s="192"/>
      <c r="J165" s="192"/>
      <c r="K165" s="6"/>
      <c r="L165" s="9"/>
    </row>
    <row r="166" spans="1:12" ht="12" outlineLevel="4">
      <c r="A166" s="183" t="s">
        <v>428</v>
      </c>
      <c r="B166" s="183"/>
      <c r="C166" s="183"/>
      <c r="D166" s="184" t="s">
        <v>429</v>
      </c>
      <c r="E166" s="185">
        <f>VLOOKUP($A166,'3NP'!$A:$S,11,FALSE)</f>
        <v>0</v>
      </c>
      <c r="F166" s="186" t="e">
        <f>VLOOKUP($A166,'1PP'!$A:$S,19,FALSE)</f>
        <v>#N/A</v>
      </c>
      <c r="G166" s="185" t="e">
        <f>VLOOKUP($A166,'1PP'!$A:$S,23,FALSE)</f>
        <v>#N/A</v>
      </c>
      <c r="H166" s="185" t="e">
        <f>VLOOKUP($A166,'1PP'!$A:$S,24,FALSE)</f>
        <v>#N/A</v>
      </c>
      <c r="I166" s="187"/>
      <c r="J166" s="187"/>
      <c r="K166" s="6"/>
      <c r="L166" s="9"/>
    </row>
    <row r="167" spans="1:12" ht="12" outlineLevel="5">
      <c r="A167" s="188" t="s">
        <v>430</v>
      </c>
      <c r="B167" s="188"/>
      <c r="C167" s="188"/>
      <c r="D167" s="189" t="s">
        <v>429</v>
      </c>
      <c r="E167" s="190">
        <f>VLOOKUP($A167,'3NP'!$A:$S,11,FALSE)</f>
        <v>0</v>
      </c>
      <c r="F167" s="191" t="e">
        <f>VLOOKUP($A167,'1PP'!$A:$S,19,FALSE)</f>
        <v>#N/A</v>
      </c>
      <c r="G167" s="190" t="e">
        <f>VLOOKUP($A167,'1PP'!$A:$S,23,FALSE)</f>
        <v>#N/A</v>
      </c>
      <c r="H167" s="190" t="e">
        <f>VLOOKUP($A167,'1PP'!$A:$S,24,FALSE)</f>
        <v>#N/A</v>
      </c>
      <c r="I167" s="192"/>
      <c r="J167" s="192"/>
      <c r="K167" s="6"/>
      <c r="L167" s="9"/>
    </row>
    <row r="168" spans="1:12" ht="12" outlineLevel="4">
      <c r="A168" s="183" t="s">
        <v>431</v>
      </c>
      <c r="B168" s="183"/>
      <c r="C168" s="183"/>
      <c r="D168" s="184" t="s">
        <v>432</v>
      </c>
      <c r="E168" s="185">
        <f>VLOOKUP($A168,'3NP'!$A:$S,11,FALSE)</f>
        <v>0</v>
      </c>
      <c r="F168" s="186" t="e">
        <f>VLOOKUP($A168,'1PP'!$A:$S,19,FALSE)</f>
        <v>#N/A</v>
      </c>
      <c r="G168" s="185" t="e">
        <f>VLOOKUP($A168,'1PP'!$A:$S,23,FALSE)</f>
        <v>#N/A</v>
      </c>
      <c r="H168" s="185" t="e">
        <f>VLOOKUP($A168,'1PP'!$A:$S,24,FALSE)</f>
        <v>#N/A</v>
      </c>
      <c r="I168" s="187"/>
      <c r="J168" s="187"/>
      <c r="K168" s="6"/>
      <c r="L168" s="9"/>
    </row>
    <row r="169" spans="1:12" ht="12" outlineLevel="5">
      <c r="A169" s="188" t="s">
        <v>433</v>
      </c>
      <c r="B169" s="188"/>
      <c r="C169" s="188"/>
      <c r="D169" s="189" t="s">
        <v>432</v>
      </c>
      <c r="E169" s="190">
        <f>VLOOKUP($A169,'3NP'!$A:$S,11,FALSE)</f>
        <v>0</v>
      </c>
      <c r="F169" s="191" t="e">
        <f>VLOOKUP($A169,'1PP'!$A:$S,19,FALSE)</f>
        <v>#N/A</v>
      </c>
      <c r="G169" s="190" t="e">
        <f>VLOOKUP($A169,'1PP'!$A:$S,23,FALSE)</f>
        <v>#N/A</v>
      </c>
      <c r="H169" s="190" t="e">
        <f>VLOOKUP($A169,'1PP'!$A:$S,24,FALSE)</f>
        <v>#N/A</v>
      </c>
      <c r="I169" s="192"/>
      <c r="J169" s="192"/>
      <c r="K169" s="6"/>
      <c r="L169" s="9"/>
    </row>
    <row r="170" spans="1:12" ht="12" outlineLevel="4">
      <c r="A170" s="183" t="s">
        <v>434</v>
      </c>
      <c r="B170" s="183"/>
      <c r="C170" s="183"/>
      <c r="D170" s="184" t="s">
        <v>435</v>
      </c>
      <c r="E170" s="185">
        <f>VLOOKUP($A170,'3NP'!$A:$S,11,FALSE)</f>
        <v>0</v>
      </c>
      <c r="F170" s="186" t="e">
        <f>VLOOKUP($A170,'1PP'!$A:$S,19,FALSE)</f>
        <v>#N/A</v>
      </c>
      <c r="G170" s="185" t="e">
        <f>VLOOKUP($A170,'1PP'!$A:$S,23,FALSE)</f>
        <v>#N/A</v>
      </c>
      <c r="H170" s="185" t="e">
        <f>VLOOKUP($A170,'1PP'!$A:$S,24,FALSE)</f>
        <v>#N/A</v>
      </c>
      <c r="I170" s="187"/>
      <c r="J170" s="187"/>
      <c r="K170" s="6"/>
      <c r="L170" s="9"/>
    </row>
    <row r="171" spans="1:12" ht="12" outlineLevel="5">
      <c r="A171" s="188" t="s">
        <v>436</v>
      </c>
      <c r="B171" s="188"/>
      <c r="C171" s="188"/>
      <c r="D171" s="189" t="s">
        <v>435</v>
      </c>
      <c r="E171" s="190">
        <f>VLOOKUP($A171,'3NP'!$A:$S,11,FALSE)</f>
        <v>0</v>
      </c>
      <c r="F171" s="191" t="e">
        <f>VLOOKUP($A171,'1PP'!$A:$S,19,FALSE)</f>
        <v>#N/A</v>
      </c>
      <c r="G171" s="190" t="e">
        <f>VLOOKUP($A171,'1PP'!$A:$S,23,FALSE)</f>
        <v>#N/A</v>
      </c>
      <c r="H171" s="190" t="e">
        <f>VLOOKUP($A171,'1PP'!$A:$S,24,FALSE)</f>
        <v>#N/A</v>
      </c>
      <c r="I171" s="192"/>
      <c r="J171" s="192"/>
      <c r="K171" s="6"/>
      <c r="L171" s="9"/>
    </row>
    <row r="172" spans="1:12" ht="12" outlineLevel="4">
      <c r="A172" s="183" t="s">
        <v>437</v>
      </c>
      <c r="B172" s="183"/>
      <c r="C172" s="183"/>
      <c r="D172" s="184" t="s">
        <v>438</v>
      </c>
      <c r="E172" s="185">
        <f>VLOOKUP($A172,'3NP'!$A:$S,11,FALSE)</f>
        <v>0</v>
      </c>
      <c r="F172" s="186" t="e">
        <f>VLOOKUP($A172,'1PP'!$A:$S,19,FALSE)</f>
        <v>#N/A</v>
      </c>
      <c r="G172" s="185" t="e">
        <f>VLOOKUP($A172,'1PP'!$A:$S,23,FALSE)</f>
        <v>#N/A</v>
      </c>
      <c r="H172" s="185" t="e">
        <f>VLOOKUP($A172,'1PP'!$A:$S,24,FALSE)</f>
        <v>#N/A</v>
      </c>
      <c r="I172" s="187"/>
      <c r="J172" s="187"/>
      <c r="K172" s="6"/>
      <c r="L172" s="9"/>
    </row>
    <row r="173" spans="1:12" ht="12" outlineLevel="5">
      <c r="A173" s="188" t="s">
        <v>439</v>
      </c>
      <c r="B173" s="188"/>
      <c r="C173" s="188"/>
      <c r="D173" s="189" t="s">
        <v>438</v>
      </c>
      <c r="E173" s="190">
        <f>VLOOKUP($A173,'3NP'!$A:$S,11,FALSE)</f>
        <v>0</v>
      </c>
      <c r="F173" s="191" t="e">
        <f>VLOOKUP($A173,'1PP'!$A:$S,19,FALSE)</f>
        <v>#N/A</v>
      </c>
      <c r="G173" s="190" t="e">
        <f>VLOOKUP($A173,'1PP'!$A:$S,23,FALSE)</f>
        <v>#N/A</v>
      </c>
      <c r="H173" s="190" t="e">
        <f>VLOOKUP($A173,'1PP'!$A:$S,24,FALSE)</f>
        <v>#N/A</v>
      </c>
      <c r="I173" s="192"/>
      <c r="J173" s="192"/>
      <c r="K173" s="6"/>
      <c r="L173" s="9"/>
    </row>
    <row r="174" spans="1:12" ht="14" outlineLevel="1">
      <c r="A174" s="168" t="s">
        <v>440</v>
      </c>
      <c r="B174" s="168"/>
      <c r="C174" s="168"/>
      <c r="D174" s="169" t="s">
        <v>441</v>
      </c>
      <c r="E174" s="170">
        <f>VLOOKUP($A174,'nad 3NP'!$A:$S,11,FALSE)</f>
        <v>0</v>
      </c>
      <c r="F174" s="171" t="e">
        <f>VLOOKUP($A174,'1PP'!$A:$S,19,FALSE)</f>
        <v>#N/A</v>
      </c>
      <c r="G174" s="170" t="e">
        <f>VLOOKUP($A174,'1PP'!$A:$S,23,FALSE)</f>
        <v>#N/A</v>
      </c>
      <c r="H174" s="170" t="e">
        <f>VLOOKUP($A174,'1PP'!$A:$S,24,FALSE)</f>
        <v>#N/A</v>
      </c>
      <c r="I174" s="172"/>
      <c r="J174" s="172"/>
      <c r="K174" s="6"/>
      <c r="L174" s="9"/>
    </row>
    <row r="175" spans="1:12" ht="13" outlineLevel="2">
      <c r="A175" s="173" t="s">
        <v>442</v>
      </c>
      <c r="B175" s="173"/>
      <c r="C175" s="173"/>
      <c r="D175" s="174" t="s">
        <v>443</v>
      </c>
      <c r="E175" s="175">
        <f>VLOOKUP($A175,'nad 3NP'!$A:$S,11,FALSE)</f>
        <v>0</v>
      </c>
      <c r="F175" s="176" t="e">
        <f>VLOOKUP($A175,'1PP'!$A:$S,19,FALSE)</f>
        <v>#N/A</v>
      </c>
      <c r="G175" s="175" t="e">
        <f>VLOOKUP($A175,'1PP'!$A:$S,23,FALSE)</f>
        <v>#N/A</v>
      </c>
      <c r="H175" s="175" t="e">
        <f>VLOOKUP($A175,'1PP'!$A:$S,24,FALSE)</f>
        <v>#N/A</v>
      </c>
      <c r="I175" s="177"/>
      <c r="J175" s="177"/>
      <c r="K175" s="6"/>
      <c r="L175" s="9"/>
    </row>
    <row r="176" spans="1:12" ht="12" outlineLevel="3">
      <c r="A176" s="178" t="s">
        <v>444</v>
      </c>
      <c r="B176" s="178"/>
      <c r="C176" s="178"/>
      <c r="D176" s="179" t="s">
        <v>445</v>
      </c>
      <c r="E176" s="180">
        <f>VLOOKUP($A176,'nad 3NP'!$A:$S,11,FALSE)</f>
        <v>0</v>
      </c>
      <c r="F176" s="181" t="e">
        <f>VLOOKUP($A176,'1PP'!$A:$S,19,FALSE)</f>
        <v>#N/A</v>
      </c>
      <c r="G176" s="180" t="e">
        <f>VLOOKUP($A176,'1PP'!$A:$S,23,FALSE)</f>
        <v>#N/A</v>
      </c>
      <c r="H176" s="180" t="e">
        <f>VLOOKUP($A176,'1PP'!$A:$S,24,FALSE)</f>
        <v>#N/A</v>
      </c>
      <c r="I176" s="182"/>
      <c r="J176" s="182"/>
      <c r="K176" s="6"/>
      <c r="L176" s="9"/>
    </row>
    <row r="177" spans="1:12" ht="12" outlineLevel="4">
      <c r="A177" s="183" t="s">
        <v>446</v>
      </c>
      <c r="B177" s="183"/>
      <c r="C177" s="183"/>
      <c r="D177" s="184" t="s">
        <v>188</v>
      </c>
      <c r="E177" s="185">
        <f>VLOOKUP($A177,'nad 3NP'!$A:$S,11,FALSE)</f>
        <v>0</v>
      </c>
      <c r="F177" s="186" t="e">
        <f>VLOOKUP($A177,'1PP'!$A:$S,19,FALSE)</f>
        <v>#N/A</v>
      </c>
      <c r="G177" s="185" t="e">
        <f>VLOOKUP($A177,'1PP'!$A:$S,23,FALSE)</f>
        <v>#N/A</v>
      </c>
      <c r="H177" s="185" t="e">
        <f>VLOOKUP($A177,'1PP'!$A:$S,24,FALSE)</f>
        <v>#N/A</v>
      </c>
      <c r="I177" s="187"/>
      <c r="J177" s="187"/>
      <c r="K177" s="6"/>
      <c r="L177" s="9"/>
    </row>
    <row r="178" spans="1:12" ht="12" outlineLevel="5">
      <c r="A178" s="188" t="s">
        <v>447</v>
      </c>
      <c r="B178" s="188"/>
      <c r="C178" s="188"/>
      <c r="D178" s="189" t="s">
        <v>190</v>
      </c>
      <c r="E178" s="190">
        <f>VLOOKUP($A178,'nad 3NP'!$A:$S,11,FALSE)</f>
        <v>0</v>
      </c>
      <c r="F178" s="191" t="e">
        <f>VLOOKUP($A178,'1PP'!$A:$S,19,FALSE)</f>
        <v>#N/A</v>
      </c>
      <c r="G178" s="190" t="e">
        <f>VLOOKUP($A178,'1PP'!$A:$S,23,FALSE)</f>
        <v>#N/A</v>
      </c>
      <c r="H178" s="190" t="e">
        <f>VLOOKUP($A178,'1PP'!$A:$S,24,FALSE)</f>
        <v>#N/A</v>
      </c>
      <c r="I178" s="192"/>
      <c r="J178" s="192"/>
      <c r="K178" s="6"/>
      <c r="L178" s="9"/>
    </row>
    <row r="179" spans="1:12" ht="12" outlineLevel="5">
      <c r="A179" s="188" t="s">
        <v>448</v>
      </c>
      <c r="B179" s="188"/>
      <c r="C179" s="188"/>
      <c r="D179" s="189" t="s">
        <v>192</v>
      </c>
      <c r="E179" s="190">
        <f>VLOOKUP($A179,'nad 3NP'!$A:$S,11,FALSE)</f>
        <v>0</v>
      </c>
      <c r="F179" s="191" t="e">
        <f>VLOOKUP($A179,'1PP'!$A:$S,19,FALSE)</f>
        <v>#N/A</v>
      </c>
      <c r="G179" s="190" t="e">
        <f>VLOOKUP($A179,'1PP'!$A:$S,23,FALSE)</f>
        <v>#N/A</v>
      </c>
      <c r="H179" s="190" t="e">
        <f>VLOOKUP($A179,'1PP'!$A:$S,24,FALSE)</f>
        <v>#N/A</v>
      </c>
      <c r="I179" s="192"/>
      <c r="J179" s="192"/>
      <c r="K179" s="6"/>
      <c r="L179" s="9"/>
    </row>
    <row r="180" spans="1:12" ht="12" outlineLevel="4">
      <c r="A180" s="183" t="s">
        <v>449</v>
      </c>
      <c r="B180" s="183"/>
      <c r="C180" s="183"/>
      <c r="D180" s="184" t="s">
        <v>267</v>
      </c>
      <c r="E180" s="185">
        <f>VLOOKUP($A180,'nad 3NP'!$A:$S,11,FALSE)</f>
        <v>0</v>
      </c>
      <c r="F180" s="186" t="e">
        <f>VLOOKUP($A180,'1PP'!$A:$S,19,FALSE)</f>
        <v>#N/A</v>
      </c>
      <c r="G180" s="185" t="e">
        <f>VLOOKUP($A180,'1PP'!$A:$S,23,FALSE)</f>
        <v>#N/A</v>
      </c>
      <c r="H180" s="185" t="e">
        <f>VLOOKUP($A180,'1PP'!$A:$S,24,FALSE)</f>
        <v>#N/A</v>
      </c>
      <c r="I180" s="187"/>
      <c r="J180" s="187"/>
      <c r="K180" s="6"/>
      <c r="L180" s="9"/>
    </row>
    <row r="181" spans="1:12" ht="12" outlineLevel="5">
      <c r="A181" s="188" t="s">
        <v>450</v>
      </c>
      <c r="B181" s="188"/>
      <c r="C181" s="188"/>
      <c r="D181" s="189" t="s">
        <v>269</v>
      </c>
      <c r="E181" s="190">
        <f>VLOOKUP($A181,'nad 3NP'!$A:$S,11,FALSE)</f>
        <v>0</v>
      </c>
      <c r="F181" s="191" t="e">
        <f>VLOOKUP($A181,'1PP'!$A:$S,19,FALSE)</f>
        <v>#N/A</v>
      </c>
      <c r="G181" s="190" t="e">
        <f>VLOOKUP($A181,'1PP'!$A:$S,23,FALSE)</f>
        <v>#N/A</v>
      </c>
      <c r="H181" s="190" t="e">
        <f>VLOOKUP($A181,'1PP'!$A:$S,24,FALSE)</f>
        <v>#N/A</v>
      </c>
      <c r="I181" s="192"/>
      <c r="J181" s="192"/>
      <c r="K181" s="6"/>
      <c r="L181" s="9"/>
    </row>
    <row r="182" spans="1:12" ht="12" outlineLevel="3">
      <c r="A182" s="178" t="s">
        <v>451</v>
      </c>
      <c r="B182" s="178"/>
      <c r="C182" s="178"/>
      <c r="D182" s="179" t="s">
        <v>452</v>
      </c>
      <c r="E182" s="180">
        <f>VLOOKUP($A182,'nad 3NP'!$A:$S,11,FALSE)</f>
        <v>0</v>
      </c>
      <c r="F182" s="181" t="e">
        <f>VLOOKUP($A182,'1PP'!$A:$S,19,FALSE)</f>
        <v>#N/A</v>
      </c>
      <c r="G182" s="180" t="e">
        <f>VLOOKUP($A182,'1PP'!$A:$S,23,FALSE)</f>
        <v>#N/A</v>
      </c>
      <c r="H182" s="180" t="e">
        <f>VLOOKUP($A182,'1PP'!$A:$S,24,FALSE)</f>
        <v>#N/A</v>
      </c>
      <c r="I182" s="182"/>
      <c r="J182" s="182"/>
      <c r="K182" s="6"/>
      <c r="L182" s="9"/>
    </row>
    <row r="183" spans="1:12" ht="12" outlineLevel="4">
      <c r="A183" s="183" t="s">
        <v>453</v>
      </c>
      <c r="B183" s="183"/>
      <c r="C183" s="183"/>
      <c r="D183" s="184" t="s">
        <v>204</v>
      </c>
      <c r="E183" s="185">
        <f>VLOOKUP($A183,'nad 3NP'!$A:$S,11,FALSE)</f>
        <v>0</v>
      </c>
      <c r="F183" s="186" t="e">
        <f>VLOOKUP($A183,'1PP'!$A:$S,19,FALSE)</f>
        <v>#N/A</v>
      </c>
      <c r="G183" s="185" t="e">
        <f>VLOOKUP($A183,'1PP'!$A:$S,23,FALSE)</f>
        <v>#N/A</v>
      </c>
      <c r="H183" s="185" t="e">
        <f>VLOOKUP($A183,'1PP'!$A:$S,24,FALSE)</f>
        <v>#N/A</v>
      </c>
      <c r="I183" s="187"/>
      <c r="J183" s="187"/>
      <c r="K183" s="6"/>
      <c r="L183" s="9"/>
    </row>
    <row r="184" spans="1:12" ht="12" outlineLevel="5">
      <c r="A184" s="188" t="s">
        <v>454</v>
      </c>
      <c r="B184" s="188"/>
      <c r="C184" s="188"/>
      <c r="D184" s="189" t="s">
        <v>206</v>
      </c>
      <c r="E184" s="190">
        <f>VLOOKUP($A184,'nad 3NP'!$A:$S,11,FALSE)</f>
        <v>0</v>
      </c>
      <c r="F184" s="191" t="e">
        <f>VLOOKUP($A184,'1PP'!$A:$S,19,FALSE)</f>
        <v>#N/A</v>
      </c>
      <c r="G184" s="190" t="e">
        <f>VLOOKUP($A184,'1PP'!$A:$S,23,FALSE)</f>
        <v>#N/A</v>
      </c>
      <c r="H184" s="190" t="e">
        <f>VLOOKUP($A184,'1PP'!$A:$S,24,FALSE)</f>
        <v>#N/A</v>
      </c>
      <c r="I184" s="192"/>
      <c r="J184" s="192"/>
      <c r="K184" s="6"/>
      <c r="L184" s="9"/>
    </row>
    <row r="185" spans="1:12" ht="12" outlineLevel="5">
      <c r="A185" s="188" t="s">
        <v>455</v>
      </c>
      <c r="B185" s="188"/>
      <c r="C185" s="188"/>
      <c r="D185" s="189" t="s">
        <v>208</v>
      </c>
      <c r="E185" s="190">
        <f>VLOOKUP($A185,'nad 3NP'!$A:$S,11,FALSE)</f>
        <v>0</v>
      </c>
      <c r="F185" s="191" t="e">
        <f>VLOOKUP($A185,'1PP'!$A:$S,19,FALSE)</f>
        <v>#N/A</v>
      </c>
      <c r="G185" s="190" t="e">
        <f>VLOOKUP($A185,'1PP'!$A:$S,23,FALSE)</f>
        <v>#N/A</v>
      </c>
      <c r="H185" s="190" t="e">
        <f>VLOOKUP($A185,'1PP'!$A:$S,24,FALSE)</f>
        <v>#N/A</v>
      </c>
      <c r="I185" s="192"/>
      <c r="J185" s="192"/>
      <c r="K185" s="6"/>
      <c r="L185" s="9"/>
    </row>
    <row r="186" spans="1:12" ht="12" outlineLevel="4">
      <c r="A186" s="183" t="s">
        <v>456</v>
      </c>
      <c r="B186" s="183"/>
      <c r="C186" s="183"/>
      <c r="D186" s="184" t="s">
        <v>210</v>
      </c>
      <c r="E186" s="185">
        <f>VLOOKUP($A186,'nad 3NP'!$A:$S,11,FALSE)</f>
        <v>0</v>
      </c>
      <c r="F186" s="186" t="e">
        <f>VLOOKUP($A186,'1PP'!$A:$S,19,FALSE)</f>
        <v>#N/A</v>
      </c>
      <c r="G186" s="185" t="e">
        <f>VLOOKUP($A186,'1PP'!$A:$S,23,FALSE)</f>
        <v>#N/A</v>
      </c>
      <c r="H186" s="185" t="e">
        <f>VLOOKUP($A186,'1PP'!$A:$S,24,FALSE)</f>
        <v>#N/A</v>
      </c>
      <c r="I186" s="187"/>
      <c r="J186" s="187"/>
      <c r="K186" s="6"/>
      <c r="L186" s="9"/>
    </row>
    <row r="187" spans="1:12" ht="12" outlineLevel="5">
      <c r="A187" s="188" t="s">
        <v>457</v>
      </c>
      <c r="B187" s="188"/>
      <c r="C187" s="188"/>
      <c r="D187" s="189" t="s">
        <v>212</v>
      </c>
      <c r="E187" s="190">
        <f>VLOOKUP($A187,'nad 3NP'!$A:$S,11,FALSE)</f>
        <v>0</v>
      </c>
      <c r="F187" s="191" t="e">
        <f>VLOOKUP($A187,'1PP'!$A:$S,19,FALSE)</f>
        <v>#N/A</v>
      </c>
      <c r="G187" s="190" t="e">
        <f>VLOOKUP($A187,'1PP'!$A:$S,23,FALSE)</f>
        <v>#N/A</v>
      </c>
      <c r="H187" s="190" t="e">
        <f>VLOOKUP($A187,'1PP'!$A:$S,24,FALSE)</f>
        <v>#N/A</v>
      </c>
      <c r="I187" s="192"/>
      <c r="J187" s="192"/>
      <c r="K187" s="6"/>
      <c r="L187" s="9"/>
    </row>
    <row r="188" spans="1:12" ht="12" outlineLevel="5">
      <c r="A188" s="188" t="s">
        <v>458</v>
      </c>
      <c r="B188" s="188"/>
      <c r="C188" s="188"/>
      <c r="D188" s="189" t="s">
        <v>214</v>
      </c>
      <c r="E188" s="190">
        <f>VLOOKUP($A188,'nad 3NP'!$A:$S,11,FALSE)</f>
        <v>0</v>
      </c>
      <c r="F188" s="191" t="e">
        <f>VLOOKUP($A188,'1PP'!$A:$S,19,FALSE)</f>
        <v>#N/A</v>
      </c>
      <c r="G188" s="190" t="e">
        <f>VLOOKUP($A188,'1PP'!$A:$S,23,FALSE)</f>
        <v>#N/A</v>
      </c>
      <c r="H188" s="190" t="e">
        <f>VLOOKUP($A188,'1PP'!$A:$S,24,FALSE)</f>
        <v>#N/A</v>
      </c>
      <c r="I188" s="192"/>
      <c r="J188" s="192"/>
      <c r="K188" s="6"/>
      <c r="L188" s="9"/>
    </row>
    <row r="189" spans="1:12" ht="12" outlineLevel="3">
      <c r="A189" s="178" t="s">
        <v>459</v>
      </c>
      <c r="B189" s="178"/>
      <c r="C189" s="178"/>
      <c r="D189" s="179" t="s">
        <v>460</v>
      </c>
      <c r="E189" s="180">
        <f>VLOOKUP($A189,'nad 3NP'!$A:$S,11,FALSE)</f>
        <v>0</v>
      </c>
      <c r="F189" s="181" t="e">
        <f>VLOOKUP($A189,'1PP'!$A:$S,19,FALSE)</f>
        <v>#N/A</v>
      </c>
      <c r="G189" s="180" t="e">
        <f>VLOOKUP($A189,'1PP'!$A:$S,23,FALSE)</f>
        <v>#N/A</v>
      </c>
      <c r="H189" s="180" t="e">
        <f>VLOOKUP($A189,'1PP'!$A:$S,24,FALSE)</f>
        <v>#N/A</v>
      </c>
      <c r="I189" s="182"/>
      <c r="J189" s="182"/>
      <c r="K189" s="6"/>
      <c r="L189" s="9"/>
    </row>
    <row r="190" spans="1:12" ht="12" outlineLevel="4">
      <c r="A190" s="183" t="s">
        <v>461</v>
      </c>
      <c r="B190" s="183"/>
      <c r="C190" s="183"/>
      <c r="D190" s="184" t="s">
        <v>462</v>
      </c>
      <c r="E190" s="185">
        <f>VLOOKUP($A190,'nad 3NP'!$A:$S,11,FALSE)</f>
        <v>0</v>
      </c>
      <c r="F190" s="186" t="e">
        <f>VLOOKUP($A190,'1PP'!$A:$S,19,FALSE)</f>
        <v>#N/A</v>
      </c>
      <c r="G190" s="185" t="e">
        <f>VLOOKUP($A190,'1PP'!$A:$S,23,FALSE)</f>
        <v>#N/A</v>
      </c>
      <c r="H190" s="185" t="e">
        <f>VLOOKUP($A190,'1PP'!$A:$S,24,FALSE)</f>
        <v>#N/A</v>
      </c>
      <c r="I190" s="187"/>
      <c r="J190" s="187"/>
      <c r="K190" s="6"/>
      <c r="L190" s="9"/>
    </row>
    <row r="191" spans="1:12" ht="12" outlineLevel="5">
      <c r="A191" s="188" t="s">
        <v>463</v>
      </c>
      <c r="B191" s="188"/>
      <c r="C191" s="188"/>
      <c r="D191" s="189" t="s">
        <v>464</v>
      </c>
      <c r="E191" s="190">
        <f>VLOOKUP($A191,'nad 3NP'!$A:$S,11,FALSE)</f>
        <v>0</v>
      </c>
      <c r="F191" s="191" t="e">
        <f>VLOOKUP($A191,'1PP'!$A:$S,19,FALSE)</f>
        <v>#N/A</v>
      </c>
      <c r="G191" s="190" t="e">
        <f>VLOOKUP($A191,'1PP'!$A:$S,23,FALSE)</f>
        <v>#N/A</v>
      </c>
      <c r="H191" s="190" t="e">
        <f>VLOOKUP($A191,'1PP'!$A:$S,24,FALSE)</f>
        <v>#N/A</v>
      </c>
      <c r="I191" s="192"/>
      <c r="J191" s="192"/>
      <c r="K191" s="6"/>
      <c r="L191" s="9"/>
    </row>
    <row r="192" spans="1:12" ht="12" outlineLevel="3">
      <c r="A192" s="178" t="s">
        <v>465</v>
      </c>
      <c r="B192" s="178"/>
      <c r="C192" s="178"/>
      <c r="D192" s="179" t="s">
        <v>466</v>
      </c>
      <c r="E192" s="180">
        <f>VLOOKUP($A192,'nad 3NP'!$A:$S,11,FALSE)</f>
        <v>0</v>
      </c>
      <c r="F192" s="181" t="e">
        <f>VLOOKUP($A192,'1PP'!$A:$S,19,FALSE)</f>
        <v>#N/A</v>
      </c>
      <c r="G192" s="180" t="e">
        <f>VLOOKUP($A192,'1PP'!$A:$S,23,FALSE)</f>
        <v>#N/A</v>
      </c>
      <c r="H192" s="180" t="e">
        <f>VLOOKUP($A192,'1PP'!$A:$S,24,FALSE)</f>
        <v>#N/A</v>
      </c>
      <c r="I192" s="182"/>
      <c r="J192" s="182"/>
      <c r="K192" s="6"/>
      <c r="L192" s="9"/>
    </row>
    <row r="193" spans="1:12" ht="12" outlineLevel="4">
      <c r="A193" s="183" t="s">
        <v>467</v>
      </c>
      <c r="B193" s="183"/>
      <c r="C193" s="183"/>
      <c r="D193" s="184" t="s">
        <v>226</v>
      </c>
      <c r="E193" s="185">
        <f>VLOOKUP($A193,'nad 3NP'!$A:$S,11,FALSE)</f>
        <v>0</v>
      </c>
      <c r="F193" s="186" t="e">
        <f>VLOOKUP($A193,'1PP'!$A:$S,19,FALSE)</f>
        <v>#N/A</v>
      </c>
      <c r="G193" s="185" t="e">
        <f>VLOOKUP($A193,'1PP'!$A:$S,23,FALSE)</f>
        <v>#N/A</v>
      </c>
      <c r="H193" s="185" t="e">
        <f>VLOOKUP($A193,'1PP'!$A:$S,24,FALSE)</f>
        <v>#N/A</v>
      </c>
      <c r="I193" s="187"/>
      <c r="J193" s="187"/>
      <c r="K193" s="6"/>
      <c r="L193" s="9"/>
    </row>
    <row r="194" spans="1:12" ht="12" outlineLevel="5">
      <c r="A194" s="188" t="s">
        <v>468</v>
      </c>
      <c r="B194" s="188"/>
      <c r="C194" s="188"/>
      <c r="D194" s="189" t="s">
        <v>228</v>
      </c>
      <c r="E194" s="190">
        <f>VLOOKUP($A194,'nad 3NP'!$A:$S,11,FALSE)</f>
        <v>0</v>
      </c>
      <c r="F194" s="191" t="e">
        <f>VLOOKUP($A194,'1PP'!$A:$S,19,FALSE)</f>
        <v>#N/A</v>
      </c>
      <c r="G194" s="190" t="e">
        <f>VLOOKUP($A194,'1PP'!$A:$S,23,FALSE)</f>
        <v>#N/A</v>
      </c>
      <c r="H194" s="190" t="e">
        <f>VLOOKUP($A194,'1PP'!$A:$S,24,FALSE)</f>
        <v>#N/A</v>
      </c>
      <c r="I194" s="192"/>
      <c r="J194" s="192"/>
      <c r="K194" s="6"/>
      <c r="L194" s="9"/>
    </row>
    <row r="195" spans="1:12" ht="13" outlineLevel="2">
      <c r="A195" s="173" t="s">
        <v>469</v>
      </c>
      <c r="B195" s="173"/>
      <c r="C195" s="173"/>
      <c r="D195" s="174" t="s">
        <v>470</v>
      </c>
      <c r="E195" s="175">
        <f>VLOOKUP($A195,'nad 3NP'!$A:$S,11,FALSE)</f>
        <v>0</v>
      </c>
      <c r="F195" s="176" t="e">
        <f>VLOOKUP($A195,'1PP'!$A:$S,19,FALSE)</f>
        <v>#N/A</v>
      </c>
      <c r="G195" s="175" t="e">
        <f>VLOOKUP($A195,'1PP'!$A:$S,23,FALSE)</f>
        <v>#N/A</v>
      </c>
      <c r="H195" s="175" t="e">
        <f>VLOOKUP($A195,'1PP'!$A:$S,24,FALSE)</f>
        <v>#N/A</v>
      </c>
      <c r="I195" s="177"/>
      <c r="J195" s="177"/>
      <c r="K195" s="6"/>
      <c r="L195" s="9"/>
    </row>
    <row r="196" spans="1:12" ht="12" outlineLevel="3">
      <c r="A196" s="178" t="s">
        <v>471</v>
      </c>
      <c r="B196" s="178"/>
      <c r="C196" s="178"/>
      <c r="D196" s="179" t="s">
        <v>472</v>
      </c>
      <c r="E196" s="180">
        <f>VLOOKUP($A196,'nad 3NP'!$A:$S,11,FALSE)</f>
        <v>0</v>
      </c>
      <c r="F196" s="181" t="e">
        <f>VLOOKUP($A196,'1PP'!$A:$S,19,FALSE)</f>
        <v>#N/A</v>
      </c>
      <c r="G196" s="180" t="e">
        <f>VLOOKUP($A196,'1PP'!$A:$S,23,FALSE)</f>
        <v>#N/A</v>
      </c>
      <c r="H196" s="180" t="e">
        <f>VLOOKUP($A196,'1PP'!$A:$S,24,FALSE)</f>
        <v>#N/A</v>
      </c>
      <c r="I196" s="182"/>
      <c r="J196" s="182"/>
      <c r="K196" s="6"/>
      <c r="L196" s="9"/>
    </row>
    <row r="197" spans="1:12" ht="12" outlineLevel="4">
      <c r="A197" s="183" t="s">
        <v>473</v>
      </c>
      <c r="B197" s="183"/>
      <c r="C197" s="183"/>
      <c r="D197" s="184" t="s">
        <v>188</v>
      </c>
      <c r="E197" s="185">
        <f>VLOOKUP($A197,'nad 3NP'!$A:$S,11,FALSE)</f>
        <v>0</v>
      </c>
      <c r="F197" s="186" t="e">
        <f>VLOOKUP($A197,'1PP'!$A:$S,19,FALSE)</f>
        <v>#N/A</v>
      </c>
      <c r="G197" s="185" t="e">
        <f>VLOOKUP($A197,'1PP'!$A:$S,23,FALSE)</f>
        <v>#N/A</v>
      </c>
      <c r="H197" s="185" t="e">
        <f>VLOOKUP($A197,'1PP'!$A:$S,24,FALSE)</f>
        <v>#N/A</v>
      </c>
      <c r="I197" s="187"/>
      <c r="J197" s="187"/>
      <c r="K197" s="6"/>
      <c r="L197" s="9"/>
    </row>
    <row r="198" spans="1:12" ht="12" outlineLevel="5">
      <c r="A198" s="188" t="s">
        <v>474</v>
      </c>
      <c r="B198" s="188"/>
      <c r="C198" s="188"/>
      <c r="D198" s="189" t="s">
        <v>235</v>
      </c>
      <c r="E198" s="190">
        <f>VLOOKUP($A198,'nad 3NP'!$A:$S,11,FALSE)</f>
        <v>0</v>
      </c>
      <c r="F198" s="191" t="e">
        <f>VLOOKUP($A198,'1PP'!$A:$S,19,FALSE)</f>
        <v>#N/A</v>
      </c>
      <c r="G198" s="190" t="e">
        <f>VLOOKUP($A198,'1PP'!$A:$S,23,FALSE)</f>
        <v>#N/A</v>
      </c>
      <c r="H198" s="190" t="e">
        <f>VLOOKUP($A198,'1PP'!$A:$S,24,FALSE)</f>
        <v>#N/A</v>
      </c>
      <c r="I198" s="192"/>
      <c r="J198" s="192"/>
      <c r="K198" s="6"/>
      <c r="L198" s="9"/>
    </row>
    <row r="199" spans="1:12" ht="13" outlineLevel="2">
      <c r="A199" s="173" t="s">
        <v>475</v>
      </c>
      <c r="B199" s="173"/>
      <c r="C199" s="173"/>
      <c r="D199" s="174" t="s">
        <v>476</v>
      </c>
      <c r="E199" s="175">
        <f>VLOOKUP($A199,'nad 3NP'!$A:$S,11,FALSE)</f>
        <v>0</v>
      </c>
      <c r="F199" s="176" t="e">
        <f>VLOOKUP($A199,'1PP'!$A:$S,19,FALSE)</f>
        <v>#N/A</v>
      </c>
      <c r="G199" s="175" t="e">
        <f>VLOOKUP($A199,'1PP'!$A:$S,23,FALSE)</f>
        <v>#N/A</v>
      </c>
      <c r="H199" s="175" t="e">
        <f>VLOOKUP($A199,'1PP'!$A:$S,24,FALSE)</f>
        <v>#N/A</v>
      </c>
      <c r="I199" s="177"/>
      <c r="J199" s="177"/>
      <c r="K199" s="6"/>
      <c r="L199" s="9"/>
    </row>
    <row r="200" spans="1:12" ht="12" outlineLevel="3">
      <c r="A200" s="178" t="s">
        <v>477</v>
      </c>
      <c r="B200" s="178"/>
      <c r="C200" s="178"/>
      <c r="D200" s="179" t="s">
        <v>476</v>
      </c>
      <c r="E200" s="180">
        <f>VLOOKUP($A200,'nad 3NP'!$A:$S,11,FALSE)</f>
        <v>0</v>
      </c>
      <c r="F200" s="181" t="e">
        <f>VLOOKUP($A200,'1PP'!$A:$S,19,FALSE)</f>
        <v>#N/A</v>
      </c>
      <c r="G200" s="180" t="e">
        <f>VLOOKUP($A200,'1PP'!$A:$S,23,FALSE)</f>
        <v>#N/A</v>
      </c>
      <c r="H200" s="180" t="e">
        <f>VLOOKUP($A200,'1PP'!$A:$S,24,FALSE)</f>
        <v>#N/A</v>
      </c>
      <c r="I200" s="182"/>
      <c r="J200" s="182"/>
      <c r="K200" s="6"/>
      <c r="L200" s="9"/>
    </row>
    <row r="201" spans="1:12" ht="12" outlineLevel="4">
      <c r="A201" s="183" t="s">
        <v>478</v>
      </c>
      <c r="B201" s="183"/>
      <c r="C201" s="183"/>
      <c r="D201" s="184" t="s">
        <v>479</v>
      </c>
      <c r="E201" s="185">
        <f>VLOOKUP($A201,'nad 3NP'!$A:$S,11,FALSE)</f>
        <v>0</v>
      </c>
      <c r="F201" s="186" t="e">
        <f>VLOOKUP($A201,'1PP'!$A:$S,19,FALSE)</f>
        <v>#N/A</v>
      </c>
      <c r="G201" s="185" t="e">
        <f>VLOOKUP($A201,'1PP'!$A:$S,23,FALSE)</f>
        <v>#N/A</v>
      </c>
      <c r="H201" s="185" t="e">
        <f>VLOOKUP($A201,'1PP'!$A:$S,24,FALSE)</f>
        <v>#N/A</v>
      </c>
      <c r="I201" s="187"/>
      <c r="J201" s="187"/>
      <c r="K201" s="6"/>
      <c r="L201" s="9"/>
    </row>
    <row r="202" spans="1:12" ht="12" outlineLevel="5">
      <c r="A202" s="188" t="s">
        <v>480</v>
      </c>
      <c r="B202" s="188"/>
      <c r="C202" s="188"/>
      <c r="D202" s="189" t="s">
        <v>479</v>
      </c>
      <c r="E202" s="190">
        <f>VLOOKUP($A202,'nad 3NP'!$A:$S,11,FALSE)</f>
        <v>0</v>
      </c>
      <c r="F202" s="191" t="e">
        <f>VLOOKUP($A202,'1PP'!$A:$S,19,FALSE)</f>
        <v>#N/A</v>
      </c>
      <c r="G202" s="190" t="e">
        <f>VLOOKUP($A202,'1PP'!$A:$S,23,FALSE)</f>
        <v>#N/A</v>
      </c>
      <c r="H202" s="190" t="e">
        <f>VLOOKUP($A202,'1PP'!$A:$S,24,FALSE)</f>
        <v>#N/A</v>
      </c>
      <c r="I202" s="192"/>
      <c r="J202" s="192"/>
      <c r="K202" s="6"/>
      <c r="L202" s="9"/>
    </row>
    <row r="203" spans="1:12" ht="12" outlineLevel="4">
      <c r="A203" s="183" t="s">
        <v>481</v>
      </c>
      <c r="B203" s="183"/>
      <c r="C203" s="183"/>
      <c r="D203" s="184" t="s">
        <v>482</v>
      </c>
      <c r="E203" s="185">
        <f>VLOOKUP($A203,'nad 3NP'!$A:$S,11,FALSE)</f>
        <v>0</v>
      </c>
      <c r="F203" s="186" t="e">
        <f>VLOOKUP($A203,'1PP'!$A:$S,19,FALSE)</f>
        <v>#N/A</v>
      </c>
      <c r="G203" s="185" t="e">
        <f>VLOOKUP($A203,'1PP'!$A:$S,23,FALSE)</f>
        <v>#N/A</v>
      </c>
      <c r="H203" s="185" t="e">
        <f>VLOOKUP($A203,'1PP'!$A:$S,24,FALSE)</f>
        <v>#N/A</v>
      </c>
      <c r="I203" s="187"/>
      <c r="J203" s="187"/>
      <c r="K203" s="6"/>
      <c r="L203" s="9"/>
    </row>
    <row r="204" spans="1:12" ht="12" outlineLevel="5">
      <c r="A204" s="188" t="s">
        <v>483</v>
      </c>
      <c r="B204" s="188"/>
      <c r="C204" s="188"/>
      <c r="D204" s="189" t="s">
        <v>482</v>
      </c>
      <c r="E204" s="190">
        <f>VLOOKUP($A204,'nad 3NP'!$A:$S,11,FALSE)</f>
        <v>0</v>
      </c>
      <c r="F204" s="191" t="e">
        <f>VLOOKUP($A204,'1PP'!$A:$S,19,FALSE)</f>
        <v>#N/A</v>
      </c>
      <c r="G204" s="190" t="e">
        <f>VLOOKUP($A204,'1PP'!$A:$S,23,FALSE)</f>
        <v>#N/A</v>
      </c>
      <c r="H204" s="190" t="e">
        <f>VLOOKUP($A204,'1PP'!$A:$S,24,FALSE)</f>
        <v>#N/A</v>
      </c>
      <c r="I204" s="192"/>
      <c r="J204" s="192"/>
      <c r="K204" s="6"/>
      <c r="L204" s="9"/>
    </row>
    <row r="205" spans="1:12" ht="12" outlineLevel="4">
      <c r="A205" s="183" t="s">
        <v>484</v>
      </c>
      <c r="B205" s="183"/>
      <c r="C205" s="183"/>
      <c r="D205" s="184" t="s">
        <v>485</v>
      </c>
      <c r="E205" s="185">
        <f>VLOOKUP($A205,'nad 3NP'!$A:$S,11,FALSE)</f>
        <v>0</v>
      </c>
      <c r="F205" s="186" t="e">
        <f>VLOOKUP($A205,'1PP'!$A:$S,19,FALSE)</f>
        <v>#N/A</v>
      </c>
      <c r="G205" s="185" t="e">
        <f>VLOOKUP($A205,'1PP'!$A:$S,23,FALSE)</f>
        <v>#N/A</v>
      </c>
      <c r="H205" s="185" t="e">
        <f>VLOOKUP($A205,'1PP'!$A:$S,24,FALSE)</f>
        <v>#N/A</v>
      </c>
      <c r="I205" s="187"/>
      <c r="J205" s="187"/>
      <c r="K205" s="6"/>
      <c r="L205" s="9"/>
    </row>
    <row r="206" spans="1:12" ht="12" outlineLevel="5">
      <c r="A206" s="188" t="s">
        <v>486</v>
      </c>
      <c r="B206" s="188"/>
      <c r="C206" s="188"/>
      <c r="D206" s="189" t="s">
        <v>485</v>
      </c>
      <c r="E206" s="190">
        <f>VLOOKUP($A206,'nad 3NP'!$A:$S,11,FALSE)</f>
        <v>0</v>
      </c>
      <c r="F206" s="191" t="e">
        <f>VLOOKUP($A206,'1PP'!$A:$S,19,FALSE)</f>
        <v>#N/A</v>
      </c>
      <c r="G206" s="190" t="e">
        <f>VLOOKUP($A206,'1PP'!$A:$S,23,FALSE)</f>
        <v>#N/A</v>
      </c>
      <c r="H206" s="190" t="e">
        <f>VLOOKUP($A206,'1PP'!$A:$S,24,FALSE)</f>
        <v>#N/A</v>
      </c>
      <c r="I206" s="192"/>
      <c r="J206" s="192"/>
      <c r="K206" s="6"/>
      <c r="L206" s="9"/>
    </row>
    <row r="207" spans="1:12" ht="12" outlineLevel="4">
      <c r="A207" s="183" t="s">
        <v>487</v>
      </c>
      <c r="B207" s="183"/>
      <c r="C207" s="183"/>
      <c r="D207" s="184" t="s">
        <v>488</v>
      </c>
      <c r="E207" s="185">
        <f>VLOOKUP($A207,'nad 3NP'!$A:$S,11,FALSE)</f>
        <v>0</v>
      </c>
      <c r="F207" s="186" t="e">
        <f>VLOOKUP($A207,'1PP'!$A:$S,19,FALSE)</f>
        <v>#N/A</v>
      </c>
      <c r="G207" s="185" t="e">
        <f>VLOOKUP($A207,'1PP'!$A:$S,23,FALSE)</f>
        <v>#N/A</v>
      </c>
      <c r="H207" s="185" t="e">
        <f>VLOOKUP($A207,'1PP'!$A:$S,24,FALSE)</f>
        <v>#N/A</v>
      </c>
      <c r="I207" s="187"/>
      <c r="J207" s="187"/>
      <c r="K207" s="6"/>
      <c r="L207" s="9"/>
    </row>
    <row r="208" spans="1:12" ht="12" outlineLevel="5">
      <c r="A208" s="188" t="s">
        <v>489</v>
      </c>
      <c r="B208" s="188"/>
      <c r="C208" s="188"/>
      <c r="D208" s="189" t="s">
        <v>488</v>
      </c>
      <c r="E208" s="190">
        <f>VLOOKUP($A208,'nad 3NP'!$A:$S,11,FALSE)</f>
        <v>0</v>
      </c>
      <c r="F208" s="191" t="e">
        <f>VLOOKUP($A208,'1PP'!$A:$S,19,FALSE)</f>
        <v>#N/A</v>
      </c>
      <c r="G208" s="190" t="e">
        <f>VLOOKUP($A208,'1PP'!$A:$S,23,FALSE)</f>
        <v>#N/A</v>
      </c>
      <c r="H208" s="190" t="e">
        <f>VLOOKUP($A208,'1PP'!$A:$S,24,FALSE)</f>
        <v>#N/A</v>
      </c>
      <c r="I208" s="192"/>
      <c r="J208" s="192"/>
      <c r="K208" s="6"/>
      <c r="L208" s="9"/>
    </row>
    <row r="209" spans="1:12" ht="12" outlineLevel="4">
      <c r="A209" s="183" t="s">
        <v>490</v>
      </c>
      <c r="B209" s="183"/>
      <c r="C209" s="183"/>
      <c r="D209" s="184" t="s">
        <v>491</v>
      </c>
      <c r="E209" s="185">
        <f>VLOOKUP($A209,'nad 3NP'!$A:$S,11,FALSE)</f>
        <v>0</v>
      </c>
      <c r="F209" s="186" t="e">
        <f>VLOOKUP($A209,'1PP'!$A:$S,19,FALSE)</f>
        <v>#N/A</v>
      </c>
      <c r="G209" s="185" t="e">
        <f>VLOOKUP($A209,'1PP'!$A:$S,23,FALSE)</f>
        <v>#N/A</v>
      </c>
      <c r="H209" s="185" t="e">
        <f>VLOOKUP($A209,'1PP'!$A:$S,24,FALSE)</f>
        <v>#N/A</v>
      </c>
      <c r="I209" s="187"/>
      <c r="J209" s="187"/>
      <c r="K209" s="6"/>
      <c r="L209" s="9"/>
    </row>
    <row r="210" spans="1:12" ht="12" outlineLevel="5">
      <c r="A210" s="188" t="s">
        <v>492</v>
      </c>
      <c r="B210" s="188"/>
      <c r="C210" s="188"/>
      <c r="D210" s="189" t="s">
        <v>491</v>
      </c>
      <c r="E210" s="190">
        <f>VLOOKUP($A210,'nad 3NP'!$A:$S,11,FALSE)</f>
        <v>0</v>
      </c>
      <c r="F210" s="191" t="e">
        <f>VLOOKUP($A210,'1PP'!$A:$S,19,FALSE)</f>
        <v>#N/A</v>
      </c>
      <c r="G210" s="190" t="e">
        <f>VLOOKUP($A210,'1PP'!$A:$S,23,FALSE)</f>
        <v>#N/A</v>
      </c>
      <c r="H210" s="190" t="e">
        <f>VLOOKUP($A210,'1PP'!$A:$S,24,FALSE)</f>
        <v>#N/A</v>
      </c>
      <c r="I210" s="192"/>
      <c r="J210" s="192"/>
      <c r="K210" s="6"/>
      <c r="L210" s="9"/>
    </row>
    <row r="211" spans="1:12" ht="12" outlineLevel="4">
      <c r="A211" s="183" t="s">
        <v>493</v>
      </c>
      <c r="B211" s="183"/>
      <c r="C211" s="183"/>
      <c r="D211" s="184" t="s">
        <v>494</v>
      </c>
      <c r="E211" s="185">
        <f>VLOOKUP($A211,'nad 3NP'!$A:$S,11,FALSE)</f>
        <v>0</v>
      </c>
      <c r="F211" s="186" t="e">
        <f>VLOOKUP($A211,'1PP'!$A:$S,19,FALSE)</f>
        <v>#N/A</v>
      </c>
      <c r="G211" s="185" t="e">
        <f>VLOOKUP($A211,'1PP'!$A:$S,23,FALSE)</f>
        <v>#N/A</v>
      </c>
      <c r="H211" s="185" t="e">
        <f>VLOOKUP($A211,'1PP'!$A:$S,24,FALSE)</f>
        <v>#N/A</v>
      </c>
      <c r="I211" s="187"/>
      <c r="J211" s="187"/>
      <c r="K211" s="6"/>
      <c r="L211" s="9"/>
    </row>
    <row r="212" spans="1:12" ht="12" outlineLevel="5">
      <c r="A212" s="188" t="s">
        <v>495</v>
      </c>
      <c r="B212" s="188"/>
      <c r="C212" s="188"/>
      <c r="D212" s="189" t="s">
        <v>494</v>
      </c>
      <c r="E212" s="190">
        <f>VLOOKUP($A212,'nad 3NP'!$A:$S,11,FALSE)</f>
        <v>0</v>
      </c>
      <c r="F212" s="191" t="e">
        <f>VLOOKUP($A212,'1PP'!$A:$S,19,FALSE)</f>
        <v>#N/A</v>
      </c>
      <c r="G212" s="190" t="e">
        <f>VLOOKUP($A212,'1PP'!$A:$S,23,FALSE)</f>
        <v>#N/A</v>
      </c>
      <c r="H212" s="190" t="e">
        <f>VLOOKUP($A212,'1PP'!$A:$S,24,FALSE)</f>
        <v>#N/A</v>
      </c>
      <c r="I212" s="192"/>
      <c r="J212" s="192"/>
      <c r="K212" s="6"/>
      <c r="L212" s="9"/>
    </row>
    <row r="213" spans="1:12" ht="7.5" customHeight="1">
      <c r="D213" s="148"/>
      <c r="E213" s="153"/>
      <c r="F213" s="159"/>
      <c r="G213" s="153"/>
      <c r="H213" s="153"/>
      <c r="K213" s="9"/>
    </row>
    <row r="214" spans="1:12" ht="13">
      <c r="A214" s="8"/>
      <c r="B214" s="8"/>
      <c r="C214" s="8"/>
      <c r="D214" s="101" t="s">
        <v>2</v>
      </c>
      <c r="E214" s="102">
        <f>E6</f>
        <v>0</v>
      </c>
      <c r="F214" s="154"/>
      <c r="G214" s="150"/>
      <c r="H214" s="150"/>
      <c r="K214" s="6"/>
      <c r="L214" s="9"/>
    </row>
    <row r="215" spans="1:12" ht="13">
      <c r="A215" s="9"/>
      <c r="B215" s="9"/>
      <c r="C215" s="9"/>
      <c r="D215" s="105" t="s">
        <v>4</v>
      </c>
      <c r="E215" s="103">
        <f>E214*0.21</f>
        <v>0</v>
      </c>
      <c r="F215" s="154"/>
      <c r="G215" s="150"/>
      <c r="H215" s="150"/>
      <c r="K215" s="6"/>
      <c r="L215" s="9"/>
    </row>
    <row r="216" spans="1:12" ht="13">
      <c r="A216" s="9"/>
      <c r="B216" s="9"/>
      <c r="C216" s="9"/>
      <c r="D216" s="105"/>
      <c r="E216" s="103"/>
      <c r="F216" s="154"/>
      <c r="G216" s="150"/>
      <c r="H216" s="150"/>
      <c r="K216" s="6"/>
      <c r="L216" s="9"/>
    </row>
    <row r="217" spans="1:12" ht="13">
      <c r="A217" s="9"/>
      <c r="B217" s="9"/>
      <c r="C217" s="9"/>
      <c r="D217" s="105"/>
      <c r="E217" s="103"/>
      <c r="F217" s="159"/>
      <c r="G217" s="153"/>
      <c r="H217" s="153"/>
      <c r="K217" s="6"/>
      <c r="L217" s="9"/>
    </row>
    <row r="218" spans="1:12" ht="13">
      <c r="A218" s="9"/>
      <c r="B218" s="9"/>
      <c r="C218" s="9"/>
      <c r="D218" s="106" t="s">
        <v>1</v>
      </c>
      <c r="E218" s="104">
        <f>E214+E215</f>
        <v>0</v>
      </c>
      <c r="F218" s="154"/>
      <c r="G218" s="150"/>
      <c r="H218" s="150"/>
      <c r="K218" s="6"/>
      <c r="L218" s="9"/>
    </row>
    <row r="219" spans="1:12">
      <c r="D219" s="146"/>
      <c r="E219" s="150"/>
      <c r="F219" s="154"/>
      <c r="G219" s="150"/>
      <c r="H219" s="150"/>
    </row>
    <row r="220" spans="1:12">
      <c r="D220" s="6"/>
      <c r="E220" s="9"/>
      <c r="F220" s="6"/>
      <c r="G220" s="9"/>
      <c r="H220" s="9"/>
    </row>
  </sheetData>
  <sheetProtection algorithmName="SHA-512" hashValue="8LSEhd1VSKuPa+MaTV7K0JDxp2oxdiW2srvmzzMXZekc/NxUQKUd8eGgjFQJ9ZWaaQkKQFzIEn35hB+eqPeV7g==" saltValue="qVYHg4rH7n0NAGnlIVYKRQ=="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Y310"/>
  <sheetViews>
    <sheetView showGridLines="0" view="pageBreakPreview" topLeftCell="D1" zoomScaleNormal="130" zoomScaleSheetLayoutView="100" zoomScalePageLayoutView="19" workbookViewId="0">
      <pane ySplit="5" topLeftCell="A273" activePane="bottomLeft" state="frozen"/>
      <selection pane="bottomLeft" activeCell="J3" sqref="J3"/>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6" width="15.83203125" style="2" customWidth="1"/>
    <col min="7" max="7" width="72.6640625" style="2" customWidth="1"/>
    <col min="8" max="8" width="8.83203125" style="2" customWidth="1"/>
    <col min="9" max="9" width="15.83203125" style="2" customWidth="1"/>
    <col min="10" max="10" width="15.83203125" style="266" customWidth="1"/>
    <col min="11" max="11" width="15.83203125" style="2" customWidth="1"/>
    <col min="12" max="12" width="16" style="2" customWidth="1"/>
    <col min="13" max="17" width="16" style="2" hidden="1" customWidth="1"/>
    <col min="18" max="19" width="15.83203125" style="2" hidden="1" customWidth="1"/>
    <col min="20" max="20" width="16.33203125" style="2" hidden="1" customWidth="1"/>
    <col min="21" max="21" width="38.6640625" style="2" customWidth="1"/>
    <col min="22" max="24" width="9.1640625" style="2"/>
    <col min="25" max="25" width="9.1640625" style="2" customWidth="1"/>
    <col min="26" max="26" width="5.5" style="2" customWidth="1"/>
    <col min="27" max="16384" width="9.1640625" style="2"/>
  </cols>
  <sheetData>
    <row r="1" spans="1:25">
      <c r="B1" s="193"/>
      <c r="C1" s="193"/>
      <c r="D1" s="193"/>
      <c r="G1" s="200"/>
      <c r="H1" s="146"/>
      <c r="I1" s="154"/>
      <c r="K1" s="150"/>
      <c r="L1" s="146"/>
      <c r="M1" s="154"/>
      <c r="N1" s="154"/>
      <c r="O1" s="154"/>
      <c r="P1" s="154"/>
      <c r="Q1" s="150"/>
      <c r="R1" s="150"/>
      <c r="S1" s="150"/>
      <c r="V1" s="8"/>
      <c r="Y1" s="3"/>
    </row>
    <row r="2" spans="1:25" ht="7.5" customHeight="1">
      <c r="A2" s="6"/>
      <c r="B2" s="194"/>
      <c r="C2" s="194"/>
      <c r="D2" s="193"/>
      <c r="G2" s="146"/>
      <c r="H2" s="146"/>
      <c r="I2" s="154"/>
      <c r="K2" s="150"/>
      <c r="L2" s="206"/>
      <c r="M2" s="156"/>
      <c r="N2" s="156"/>
      <c r="O2" s="156"/>
      <c r="P2" s="156"/>
      <c r="Q2" s="161"/>
      <c r="R2" s="161"/>
      <c r="S2" s="161"/>
      <c r="T2" s="9"/>
      <c r="U2" s="9"/>
    </row>
    <row r="3" spans="1:25" ht="25.5" customHeight="1">
      <c r="A3" s="100"/>
      <c r="B3" s="199"/>
      <c r="C3" s="199"/>
      <c r="D3" s="199" t="s">
        <v>6</v>
      </c>
      <c r="E3" s="100" t="s">
        <v>157</v>
      </c>
      <c r="F3" s="100" t="s">
        <v>7</v>
      </c>
      <c r="G3" s="201" t="s">
        <v>5</v>
      </c>
      <c r="H3" s="201" t="s">
        <v>8</v>
      </c>
      <c r="I3" s="157" t="s">
        <v>9</v>
      </c>
      <c r="J3" s="267" t="s">
        <v>20</v>
      </c>
      <c r="K3" s="162" t="s">
        <v>10</v>
      </c>
      <c r="L3" s="201" t="s">
        <v>156</v>
      </c>
      <c r="M3" s="157" t="s">
        <v>11</v>
      </c>
      <c r="N3" s="157" t="s">
        <v>12</v>
      </c>
      <c r="O3" s="157" t="s">
        <v>13</v>
      </c>
      <c r="P3" s="157" t="s">
        <v>14</v>
      </c>
      <c r="Q3" s="162" t="s">
        <v>15</v>
      </c>
      <c r="R3" s="162" t="s">
        <v>3</v>
      </c>
      <c r="S3" s="162" t="s">
        <v>16</v>
      </c>
      <c r="T3" s="100" t="s">
        <v>103</v>
      </c>
      <c r="U3" s="6"/>
      <c r="V3" s="9"/>
    </row>
    <row r="4" spans="1:25" ht="7.5" customHeight="1">
      <c r="B4" s="193"/>
      <c r="C4" s="193"/>
      <c r="D4" s="193"/>
      <c r="G4" s="146"/>
      <c r="H4" s="146"/>
      <c r="I4" s="154"/>
      <c r="K4" s="150"/>
      <c r="L4" s="146"/>
      <c r="M4" s="154"/>
      <c r="N4" s="154"/>
      <c r="O4" s="154"/>
      <c r="P4" s="154"/>
      <c r="Q4" s="150"/>
      <c r="R4" s="150"/>
      <c r="S4" s="150"/>
      <c r="U4" s="9"/>
    </row>
    <row r="5" spans="1:25" ht="17">
      <c r="A5" s="163" t="s">
        <v>179</v>
      </c>
      <c r="B5" s="207">
        <v>1</v>
      </c>
      <c r="C5" s="208"/>
      <c r="D5" s="208"/>
      <c r="E5" s="167"/>
      <c r="F5" s="167"/>
      <c r="G5" s="209" t="s">
        <v>180</v>
      </c>
      <c r="H5" s="210"/>
      <c r="I5" s="211"/>
      <c r="J5" s="268"/>
      <c r="K5" s="165">
        <f>SUBTOTAL(9,K6:K310)</f>
        <v>0</v>
      </c>
      <c r="L5" s="210"/>
      <c r="M5" s="211"/>
      <c r="N5" s="166">
        <f>SUBTOTAL(9,N6:N310)</f>
        <v>2.3912669600000003</v>
      </c>
      <c r="O5" s="211"/>
      <c r="P5" s="166">
        <f>SUBTOTAL(9,P6:P310)</f>
        <v>3.4628034999999993</v>
      </c>
      <c r="Q5" s="212"/>
      <c r="R5" s="165">
        <f>SUBTOTAL(9,R6:R310)</f>
        <v>0</v>
      </c>
      <c r="S5" s="165">
        <f>SUBTOTAL(9,S6:S310)</f>
        <v>0</v>
      </c>
      <c r="T5" s="163"/>
      <c r="U5" s="6"/>
      <c r="V5" s="9"/>
      <c r="W5" s="9"/>
    </row>
    <row r="6" spans="1:25" ht="15" outlineLevel="1">
      <c r="A6" s="168" t="s">
        <v>181</v>
      </c>
      <c r="B6" s="213">
        <v>2</v>
      </c>
      <c r="C6" s="214"/>
      <c r="D6" s="214"/>
      <c r="E6" s="172"/>
      <c r="F6" s="172"/>
      <c r="G6" s="215" t="s">
        <v>182</v>
      </c>
      <c r="H6" s="216"/>
      <c r="I6" s="217"/>
      <c r="J6" s="269"/>
      <c r="K6" s="170">
        <f>SUBTOTAL(9,K7:K310)</f>
        <v>0</v>
      </c>
      <c r="L6" s="216"/>
      <c r="M6" s="217"/>
      <c r="N6" s="171">
        <f>SUBTOTAL(9,N7:N310)</f>
        <v>2.3912669600000003</v>
      </c>
      <c r="O6" s="217"/>
      <c r="P6" s="171">
        <f>SUBTOTAL(9,P7:P310)</f>
        <v>3.4628034999999993</v>
      </c>
      <c r="Q6" s="218"/>
      <c r="R6" s="170">
        <f>SUBTOTAL(9,R7:R310)</f>
        <v>0</v>
      </c>
      <c r="S6" s="170">
        <f>SUBTOTAL(9,S7:S310)</f>
        <v>0</v>
      </c>
      <c r="T6" s="168"/>
      <c r="U6" s="6"/>
      <c r="V6" s="9"/>
      <c r="W6" s="9"/>
    </row>
    <row r="7" spans="1:25" ht="14" outlineLevel="2">
      <c r="A7" s="173" t="s">
        <v>183</v>
      </c>
      <c r="B7" s="219">
        <v>3</v>
      </c>
      <c r="C7" s="220"/>
      <c r="D7" s="220"/>
      <c r="E7" s="177"/>
      <c r="F7" s="177"/>
      <c r="G7" s="221" t="s">
        <v>184</v>
      </c>
      <c r="H7" s="222"/>
      <c r="I7" s="223"/>
      <c r="J7" s="270"/>
      <c r="K7" s="175">
        <f>SUBTOTAL(9,K8:K228)</f>
        <v>0</v>
      </c>
      <c r="L7" s="222"/>
      <c r="M7" s="223"/>
      <c r="N7" s="176">
        <f>SUBTOTAL(9,N8:N228)</f>
        <v>2.3839100000000002</v>
      </c>
      <c r="O7" s="223"/>
      <c r="P7" s="176">
        <f>SUBTOTAL(9,P8:P228)</f>
        <v>3.4628034999999993</v>
      </c>
      <c r="Q7" s="224"/>
      <c r="R7" s="175">
        <f>SUBTOTAL(9,R8:R228)</f>
        <v>0</v>
      </c>
      <c r="S7" s="175">
        <f>SUBTOTAL(9,S8:S228)</f>
        <v>0</v>
      </c>
      <c r="T7" s="173"/>
      <c r="U7" s="6"/>
      <c r="V7" s="9"/>
      <c r="W7" s="9"/>
    </row>
    <row r="8" spans="1:25" ht="13" outlineLevel="3">
      <c r="A8" s="178" t="s">
        <v>185</v>
      </c>
      <c r="B8" s="225">
        <v>4</v>
      </c>
      <c r="C8" s="226"/>
      <c r="D8" s="226"/>
      <c r="E8" s="182"/>
      <c r="F8" s="182"/>
      <c r="G8" s="227" t="s">
        <v>186</v>
      </c>
      <c r="H8" s="228"/>
      <c r="I8" s="229"/>
      <c r="J8" s="271"/>
      <c r="K8" s="180">
        <f>SUBTOTAL(9,K9:K66)</f>
        <v>0</v>
      </c>
      <c r="L8" s="228"/>
      <c r="M8" s="229"/>
      <c r="N8" s="181">
        <f>SUBTOTAL(9,N9:N66)</f>
        <v>0</v>
      </c>
      <c r="O8" s="229"/>
      <c r="P8" s="181">
        <f>SUBTOTAL(9,P9:P66)</f>
        <v>3.4628034999999993</v>
      </c>
      <c r="Q8" s="230"/>
      <c r="R8" s="180">
        <f>SUBTOTAL(9,R9:R66)</f>
        <v>0</v>
      </c>
      <c r="S8" s="180">
        <f>SUBTOTAL(9,S9:S66)</f>
        <v>0</v>
      </c>
      <c r="T8" s="178"/>
      <c r="U8" s="6"/>
      <c r="V8" s="9"/>
      <c r="W8" s="9"/>
    </row>
    <row r="9" spans="1:25" ht="13" outlineLevel="4">
      <c r="A9" s="183" t="s">
        <v>187</v>
      </c>
      <c r="B9" s="231">
        <v>5</v>
      </c>
      <c r="C9" s="232"/>
      <c r="D9" s="232"/>
      <c r="E9" s="187"/>
      <c r="F9" s="187"/>
      <c r="G9" s="233" t="s">
        <v>188</v>
      </c>
      <c r="H9" s="234"/>
      <c r="I9" s="235"/>
      <c r="J9" s="272"/>
      <c r="K9" s="185">
        <f>SUBTOTAL(9,K10:K35)</f>
        <v>0</v>
      </c>
      <c r="L9" s="234"/>
      <c r="M9" s="235"/>
      <c r="N9" s="186">
        <f>SUBTOTAL(9,N10:N35)</f>
        <v>0</v>
      </c>
      <c r="O9" s="235"/>
      <c r="P9" s="186">
        <f>SUBTOTAL(9,P10:P35)</f>
        <v>3.2563534999999995</v>
      </c>
      <c r="Q9" s="236"/>
      <c r="R9" s="185">
        <f>SUBTOTAL(9,R10:R35)</f>
        <v>0</v>
      </c>
      <c r="S9" s="185">
        <f>SUBTOTAL(9,S10:S35)</f>
        <v>0</v>
      </c>
      <c r="T9" s="183"/>
      <c r="U9" s="6"/>
      <c r="V9" s="9"/>
      <c r="W9" s="9"/>
    </row>
    <row r="10" spans="1:25" ht="13" outlineLevel="5">
      <c r="A10" s="188" t="s">
        <v>189</v>
      </c>
      <c r="B10" s="237">
        <v>6</v>
      </c>
      <c r="C10" s="238"/>
      <c r="D10" s="238"/>
      <c r="E10" s="192"/>
      <c r="F10" s="192"/>
      <c r="G10" s="239" t="s">
        <v>190</v>
      </c>
      <c r="H10" s="240"/>
      <c r="I10" s="241"/>
      <c r="J10" s="273"/>
      <c r="K10" s="190">
        <f>SUBTOTAL(9,K11:K26)</f>
        <v>0</v>
      </c>
      <c r="L10" s="240"/>
      <c r="M10" s="241"/>
      <c r="N10" s="191">
        <f>SUBTOTAL(9,N11:N26)</f>
        <v>0</v>
      </c>
      <c r="O10" s="241"/>
      <c r="P10" s="191">
        <f>SUBTOTAL(9,P11:P26)</f>
        <v>0.77835349999999992</v>
      </c>
      <c r="Q10" s="242"/>
      <c r="R10" s="190">
        <f>SUBTOTAL(9,R11:R26)</f>
        <v>0</v>
      </c>
      <c r="S10" s="190">
        <f>SUBTOTAL(9,S11:S26)</f>
        <v>0</v>
      </c>
      <c r="T10" s="188"/>
      <c r="U10" s="6"/>
      <c r="V10" s="9"/>
      <c r="W10" s="9"/>
    </row>
    <row r="11" spans="1:25" ht="13" outlineLevel="6">
      <c r="B11" s="196"/>
      <c r="C11" s="197"/>
      <c r="D11" s="107" t="s">
        <v>496</v>
      </c>
      <c r="E11" s="108"/>
      <c r="F11" s="108" t="s">
        <v>497</v>
      </c>
      <c r="G11" s="109" t="s">
        <v>498</v>
      </c>
      <c r="H11" s="110" t="s">
        <v>499</v>
      </c>
      <c r="I11" s="111">
        <v>4.6539999999999999</v>
      </c>
      <c r="J11" s="274"/>
      <c r="K11" s="112">
        <f>I11*J11</f>
        <v>0</v>
      </c>
      <c r="L11" s="110" t="s">
        <v>2015</v>
      </c>
      <c r="M11" s="111"/>
      <c r="N11" s="111">
        <f>I11*M11</f>
        <v>0</v>
      </c>
      <c r="O11" s="111">
        <v>6.3E-2</v>
      </c>
      <c r="P11" s="111">
        <f>I11*O11</f>
        <v>0.29320200000000002</v>
      </c>
      <c r="Q11" s="112">
        <v>21</v>
      </c>
      <c r="R11" s="112">
        <f>K11*(Q11/100)</f>
        <v>0</v>
      </c>
      <c r="S11" s="112">
        <f>K11+R11</f>
        <v>0</v>
      </c>
      <c r="T11" s="113"/>
      <c r="U11" s="9"/>
      <c r="V11" s="9"/>
      <c r="W11" s="9"/>
    </row>
    <row r="12" spans="1:25" ht="4.5" customHeight="1" outlineLevel="6">
      <c r="B12" s="196"/>
      <c r="C12" s="198"/>
      <c r="D12" s="198"/>
      <c r="E12" s="10"/>
      <c r="F12" s="10"/>
      <c r="G12" s="202"/>
      <c r="H12" s="204"/>
      <c r="I12" s="158"/>
      <c r="J12" s="275"/>
      <c r="K12" s="152"/>
      <c r="L12" s="204"/>
      <c r="M12" s="158"/>
      <c r="N12" s="158"/>
      <c r="O12" s="158"/>
      <c r="P12" s="158"/>
      <c r="Q12" s="152"/>
      <c r="R12" s="152"/>
      <c r="S12" s="152"/>
      <c r="T12" s="10"/>
      <c r="U12" s="9"/>
      <c r="V12" s="9"/>
      <c r="W12" s="9"/>
    </row>
    <row r="13" spans="1:25" ht="12" outlineLevel="7">
      <c r="A13" s="243"/>
      <c r="B13" s="244"/>
      <c r="C13" s="244"/>
      <c r="D13" s="244"/>
      <c r="E13" s="245"/>
      <c r="F13" s="249" t="s">
        <v>17</v>
      </c>
      <c r="G13" s="246" t="s">
        <v>500</v>
      </c>
      <c r="H13" s="247"/>
      <c r="I13" s="248">
        <v>2.3220000000000001</v>
      </c>
      <c r="J13" s="276"/>
      <c r="K13" s="250"/>
      <c r="L13" s="247"/>
      <c r="M13" s="248"/>
      <c r="N13" s="248"/>
      <c r="O13" s="248"/>
      <c r="P13" s="248"/>
      <c r="Q13" s="250"/>
      <c r="R13" s="250"/>
      <c r="S13" s="250"/>
      <c r="T13" s="249"/>
      <c r="U13" s="6"/>
      <c r="V13" s="9"/>
    </row>
    <row r="14" spans="1:25" ht="12" outlineLevel="7">
      <c r="A14" s="243"/>
      <c r="B14" s="244"/>
      <c r="C14" s="244"/>
      <c r="D14" s="244"/>
      <c r="E14" s="245"/>
      <c r="F14" s="249"/>
      <c r="G14" s="246" t="s">
        <v>501</v>
      </c>
      <c r="H14" s="247"/>
      <c r="I14" s="248">
        <v>2.3320000000000003</v>
      </c>
      <c r="J14" s="276"/>
      <c r="K14" s="250"/>
      <c r="L14" s="247"/>
      <c r="M14" s="248"/>
      <c r="N14" s="248"/>
      <c r="O14" s="248"/>
      <c r="P14" s="248"/>
      <c r="Q14" s="250"/>
      <c r="R14" s="250"/>
      <c r="S14" s="250"/>
      <c r="T14" s="249"/>
      <c r="U14" s="6"/>
      <c r="V14" s="9"/>
    </row>
    <row r="15" spans="1:25" ht="7.5" customHeight="1" outlineLevel="7">
      <c r="A15" s="9"/>
      <c r="B15" s="196"/>
      <c r="C15" s="195"/>
      <c r="D15" s="195"/>
      <c r="E15" s="12"/>
      <c r="F15" s="12"/>
      <c r="G15" s="203"/>
      <c r="H15" s="204"/>
      <c r="I15" s="205"/>
      <c r="J15" s="277"/>
      <c r="K15" s="152"/>
      <c r="L15" s="204"/>
      <c r="M15" s="158"/>
      <c r="N15" s="158"/>
      <c r="O15" s="158"/>
      <c r="P15" s="158"/>
      <c r="Q15" s="152"/>
      <c r="R15" s="152"/>
      <c r="S15" s="152"/>
      <c r="T15" s="10"/>
      <c r="U15" s="6"/>
      <c r="V15" s="9"/>
    </row>
    <row r="16" spans="1:25" ht="13" outlineLevel="6">
      <c r="B16" s="196"/>
      <c r="C16" s="197"/>
      <c r="D16" s="107" t="s">
        <v>152</v>
      </c>
      <c r="E16" s="108"/>
      <c r="F16" s="108" t="s">
        <v>502</v>
      </c>
      <c r="G16" s="109" t="s">
        <v>503</v>
      </c>
      <c r="H16" s="110" t="s">
        <v>499</v>
      </c>
      <c r="I16" s="111">
        <v>4.7119999999999997</v>
      </c>
      <c r="J16" s="274"/>
      <c r="K16" s="112">
        <f>I16*J16</f>
        <v>0</v>
      </c>
      <c r="L16" s="110" t="s">
        <v>2015</v>
      </c>
      <c r="M16" s="111"/>
      <c r="N16" s="111">
        <f>I16*M16</f>
        <v>0</v>
      </c>
      <c r="O16" s="111">
        <v>6.7000000000000004E-2</v>
      </c>
      <c r="P16" s="111">
        <f>I16*O16</f>
        <v>0.31570399999999998</v>
      </c>
      <c r="Q16" s="112">
        <v>21</v>
      </c>
      <c r="R16" s="112">
        <f>K16*(Q16/100)</f>
        <v>0</v>
      </c>
      <c r="S16" s="112">
        <f>K16+R16</f>
        <v>0</v>
      </c>
      <c r="T16" s="113"/>
      <c r="U16" s="9"/>
      <c r="V16" s="9"/>
      <c r="W16" s="9"/>
    </row>
    <row r="17" spans="1:23" ht="4.5" customHeight="1" outlineLevel="6">
      <c r="B17" s="196"/>
      <c r="C17" s="198"/>
      <c r="D17" s="198"/>
      <c r="E17" s="10"/>
      <c r="F17" s="10"/>
      <c r="G17" s="202"/>
      <c r="H17" s="204"/>
      <c r="I17" s="158"/>
      <c r="J17" s="275"/>
      <c r="K17" s="152"/>
      <c r="L17" s="204"/>
      <c r="M17" s="158"/>
      <c r="N17" s="158"/>
      <c r="O17" s="158"/>
      <c r="P17" s="158"/>
      <c r="Q17" s="152"/>
      <c r="R17" s="152"/>
      <c r="S17" s="152"/>
      <c r="T17" s="10"/>
      <c r="U17" s="9"/>
      <c r="V17" s="9"/>
      <c r="W17" s="9"/>
    </row>
    <row r="18" spans="1:23" ht="12" outlineLevel="7">
      <c r="A18" s="243"/>
      <c r="B18" s="244"/>
      <c r="C18" s="244"/>
      <c r="D18" s="244"/>
      <c r="E18" s="245"/>
      <c r="F18" s="249" t="s">
        <v>17</v>
      </c>
      <c r="G18" s="246" t="s">
        <v>504</v>
      </c>
      <c r="H18" s="247"/>
      <c r="I18" s="248">
        <v>2.38</v>
      </c>
      <c r="J18" s="276"/>
      <c r="K18" s="250"/>
      <c r="L18" s="247"/>
      <c r="M18" s="248"/>
      <c r="N18" s="248"/>
      <c r="O18" s="248"/>
      <c r="P18" s="248"/>
      <c r="Q18" s="250"/>
      <c r="R18" s="250"/>
      <c r="S18" s="250"/>
      <c r="T18" s="249"/>
      <c r="U18" s="6"/>
      <c r="V18" s="9"/>
    </row>
    <row r="19" spans="1:23" ht="12" outlineLevel="7">
      <c r="A19" s="243"/>
      <c r="B19" s="244"/>
      <c r="C19" s="244"/>
      <c r="D19" s="244"/>
      <c r="E19" s="245"/>
      <c r="F19" s="249"/>
      <c r="G19" s="246" t="s">
        <v>505</v>
      </c>
      <c r="H19" s="247"/>
      <c r="I19" s="248">
        <v>2.3320000000000003</v>
      </c>
      <c r="J19" s="276"/>
      <c r="K19" s="250"/>
      <c r="L19" s="247"/>
      <c r="M19" s="248"/>
      <c r="N19" s="248"/>
      <c r="O19" s="248"/>
      <c r="P19" s="248"/>
      <c r="Q19" s="250"/>
      <c r="R19" s="250"/>
      <c r="S19" s="250"/>
      <c r="T19" s="249"/>
      <c r="U19" s="6"/>
      <c r="V19" s="9"/>
    </row>
    <row r="20" spans="1:23" ht="7.5" customHeight="1" outlineLevel="7">
      <c r="A20" s="9"/>
      <c r="B20" s="196"/>
      <c r="C20" s="195"/>
      <c r="D20" s="195"/>
      <c r="E20" s="12"/>
      <c r="F20" s="12"/>
      <c r="G20" s="203"/>
      <c r="H20" s="204"/>
      <c r="I20" s="205"/>
      <c r="J20" s="277"/>
      <c r="K20" s="152"/>
      <c r="L20" s="204"/>
      <c r="M20" s="158"/>
      <c r="N20" s="158"/>
      <c r="O20" s="158"/>
      <c r="P20" s="158"/>
      <c r="Q20" s="152"/>
      <c r="R20" s="152"/>
      <c r="S20" s="152"/>
      <c r="T20" s="10"/>
      <c r="U20" s="6"/>
      <c r="V20" s="9"/>
    </row>
    <row r="21" spans="1:23" ht="13" outlineLevel="6">
      <c r="B21" s="196"/>
      <c r="C21" s="197"/>
      <c r="D21" s="107" t="s">
        <v>154</v>
      </c>
      <c r="E21" s="108"/>
      <c r="F21" s="108" t="s">
        <v>506</v>
      </c>
      <c r="G21" s="109" t="s">
        <v>507</v>
      </c>
      <c r="H21" s="110" t="s">
        <v>499</v>
      </c>
      <c r="I21" s="111">
        <v>3.3224999999999998</v>
      </c>
      <c r="J21" s="274"/>
      <c r="K21" s="112">
        <f>I21*J21</f>
        <v>0</v>
      </c>
      <c r="L21" s="110" t="s">
        <v>2015</v>
      </c>
      <c r="M21" s="111"/>
      <c r="N21" s="111">
        <f>I21*M21</f>
        <v>0</v>
      </c>
      <c r="O21" s="111">
        <v>5.0999999999999997E-2</v>
      </c>
      <c r="P21" s="111">
        <f>I21*O21</f>
        <v>0.16944749999999997</v>
      </c>
      <c r="Q21" s="112">
        <v>21</v>
      </c>
      <c r="R21" s="112">
        <f>K21*(Q21/100)</f>
        <v>0</v>
      </c>
      <c r="S21" s="112">
        <f>K21+R21</f>
        <v>0</v>
      </c>
      <c r="T21" s="113"/>
      <c r="U21" s="9"/>
      <c r="V21" s="9"/>
      <c r="W21" s="9"/>
    </row>
    <row r="22" spans="1:23" ht="4.5" customHeight="1" outlineLevel="6">
      <c r="B22" s="196"/>
      <c r="C22" s="198"/>
      <c r="D22" s="198"/>
      <c r="E22" s="10"/>
      <c r="F22" s="10"/>
      <c r="G22" s="202"/>
      <c r="H22" s="204"/>
      <c r="I22" s="158"/>
      <c r="J22" s="275"/>
      <c r="K22" s="152"/>
      <c r="L22" s="204"/>
      <c r="M22" s="158"/>
      <c r="N22" s="158"/>
      <c r="O22" s="158"/>
      <c r="P22" s="158"/>
      <c r="Q22" s="152"/>
      <c r="R22" s="152"/>
      <c r="S22" s="152"/>
      <c r="T22" s="10"/>
      <c r="U22" s="9"/>
      <c r="V22" s="9"/>
      <c r="W22" s="9"/>
    </row>
    <row r="23" spans="1:23" ht="12" outlineLevel="7">
      <c r="A23" s="243"/>
      <c r="B23" s="244"/>
      <c r="C23" s="244"/>
      <c r="D23" s="244"/>
      <c r="E23" s="245"/>
      <c r="F23" s="249" t="s">
        <v>17</v>
      </c>
      <c r="G23" s="246" t="s">
        <v>508</v>
      </c>
      <c r="H23" s="247"/>
      <c r="I23" s="248">
        <v>1.5225</v>
      </c>
      <c r="J23" s="276"/>
      <c r="K23" s="250"/>
      <c r="L23" s="247"/>
      <c r="M23" s="248"/>
      <c r="N23" s="248"/>
      <c r="O23" s="248"/>
      <c r="P23" s="248"/>
      <c r="Q23" s="250"/>
      <c r="R23" s="250"/>
      <c r="S23" s="250"/>
      <c r="T23" s="249"/>
      <c r="U23" s="6"/>
      <c r="V23" s="9"/>
    </row>
    <row r="24" spans="1:23" ht="12" outlineLevel="7">
      <c r="A24" s="243"/>
      <c r="B24" s="244"/>
      <c r="C24" s="244"/>
      <c r="D24" s="244"/>
      <c r="E24" s="245"/>
      <c r="F24" s="249"/>
      <c r="G24" s="246" t="s">
        <v>509</v>
      </c>
      <c r="H24" s="247"/>
      <c r="I24" s="248">
        <v>1.8</v>
      </c>
      <c r="J24" s="276"/>
      <c r="K24" s="250"/>
      <c r="L24" s="247"/>
      <c r="M24" s="248"/>
      <c r="N24" s="248"/>
      <c r="O24" s="248"/>
      <c r="P24" s="248"/>
      <c r="Q24" s="250"/>
      <c r="R24" s="250"/>
      <c r="S24" s="250"/>
      <c r="T24" s="249"/>
      <c r="U24" s="6"/>
      <c r="V24" s="9"/>
    </row>
    <row r="25" spans="1:23" ht="7.5" customHeight="1" outlineLevel="7">
      <c r="A25" s="9"/>
      <c r="B25" s="196"/>
      <c r="C25" s="195"/>
      <c r="D25" s="195"/>
      <c r="E25" s="12"/>
      <c r="F25" s="12"/>
      <c r="G25" s="203"/>
      <c r="H25" s="204"/>
      <c r="I25" s="205"/>
      <c r="J25" s="277"/>
      <c r="K25" s="152"/>
      <c r="L25" s="204"/>
      <c r="M25" s="158"/>
      <c r="N25" s="158"/>
      <c r="O25" s="158"/>
      <c r="P25" s="158"/>
      <c r="Q25" s="152"/>
      <c r="R25" s="152"/>
      <c r="S25" s="152"/>
      <c r="T25" s="10"/>
      <c r="U25" s="6"/>
      <c r="V25" s="9"/>
    </row>
    <row r="26" spans="1:23" outlineLevel="6">
      <c r="B26" s="6"/>
      <c r="C26" s="6"/>
      <c r="D26" s="6"/>
      <c r="E26" s="6"/>
      <c r="F26" s="6"/>
      <c r="G26" s="6"/>
      <c r="H26" s="6"/>
      <c r="I26" s="6"/>
      <c r="J26" s="278"/>
      <c r="K26" s="9"/>
      <c r="L26" s="6"/>
      <c r="M26" s="6"/>
      <c r="N26" s="6"/>
      <c r="O26" s="6"/>
      <c r="P26" s="6"/>
      <c r="Q26" s="6"/>
      <c r="R26" s="9"/>
      <c r="S26" s="9"/>
      <c r="T26" s="9"/>
    </row>
    <row r="27" spans="1:23" ht="13" outlineLevel="5">
      <c r="A27" s="188" t="s">
        <v>191</v>
      </c>
      <c r="B27" s="237">
        <v>6</v>
      </c>
      <c r="C27" s="238"/>
      <c r="D27" s="238"/>
      <c r="E27" s="192"/>
      <c r="F27" s="192"/>
      <c r="G27" s="239" t="s">
        <v>192</v>
      </c>
      <c r="H27" s="240"/>
      <c r="I27" s="241"/>
      <c r="J27" s="273"/>
      <c r="K27" s="190">
        <f>SUBTOTAL(9,K28:K35)</f>
        <v>0</v>
      </c>
      <c r="L27" s="240"/>
      <c r="M27" s="241"/>
      <c r="N27" s="191">
        <f>SUBTOTAL(9,N28:N35)</f>
        <v>0</v>
      </c>
      <c r="O27" s="241"/>
      <c r="P27" s="191">
        <f>SUBTOTAL(9,P28:P35)</f>
        <v>2.4779999999999998</v>
      </c>
      <c r="Q27" s="242"/>
      <c r="R27" s="190">
        <f>SUBTOTAL(9,R28:R35)</f>
        <v>0</v>
      </c>
      <c r="S27" s="190">
        <f>SUBTOTAL(9,S28:S35)</f>
        <v>0</v>
      </c>
      <c r="T27" s="188"/>
      <c r="U27" s="6"/>
      <c r="V27" s="9"/>
      <c r="W27" s="9"/>
    </row>
    <row r="28" spans="1:23" ht="13" outlineLevel="6">
      <c r="B28" s="196"/>
      <c r="C28" s="197"/>
      <c r="D28" s="107" t="s">
        <v>510</v>
      </c>
      <c r="E28" s="108"/>
      <c r="F28" s="108" t="s">
        <v>511</v>
      </c>
      <c r="G28" s="109" t="s">
        <v>512</v>
      </c>
      <c r="H28" s="110" t="s">
        <v>513</v>
      </c>
      <c r="I28" s="111">
        <v>6</v>
      </c>
      <c r="J28" s="274"/>
      <c r="K28" s="112">
        <f>I28*J28</f>
        <v>0</v>
      </c>
      <c r="L28" s="110" t="s">
        <v>2013</v>
      </c>
      <c r="M28" s="111"/>
      <c r="N28" s="111">
        <f>I28*M28</f>
        <v>0</v>
      </c>
      <c r="O28" s="111">
        <v>0.41299999999999998</v>
      </c>
      <c r="P28" s="111">
        <f>I28*O28</f>
        <v>2.4779999999999998</v>
      </c>
      <c r="Q28" s="112">
        <v>21</v>
      </c>
      <c r="R28" s="112">
        <f>K28*(Q28/100)</f>
        <v>0</v>
      </c>
      <c r="S28" s="112">
        <f>K28+R28</f>
        <v>0</v>
      </c>
      <c r="T28" s="113">
        <v>5</v>
      </c>
      <c r="U28" s="9"/>
      <c r="V28" s="9"/>
      <c r="W28" s="9"/>
    </row>
    <row r="29" spans="1:23" ht="4.5" customHeight="1" outlineLevel="6">
      <c r="B29" s="196"/>
      <c r="C29" s="198"/>
      <c r="D29" s="198"/>
      <c r="E29" s="10"/>
      <c r="F29" s="10"/>
      <c r="G29" s="202"/>
      <c r="H29" s="204"/>
      <c r="I29" s="158"/>
      <c r="J29" s="275"/>
      <c r="K29" s="152"/>
      <c r="L29" s="204"/>
      <c r="M29" s="158"/>
      <c r="N29" s="158"/>
      <c r="O29" s="158"/>
      <c r="P29" s="158"/>
      <c r="Q29" s="152"/>
      <c r="R29" s="152"/>
      <c r="S29" s="152"/>
      <c r="T29" s="10"/>
      <c r="U29" s="9"/>
      <c r="V29" s="9"/>
      <c r="W29" s="9"/>
    </row>
    <row r="30" spans="1:23" ht="12" outlineLevel="7">
      <c r="A30" s="243"/>
      <c r="B30" s="244"/>
      <c r="C30" s="244"/>
      <c r="D30" s="244"/>
      <c r="E30" s="245"/>
      <c r="F30" s="249" t="s">
        <v>17</v>
      </c>
      <c r="G30" s="246" t="s">
        <v>514</v>
      </c>
      <c r="H30" s="247"/>
      <c r="I30" s="248">
        <v>0</v>
      </c>
      <c r="J30" s="276"/>
      <c r="K30" s="250"/>
      <c r="L30" s="247"/>
      <c r="M30" s="248"/>
      <c r="N30" s="248"/>
      <c r="O30" s="248"/>
      <c r="P30" s="248"/>
      <c r="Q30" s="250"/>
      <c r="R30" s="250"/>
      <c r="S30" s="250"/>
      <c r="T30" s="249"/>
      <c r="U30" s="6"/>
      <c r="V30" s="9"/>
    </row>
    <row r="31" spans="1:23" ht="12" outlineLevel="7">
      <c r="A31" s="243"/>
      <c r="B31" s="244"/>
      <c r="C31" s="244"/>
      <c r="D31" s="244"/>
      <c r="E31" s="245"/>
      <c r="F31" s="249"/>
      <c r="G31" s="246" t="s">
        <v>152</v>
      </c>
      <c r="H31" s="247"/>
      <c r="I31" s="248">
        <v>2</v>
      </c>
      <c r="J31" s="276"/>
      <c r="K31" s="250"/>
      <c r="L31" s="247"/>
      <c r="M31" s="248"/>
      <c r="N31" s="248"/>
      <c r="O31" s="248"/>
      <c r="P31" s="248"/>
      <c r="Q31" s="250"/>
      <c r="R31" s="250"/>
      <c r="S31" s="250"/>
      <c r="T31" s="249"/>
      <c r="U31" s="6"/>
      <c r="V31" s="9"/>
    </row>
    <row r="32" spans="1:23" ht="12" outlineLevel="7">
      <c r="A32" s="243"/>
      <c r="B32" s="244"/>
      <c r="C32" s="244"/>
      <c r="D32" s="244"/>
      <c r="E32" s="245"/>
      <c r="F32" s="249"/>
      <c r="G32" s="246" t="s">
        <v>515</v>
      </c>
      <c r="H32" s="247"/>
      <c r="I32" s="248">
        <v>0</v>
      </c>
      <c r="J32" s="276"/>
      <c r="K32" s="250"/>
      <c r="L32" s="247"/>
      <c r="M32" s="248"/>
      <c r="N32" s="248"/>
      <c r="O32" s="248"/>
      <c r="P32" s="248"/>
      <c r="Q32" s="250"/>
      <c r="R32" s="250"/>
      <c r="S32" s="250"/>
      <c r="T32" s="249"/>
      <c r="U32" s="6"/>
      <c r="V32" s="9"/>
    </row>
    <row r="33" spans="1:23" ht="12" outlineLevel="7">
      <c r="A33" s="243"/>
      <c r="B33" s="244"/>
      <c r="C33" s="244"/>
      <c r="D33" s="244"/>
      <c r="E33" s="245"/>
      <c r="F33" s="249"/>
      <c r="G33" s="246" t="s">
        <v>510</v>
      </c>
      <c r="H33" s="247"/>
      <c r="I33" s="248">
        <v>4</v>
      </c>
      <c r="J33" s="276"/>
      <c r="K33" s="250"/>
      <c r="L33" s="247"/>
      <c r="M33" s="248"/>
      <c r="N33" s="248"/>
      <c r="O33" s="248"/>
      <c r="P33" s="248"/>
      <c r="Q33" s="250"/>
      <c r="R33" s="250"/>
      <c r="S33" s="250"/>
      <c r="T33" s="249"/>
      <c r="U33" s="6"/>
      <c r="V33" s="9"/>
    </row>
    <row r="34" spans="1:23" ht="7.5" customHeight="1" outlineLevel="7">
      <c r="A34" s="9"/>
      <c r="B34" s="196"/>
      <c r="C34" s="195"/>
      <c r="D34" s="195"/>
      <c r="E34" s="12"/>
      <c r="F34" s="12"/>
      <c r="G34" s="203"/>
      <c r="H34" s="204"/>
      <c r="I34" s="205"/>
      <c r="J34" s="277"/>
      <c r="K34" s="152"/>
      <c r="L34" s="204"/>
      <c r="M34" s="158"/>
      <c r="N34" s="158"/>
      <c r="O34" s="158"/>
      <c r="P34" s="158"/>
      <c r="Q34" s="152"/>
      <c r="R34" s="152"/>
      <c r="S34" s="152"/>
      <c r="T34" s="10"/>
      <c r="U34" s="6"/>
      <c r="V34" s="9"/>
    </row>
    <row r="35" spans="1:23" outlineLevel="6">
      <c r="B35" s="6"/>
      <c r="C35" s="6"/>
      <c r="D35" s="6"/>
      <c r="E35" s="6"/>
      <c r="F35" s="6"/>
      <c r="G35" s="6"/>
      <c r="H35" s="6"/>
      <c r="I35" s="6"/>
      <c r="J35" s="278"/>
      <c r="K35" s="9"/>
      <c r="L35" s="6"/>
      <c r="M35" s="6"/>
      <c r="N35" s="6"/>
      <c r="O35" s="6"/>
      <c r="P35" s="6"/>
      <c r="Q35" s="6"/>
      <c r="R35" s="9"/>
      <c r="S35" s="9"/>
      <c r="T35" s="9"/>
    </row>
    <row r="36" spans="1:23" ht="13" outlineLevel="4">
      <c r="A36" s="183" t="s">
        <v>193</v>
      </c>
      <c r="B36" s="231">
        <v>5</v>
      </c>
      <c r="C36" s="232"/>
      <c r="D36" s="232"/>
      <c r="E36" s="187"/>
      <c r="F36" s="187"/>
      <c r="G36" s="233" t="s">
        <v>194</v>
      </c>
      <c r="H36" s="234"/>
      <c r="I36" s="235"/>
      <c r="J36" s="272"/>
      <c r="K36" s="185">
        <f>SUBTOTAL(9,K37:K58)</f>
        <v>0</v>
      </c>
      <c r="L36" s="234"/>
      <c r="M36" s="235"/>
      <c r="N36" s="186">
        <f>SUBTOTAL(9,N37:N58)</f>
        <v>0</v>
      </c>
      <c r="O36" s="235"/>
      <c r="P36" s="186">
        <f>SUBTOTAL(9,P37:P58)</f>
        <v>0.13999999999999999</v>
      </c>
      <c r="Q36" s="236"/>
      <c r="R36" s="185">
        <f>SUBTOTAL(9,R37:R58)</f>
        <v>0</v>
      </c>
      <c r="S36" s="185">
        <f>SUBTOTAL(9,S37:S58)</f>
        <v>0</v>
      </c>
      <c r="T36" s="183"/>
      <c r="U36" s="6"/>
      <c r="V36" s="9"/>
      <c r="W36" s="9"/>
    </row>
    <row r="37" spans="1:23" ht="13" outlineLevel="5">
      <c r="A37" s="188" t="s">
        <v>195</v>
      </c>
      <c r="B37" s="237">
        <v>6</v>
      </c>
      <c r="C37" s="238"/>
      <c r="D37" s="238"/>
      <c r="E37" s="192"/>
      <c r="F37" s="192"/>
      <c r="G37" s="239" t="s">
        <v>196</v>
      </c>
      <c r="H37" s="240"/>
      <c r="I37" s="241"/>
      <c r="J37" s="273"/>
      <c r="K37" s="190">
        <f>SUBTOTAL(9,K38:K58)</f>
        <v>0</v>
      </c>
      <c r="L37" s="240"/>
      <c r="M37" s="241"/>
      <c r="N37" s="191">
        <f>SUBTOTAL(9,N38:N58)</f>
        <v>0</v>
      </c>
      <c r="O37" s="241"/>
      <c r="P37" s="191">
        <f>SUBTOTAL(9,P38:P58)</f>
        <v>0.13999999999999999</v>
      </c>
      <c r="Q37" s="242"/>
      <c r="R37" s="190">
        <f>SUBTOTAL(9,R38:R58)</f>
        <v>0</v>
      </c>
      <c r="S37" s="190">
        <f>SUBTOTAL(9,S38:S58)</f>
        <v>0</v>
      </c>
      <c r="T37" s="188"/>
      <c r="U37" s="6"/>
      <c r="V37" s="9"/>
      <c r="W37" s="9"/>
    </row>
    <row r="38" spans="1:23" ht="13" outlineLevel="6">
      <c r="B38" s="196"/>
      <c r="C38" s="197"/>
      <c r="D38" s="107" t="s">
        <v>516</v>
      </c>
      <c r="E38" s="108"/>
      <c r="F38" s="108" t="s">
        <v>517</v>
      </c>
      <c r="G38" s="109" t="s">
        <v>518</v>
      </c>
      <c r="H38" s="110" t="s">
        <v>513</v>
      </c>
      <c r="I38" s="111">
        <v>9</v>
      </c>
      <c r="J38" s="274"/>
      <c r="K38" s="112">
        <f>I38*J38</f>
        <v>0</v>
      </c>
      <c r="L38" s="110" t="s">
        <v>2015</v>
      </c>
      <c r="M38" s="111"/>
      <c r="N38" s="111">
        <f>I38*M38</f>
        <v>0</v>
      </c>
      <c r="O38" s="111">
        <v>3.0000000000000001E-3</v>
      </c>
      <c r="P38" s="111">
        <f>I38*O38</f>
        <v>2.7E-2</v>
      </c>
      <c r="Q38" s="112">
        <v>21</v>
      </c>
      <c r="R38" s="112">
        <f>K38*(Q38/100)</f>
        <v>0</v>
      </c>
      <c r="S38" s="112">
        <f>K38+R38</f>
        <v>0</v>
      </c>
      <c r="T38" s="113"/>
      <c r="U38" s="9"/>
      <c r="V38" s="9"/>
      <c r="W38" s="9"/>
    </row>
    <row r="39" spans="1:23" ht="4.5" customHeight="1" outlineLevel="6">
      <c r="B39" s="196"/>
      <c r="C39" s="198"/>
      <c r="D39" s="198"/>
      <c r="E39" s="10"/>
      <c r="F39" s="10"/>
      <c r="G39" s="202"/>
      <c r="H39" s="204"/>
      <c r="I39" s="158"/>
      <c r="J39" s="275"/>
      <c r="K39" s="152"/>
      <c r="L39" s="204"/>
      <c r="M39" s="158"/>
      <c r="N39" s="158"/>
      <c r="O39" s="158"/>
      <c r="P39" s="158"/>
      <c r="Q39" s="152"/>
      <c r="R39" s="152"/>
      <c r="S39" s="152"/>
      <c r="T39" s="10"/>
      <c r="U39" s="9"/>
      <c r="V39" s="9"/>
      <c r="W39" s="9"/>
    </row>
    <row r="40" spans="1:23" ht="12" outlineLevel="7">
      <c r="A40" s="243"/>
      <c r="B40" s="244"/>
      <c r="C40" s="244"/>
      <c r="D40" s="244"/>
      <c r="E40" s="245"/>
      <c r="F40" s="249" t="s">
        <v>17</v>
      </c>
      <c r="G40" s="246" t="s">
        <v>519</v>
      </c>
      <c r="H40" s="247"/>
      <c r="I40" s="248">
        <v>9</v>
      </c>
      <c r="J40" s="276"/>
      <c r="K40" s="250"/>
      <c r="L40" s="247"/>
      <c r="M40" s="248"/>
      <c r="N40" s="248"/>
      <c r="O40" s="248"/>
      <c r="P40" s="248"/>
      <c r="Q40" s="250"/>
      <c r="R40" s="250"/>
      <c r="S40" s="250"/>
      <c r="T40" s="249"/>
      <c r="U40" s="6"/>
      <c r="V40" s="9"/>
    </row>
    <row r="41" spans="1:23" ht="7.5" customHeight="1" outlineLevel="7">
      <c r="A41" s="9"/>
      <c r="B41" s="196"/>
      <c r="C41" s="195"/>
      <c r="D41" s="195"/>
      <c r="E41" s="12"/>
      <c r="F41" s="12"/>
      <c r="G41" s="203"/>
      <c r="H41" s="204"/>
      <c r="I41" s="205"/>
      <c r="J41" s="277"/>
      <c r="K41" s="152"/>
      <c r="L41" s="204"/>
      <c r="M41" s="158"/>
      <c r="N41" s="158"/>
      <c r="O41" s="158"/>
      <c r="P41" s="158"/>
      <c r="Q41" s="152"/>
      <c r="R41" s="152"/>
      <c r="S41" s="152"/>
      <c r="T41" s="10"/>
      <c r="U41" s="6"/>
      <c r="V41" s="9"/>
    </row>
    <row r="42" spans="1:23" ht="13" outlineLevel="6">
      <c r="B42" s="196"/>
      <c r="C42" s="197"/>
      <c r="D42" s="107" t="s">
        <v>520</v>
      </c>
      <c r="E42" s="108"/>
      <c r="F42" s="108" t="s">
        <v>521</v>
      </c>
      <c r="G42" s="109" t="s">
        <v>522</v>
      </c>
      <c r="H42" s="110" t="s">
        <v>513</v>
      </c>
      <c r="I42" s="111">
        <v>3</v>
      </c>
      <c r="J42" s="274"/>
      <c r="K42" s="112">
        <f>I42*J42</f>
        <v>0</v>
      </c>
      <c r="L42" s="110" t="s">
        <v>2015</v>
      </c>
      <c r="M42" s="111"/>
      <c r="N42" s="111">
        <f>I42*M42</f>
        <v>0</v>
      </c>
      <c r="O42" s="111">
        <v>4.0000000000000001E-3</v>
      </c>
      <c r="P42" s="111">
        <f>I42*O42</f>
        <v>1.2E-2</v>
      </c>
      <c r="Q42" s="112">
        <v>21</v>
      </c>
      <c r="R42" s="112">
        <f>K42*(Q42/100)</f>
        <v>0</v>
      </c>
      <c r="S42" s="112">
        <f>K42+R42</f>
        <v>0</v>
      </c>
      <c r="T42" s="113"/>
      <c r="U42" s="9"/>
      <c r="V42" s="9"/>
      <c r="W42" s="9"/>
    </row>
    <row r="43" spans="1:23" ht="4.5" customHeight="1" outlineLevel="6">
      <c r="B43" s="196"/>
      <c r="C43" s="198"/>
      <c r="D43" s="198"/>
      <c r="E43" s="10"/>
      <c r="F43" s="10"/>
      <c r="G43" s="202"/>
      <c r="H43" s="204"/>
      <c r="I43" s="158"/>
      <c r="J43" s="275"/>
      <c r="K43" s="152"/>
      <c r="L43" s="204"/>
      <c r="M43" s="158"/>
      <c r="N43" s="158"/>
      <c r="O43" s="158"/>
      <c r="P43" s="158"/>
      <c r="Q43" s="152"/>
      <c r="R43" s="152"/>
      <c r="S43" s="152"/>
      <c r="T43" s="10"/>
      <c r="U43" s="9"/>
      <c r="V43" s="9"/>
      <c r="W43" s="9"/>
    </row>
    <row r="44" spans="1:23" ht="12" outlineLevel="7">
      <c r="A44" s="243"/>
      <c r="B44" s="244"/>
      <c r="C44" s="244"/>
      <c r="D44" s="244"/>
      <c r="E44" s="245"/>
      <c r="F44" s="249" t="s">
        <v>17</v>
      </c>
      <c r="G44" s="246" t="s">
        <v>154</v>
      </c>
      <c r="H44" s="247"/>
      <c r="I44" s="248">
        <v>3</v>
      </c>
      <c r="J44" s="276"/>
      <c r="K44" s="250"/>
      <c r="L44" s="247"/>
      <c r="M44" s="248"/>
      <c r="N44" s="248"/>
      <c r="O44" s="248"/>
      <c r="P44" s="248"/>
      <c r="Q44" s="250"/>
      <c r="R44" s="250"/>
      <c r="S44" s="250"/>
      <c r="T44" s="249"/>
      <c r="U44" s="6"/>
      <c r="V44" s="9"/>
    </row>
    <row r="45" spans="1:23" ht="7.5" customHeight="1" outlineLevel="7">
      <c r="A45" s="9"/>
      <c r="B45" s="196"/>
      <c r="C45" s="195"/>
      <c r="D45" s="195"/>
      <c r="E45" s="12"/>
      <c r="F45" s="12"/>
      <c r="G45" s="203"/>
      <c r="H45" s="204"/>
      <c r="I45" s="205"/>
      <c r="J45" s="277"/>
      <c r="K45" s="152"/>
      <c r="L45" s="204"/>
      <c r="M45" s="158"/>
      <c r="N45" s="158"/>
      <c r="O45" s="158"/>
      <c r="P45" s="158"/>
      <c r="Q45" s="152"/>
      <c r="R45" s="152"/>
      <c r="S45" s="152"/>
      <c r="T45" s="10"/>
      <c r="U45" s="6"/>
      <c r="V45" s="9"/>
    </row>
    <row r="46" spans="1:23" ht="13" outlineLevel="6">
      <c r="B46" s="196"/>
      <c r="C46" s="197"/>
      <c r="D46" s="107" t="s">
        <v>523</v>
      </c>
      <c r="E46" s="108"/>
      <c r="F46" s="108" t="s">
        <v>524</v>
      </c>
      <c r="G46" s="109" t="s">
        <v>525</v>
      </c>
      <c r="H46" s="110" t="s">
        <v>513</v>
      </c>
      <c r="I46" s="111">
        <v>10</v>
      </c>
      <c r="J46" s="274"/>
      <c r="K46" s="112">
        <f>I46*J46</f>
        <v>0</v>
      </c>
      <c r="L46" s="110" t="s">
        <v>2015</v>
      </c>
      <c r="M46" s="111"/>
      <c r="N46" s="111">
        <f>I46*M46</f>
        <v>0</v>
      </c>
      <c r="O46" s="111">
        <v>5.0000000000000001E-3</v>
      </c>
      <c r="P46" s="111">
        <f>I46*O46</f>
        <v>0.05</v>
      </c>
      <c r="Q46" s="112">
        <v>21</v>
      </c>
      <c r="R46" s="112">
        <f>K46*(Q46/100)</f>
        <v>0</v>
      </c>
      <c r="S46" s="112">
        <f>K46+R46</f>
        <v>0</v>
      </c>
      <c r="T46" s="113"/>
      <c r="U46" s="9"/>
      <c r="V46" s="9"/>
      <c r="W46" s="9"/>
    </row>
    <row r="47" spans="1:23" ht="4.5" customHeight="1" outlineLevel="6">
      <c r="B47" s="196"/>
      <c r="C47" s="198"/>
      <c r="D47" s="198"/>
      <c r="E47" s="10"/>
      <c r="F47" s="10"/>
      <c r="G47" s="202"/>
      <c r="H47" s="204"/>
      <c r="I47" s="158"/>
      <c r="J47" s="275"/>
      <c r="K47" s="152"/>
      <c r="L47" s="204"/>
      <c r="M47" s="158"/>
      <c r="N47" s="158"/>
      <c r="O47" s="158"/>
      <c r="P47" s="158"/>
      <c r="Q47" s="152"/>
      <c r="R47" s="152"/>
      <c r="S47" s="152"/>
      <c r="T47" s="10"/>
      <c r="U47" s="9"/>
      <c r="V47" s="9"/>
      <c r="W47" s="9"/>
    </row>
    <row r="48" spans="1:23" ht="12" outlineLevel="7">
      <c r="A48" s="243"/>
      <c r="B48" s="244"/>
      <c r="C48" s="244"/>
      <c r="D48" s="244"/>
      <c r="E48" s="245"/>
      <c r="F48" s="249" t="s">
        <v>17</v>
      </c>
      <c r="G48" s="246" t="s">
        <v>526</v>
      </c>
      <c r="H48" s="247"/>
      <c r="I48" s="248">
        <v>10</v>
      </c>
      <c r="J48" s="276"/>
      <c r="K48" s="250"/>
      <c r="L48" s="247"/>
      <c r="M48" s="248"/>
      <c r="N48" s="248"/>
      <c r="O48" s="248"/>
      <c r="P48" s="248"/>
      <c r="Q48" s="250"/>
      <c r="R48" s="250"/>
      <c r="S48" s="250"/>
      <c r="T48" s="249"/>
      <c r="U48" s="6"/>
      <c r="V48" s="9"/>
    </row>
    <row r="49" spans="1:23" ht="7.5" customHeight="1" outlineLevel="7">
      <c r="A49" s="9"/>
      <c r="B49" s="196"/>
      <c r="C49" s="195"/>
      <c r="D49" s="195"/>
      <c r="E49" s="12"/>
      <c r="F49" s="12"/>
      <c r="G49" s="203"/>
      <c r="H49" s="204"/>
      <c r="I49" s="205"/>
      <c r="J49" s="277"/>
      <c r="K49" s="152"/>
      <c r="L49" s="204"/>
      <c r="M49" s="158"/>
      <c r="N49" s="158"/>
      <c r="O49" s="158"/>
      <c r="P49" s="158"/>
      <c r="Q49" s="152"/>
      <c r="R49" s="152"/>
      <c r="S49" s="152"/>
      <c r="T49" s="10"/>
      <c r="U49" s="6"/>
      <c r="V49" s="9"/>
    </row>
    <row r="50" spans="1:23" ht="13" outlineLevel="6">
      <c r="B50" s="196"/>
      <c r="C50" s="197"/>
      <c r="D50" s="107" t="s">
        <v>527</v>
      </c>
      <c r="E50" s="108"/>
      <c r="F50" s="108" t="s">
        <v>528</v>
      </c>
      <c r="G50" s="109" t="s">
        <v>529</v>
      </c>
      <c r="H50" s="110" t="s">
        <v>513</v>
      </c>
      <c r="I50" s="111">
        <v>5</v>
      </c>
      <c r="J50" s="274"/>
      <c r="K50" s="112">
        <f>I50*J50</f>
        <v>0</v>
      </c>
      <c r="L50" s="110" t="s">
        <v>2015</v>
      </c>
      <c r="M50" s="111"/>
      <c r="N50" s="111">
        <f>I50*M50</f>
        <v>0</v>
      </c>
      <c r="O50" s="111">
        <v>6.0000000000000001E-3</v>
      </c>
      <c r="P50" s="111">
        <f>I50*O50</f>
        <v>0.03</v>
      </c>
      <c r="Q50" s="112">
        <v>21</v>
      </c>
      <c r="R50" s="112">
        <f>K50*(Q50/100)</f>
        <v>0</v>
      </c>
      <c r="S50" s="112">
        <f>K50+R50</f>
        <v>0</v>
      </c>
      <c r="T50" s="113"/>
      <c r="U50" s="9"/>
      <c r="V50" s="9"/>
      <c r="W50" s="9"/>
    </row>
    <row r="51" spans="1:23" ht="4.5" customHeight="1" outlineLevel="6">
      <c r="B51" s="196"/>
      <c r="C51" s="198"/>
      <c r="D51" s="198"/>
      <c r="E51" s="10"/>
      <c r="F51" s="10"/>
      <c r="G51" s="202"/>
      <c r="H51" s="204"/>
      <c r="I51" s="158"/>
      <c r="J51" s="275"/>
      <c r="K51" s="152"/>
      <c r="L51" s="204"/>
      <c r="M51" s="158"/>
      <c r="N51" s="158"/>
      <c r="O51" s="158"/>
      <c r="P51" s="158"/>
      <c r="Q51" s="152"/>
      <c r="R51" s="152"/>
      <c r="S51" s="152"/>
      <c r="T51" s="10"/>
      <c r="U51" s="9"/>
      <c r="V51" s="9"/>
      <c r="W51" s="9"/>
    </row>
    <row r="52" spans="1:23" ht="12" outlineLevel="7">
      <c r="A52" s="243"/>
      <c r="B52" s="244"/>
      <c r="C52" s="244"/>
      <c r="D52" s="244"/>
      <c r="E52" s="245"/>
      <c r="F52" s="249" t="s">
        <v>17</v>
      </c>
      <c r="G52" s="246" t="s">
        <v>516</v>
      </c>
      <c r="H52" s="247"/>
      <c r="I52" s="248">
        <v>5</v>
      </c>
      <c r="J52" s="276"/>
      <c r="K52" s="250"/>
      <c r="L52" s="247"/>
      <c r="M52" s="248"/>
      <c r="N52" s="248"/>
      <c r="O52" s="248"/>
      <c r="P52" s="248"/>
      <c r="Q52" s="250"/>
      <c r="R52" s="250"/>
      <c r="S52" s="250"/>
      <c r="T52" s="249"/>
      <c r="U52" s="6"/>
      <c r="V52" s="9"/>
    </row>
    <row r="53" spans="1:23" ht="7.5" customHeight="1" outlineLevel="7">
      <c r="A53" s="9"/>
      <c r="B53" s="196"/>
      <c r="C53" s="195"/>
      <c r="D53" s="195"/>
      <c r="E53" s="12"/>
      <c r="F53" s="12"/>
      <c r="G53" s="203"/>
      <c r="H53" s="204"/>
      <c r="I53" s="205"/>
      <c r="J53" s="277"/>
      <c r="K53" s="152"/>
      <c r="L53" s="204"/>
      <c r="M53" s="158"/>
      <c r="N53" s="158"/>
      <c r="O53" s="158"/>
      <c r="P53" s="158"/>
      <c r="Q53" s="152"/>
      <c r="R53" s="152"/>
      <c r="S53" s="152"/>
      <c r="T53" s="10"/>
      <c r="U53" s="6"/>
      <c r="V53" s="9"/>
    </row>
    <row r="54" spans="1:23" ht="13" outlineLevel="6">
      <c r="B54" s="196"/>
      <c r="C54" s="197"/>
      <c r="D54" s="107" t="s">
        <v>519</v>
      </c>
      <c r="E54" s="108"/>
      <c r="F54" s="108" t="s">
        <v>530</v>
      </c>
      <c r="G54" s="109" t="s">
        <v>531</v>
      </c>
      <c r="H54" s="110" t="s">
        <v>513</v>
      </c>
      <c r="I54" s="111">
        <v>3</v>
      </c>
      <c r="J54" s="274"/>
      <c r="K54" s="112">
        <f>I54*J54</f>
        <v>0</v>
      </c>
      <c r="L54" s="110" t="s">
        <v>2015</v>
      </c>
      <c r="M54" s="111"/>
      <c r="N54" s="111">
        <f>I54*M54</f>
        <v>0</v>
      </c>
      <c r="O54" s="111">
        <v>7.0000000000000001E-3</v>
      </c>
      <c r="P54" s="111">
        <f>I54*O54</f>
        <v>2.1000000000000001E-2</v>
      </c>
      <c r="Q54" s="112">
        <v>21</v>
      </c>
      <c r="R54" s="112">
        <f>K54*(Q54/100)</f>
        <v>0</v>
      </c>
      <c r="S54" s="112">
        <f>K54+R54</f>
        <v>0</v>
      </c>
      <c r="T54" s="113"/>
      <c r="U54" s="9"/>
      <c r="V54" s="9"/>
      <c r="W54" s="9"/>
    </row>
    <row r="55" spans="1:23" ht="4.5" customHeight="1" outlineLevel="6">
      <c r="B55" s="196"/>
      <c r="C55" s="198"/>
      <c r="D55" s="198"/>
      <c r="E55" s="10"/>
      <c r="F55" s="10"/>
      <c r="G55" s="202"/>
      <c r="H55" s="204"/>
      <c r="I55" s="158"/>
      <c r="J55" s="275"/>
      <c r="K55" s="152"/>
      <c r="L55" s="204"/>
      <c r="M55" s="158"/>
      <c r="N55" s="158"/>
      <c r="O55" s="158"/>
      <c r="P55" s="158"/>
      <c r="Q55" s="152"/>
      <c r="R55" s="152"/>
      <c r="S55" s="152"/>
      <c r="T55" s="10"/>
      <c r="U55" s="9"/>
      <c r="V55" s="9"/>
      <c r="W55" s="9"/>
    </row>
    <row r="56" spans="1:23" ht="12" outlineLevel="7">
      <c r="A56" s="243"/>
      <c r="B56" s="244"/>
      <c r="C56" s="244"/>
      <c r="D56" s="244"/>
      <c r="E56" s="245"/>
      <c r="F56" s="249" t="s">
        <v>17</v>
      </c>
      <c r="G56" s="246" t="s">
        <v>154</v>
      </c>
      <c r="H56" s="247"/>
      <c r="I56" s="248">
        <v>3</v>
      </c>
      <c r="J56" s="276"/>
      <c r="K56" s="250"/>
      <c r="L56" s="247"/>
      <c r="M56" s="248"/>
      <c r="N56" s="248"/>
      <c r="O56" s="248"/>
      <c r="P56" s="248"/>
      <c r="Q56" s="250"/>
      <c r="R56" s="250"/>
      <c r="S56" s="250"/>
      <c r="T56" s="249"/>
      <c r="U56" s="6"/>
      <c r="V56" s="9"/>
    </row>
    <row r="57" spans="1:23" ht="7.5" customHeight="1" outlineLevel="7">
      <c r="A57" s="9"/>
      <c r="B57" s="196"/>
      <c r="C57" s="195"/>
      <c r="D57" s="195"/>
      <c r="E57" s="12"/>
      <c r="F57" s="12"/>
      <c r="G57" s="203"/>
      <c r="H57" s="204"/>
      <c r="I57" s="205"/>
      <c r="J57" s="277"/>
      <c r="K57" s="152"/>
      <c r="L57" s="204"/>
      <c r="M57" s="158"/>
      <c r="N57" s="158"/>
      <c r="O57" s="158"/>
      <c r="P57" s="158"/>
      <c r="Q57" s="152"/>
      <c r="R57" s="152"/>
      <c r="S57" s="152"/>
      <c r="T57" s="10"/>
      <c r="U57" s="6"/>
      <c r="V57" s="9"/>
    </row>
    <row r="58" spans="1:23" outlineLevel="6">
      <c r="B58" s="6"/>
      <c r="C58" s="6"/>
      <c r="D58" s="6"/>
      <c r="E58" s="6"/>
      <c r="F58" s="6"/>
      <c r="G58" s="6"/>
      <c r="H58" s="6"/>
      <c r="I58" s="6"/>
      <c r="J58" s="278"/>
      <c r="K58" s="9"/>
      <c r="L58" s="6"/>
      <c r="M58" s="6"/>
      <c r="N58" s="6"/>
      <c r="O58" s="6"/>
      <c r="P58" s="6"/>
      <c r="Q58" s="6"/>
      <c r="R58" s="9"/>
      <c r="S58" s="9"/>
      <c r="T58" s="9"/>
    </row>
    <row r="59" spans="1:23" ht="13" outlineLevel="4">
      <c r="A59" s="183" t="s">
        <v>197</v>
      </c>
      <c r="B59" s="231">
        <v>5</v>
      </c>
      <c r="C59" s="232"/>
      <c r="D59" s="232"/>
      <c r="E59" s="187"/>
      <c r="F59" s="187"/>
      <c r="G59" s="233" t="s">
        <v>198</v>
      </c>
      <c r="H59" s="234"/>
      <c r="I59" s="235"/>
      <c r="J59" s="272"/>
      <c r="K59" s="185">
        <f>SUBTOTAL(9,K60:K66)</f>
        <v>0</v>
      </c>
      <c r="L59" s="234"/>
      <c r="M59" s="235"/>
      <c r="N59" s="186">
        <f>SUBTOTAL(9,N60:N66)</f>
        <v>0</v>
      </c>
      <c r="O59" s="235"/>
      <c r="P59" s="186">
        <f>SUBTOTAL(9,P60:P66)</f>
        <v>6.6449999999999995E-2</v>
      </c>
      <c r="Q59" s="236"/>
      <c r="R59" s="185">
        <f>SUBTOTAL(9,R60:R66)</f>
        <v>0</v>
      </c>
      <c r="S59" s="185">
        <f>SUBTOTAL(9,S60:S66)</f>
        <v>0</v>
      </c>
      <c r="T59" s="183"/>
      <c r="U59" s="6"/>
      <c r="V59" s="9"/>
      <c r="W59" s="9"/>
    </row>
    <row r="60" spans="1:23" ht="13" outlineLevel="5">
      <c r="A60" s="188" t="s">
        <v>199</v>
      </c>
      <c r="B60" s="237">
        <v>6</v>
      </c>
      <c r="C60" s="238"/>
      <c r="D60" s="238"/>
      <c r="E60" s="192"/>
      <c r="F60" s="192"/>
      <c r="G60" s="239" t="s">
        <v>200</v>
      </c>
      <c r="H60" s="240"/>
      <c r="I60" s="241"/>
      <c r="J60" s="273"/>
      <c r="K60" s="190">
        <f>SUBTOTAL(9,K61:K66)</f>
        <v>0</v>
      </c>
      <c r="L60" s="240"/>
      <c r="M60" s="241"/>
      <c r="N60" s="191">
        <f>SUBTOTAL(9,N61:N66)</f>
        <v>0</v>
      </c>
      <c r="O60" s="241"/>
      <c r="P60" s="191">
        <f>SUBTOTAL(9,P61:P66)</f>
        <v>6.6449999999999995E-2</v>
      </c>
      <c r="Q60" s="242"/>
      <c r="R60" s="190">
        <f>SUBTOTAL(9,R61:R66)</f>
        <v>0</v>
      </c>
      <c r="S60" s="190">
        <f>SUBTOTAL(9,S61:S66)</f>
        <v>0</v>
      </c>
      <c r="T60" s="188"/>
      <c r="U60" s="6"/>
      <c r="V60" s="9"/>
      <c r="W60" s="9"/>
    </row>
    <row r="61" spans="1:23" ht="13" outlineLevel="6">
      <c r="B61" s="196"/>
      <c r="C61" s="197"/>
      <c r="D61" s="107" t="s">
        <v>526</v>
      </c>
      <c r="E61" s="108"/>
      <c r="F61" s="108" t="s">
        <v>532</v>
      </c>
      <c r="G61" s="109" t="s">
        <v>533</v>
      </c>
      <c r="H61" s="110" t="s">
        <v>499</v>
      </c>
      <c r="I61" s="111">
        <v>3.3224999999999998</v>
      </c>
      <c r="J61" s="274"/>
      <c r="K61" s="112">
        <f>I61*J61</f>
        <v>0</v>
      </c>
      <c r="L61" s="110" t="s">
        <v>2015</v>
      </c>
      <c r="M61" s="111"/>
      <c r="N61" s="111">
        <f>I61*M61</f>
        <v>0</v>
      </c>
      <c r="O61" s="111">
        <v>0.02</v>
      </c>
      <c r="P61" s="111">
        <f>I61*O61</f>
        <v>6.6449999999999995E-2</v>
      </c>
      <c r="Q61" s="112">
        <v>21</v>
      </c>
      <c r="R61" s="112">
        <f>K61*(Q61/100)</f>
        <v>0</v>
      </c>
      <c r="S61" s="112">
        <f>K61+R61</f>
        <v>0</v>
      </c>
      <c r="T61" s="113"/>
      <c r="U61" s="9"/>
      <c r="V61" s="9"/>
      <c r="W61" s="9"/>
    </row>
    <row r="62" spans="1:23" ht="4.5" customHeight="1" outlineLevel="6">
      <c r="B62" s="196"/>
      <c r="C62" s="198"/>
      <c r="D62" s="198"/>
      <c r="E62" s="10"/>
      <c r="F62" s="10"/>
      <c r="G62" s="202"/>
      <c r="H62" s="204"/>
      <c r="I62" s="158"/>
      <c r="J62" s="275"/>
      <c r="K62" s="152"/>
      <c r="L62" s="204"/>
      <c r="M62" s="158"/>
      <c r="N62" s="158"/>
      <c r="O62" s="158"/>
      <c r="P62" s="158"/>
      <c r="Q62" s="152"/>
      <c r="R62" s="152"/>
      <c r="S62" s="152"/>
      <c r="T62" s="10"/>
      <c r="U62" s="9"/>
      <c r="V62" s="9"/>
      <c r="W62" s="9"/>
    </row>
    <row r="63" spans="1:23" ht="12" outlineLevel="7">
      <c r="A63" s="243"/>
      <c r="B63" s="244"/>
      <c r="C63" s="244"/>
      <c r="D63" s="244"/>
      <c r="E63" s="245"/>
      <c r="F63" s="249" t="s">
        <v>17</v>
      </c>
      <c r="G63" s="246" t="s">
        <v>508</v>
      </c>
      <c r="H63" s="247"/>
      <c r="I63" s="248">
        <v>1.5225</v>
      </c>
      <c r="J63" s="276"/>
      <c r="K63" s="250"/>
      <c r="L63" s="247"/>
      <c r="M63" s="248"/>
      <c r="N63" s="248"/>
      <c r="O63" s="248"/>
      <c r="P63" s="248"/>
      <c r="Q63" s="250"/>
      <c r="R63" s="250"/>
      <c r="S63" s="250"/>
      <c r="T63" s="249"/>
      <c r="U63" s="6"/>
      <c r="V63" s="9"/>
    </row>
    <row r="64" spans="1:23" ht="12" outlineLevel="7">
      <c r="A64" s="243"/>
      <c r="B64" s="244"/>
      <c r="C64" s="244"/>
      <c r="D64" s="244"/>
      <c r="E64" s="245"/>
      <c r="F64" s="249"/>
      <c r="G64" s="246" t="s">
        <v>509</v>
      </c>
      <c r="H64" s="247"/>
      <c r="I64" s="248">
        <v>1.8</v>
      </c>
      <c r="J64" s="276"/>
      <c r="K64" s="250"/>
      <c r="L64" s="247"/>
      <c r="M64" s="248"/>
      <c r="N64" s="248"/>
      <c r="O64" s="248"/>
      <c r="P64" s="248"/>
      <c r="Q64" s="250"/>
      <c r="R64" s="250"/>
      <c r="S64" s="250"/>
      <c r="T64" s="249"/>
      <c r="U64" s="6"/>
      <c r="V64" s="9"/>
    </row>
    <row r="65" spans="1:23" ht="7.5" customHeight="1" outlineLevel="7">
      <c r="A65" s="9"/>
      <c r="B65" s="196"/>
      <c r="C65" s="195"/>
      <c r="D65" s="195"/>
      <c r="E65" s="12"/>
      <c r="F65" s="12"/>
      <c r="G65" s="203"/>
      <c r="H65" s="204"/>
      <c r="I65" s="205"/>
      <c r="J65" s="277"/>
      <c r="K65" s="152"/>
      <c r="L65" s="204"/>
      <c r="M65" s="158"/>
      <c r="N65" s="158"/>
      <c r="O65" s="158"/>
      <c r="P65" s="158"/>
      <c r="Q65" s="152"/>
      <c r="R65" s="152"/>
      <c r="S65" s="152"/>
      <c r="T65" s="10"/>
      <c r="U65" s="6"/>
      <c r="V65" s="9"/>
    </row>
    <row r="66" spans="1:23" outlineLevel="6">
      <c r="B66" s="6"/>
      <c r="C66" s="6"/>
      <c r="D66" s="6"/>
      <c r="E66" s="6"/>
      <c r="F66" s="6"/>
      <c r="G66" s="6"/>
      <c r="H66" s="6"/>
      <c r="I66" s="6"/>
      <c r="J66" s="278"/>
      <c r="K66" s="9"/>
      <c r="L66" s="6"/>
      <c r="M66" s="6"/>
      <c r="N66" s="6"/>
      <c r="O66" s="6"/>
      <c r="P66" s="6"/>
      <c r="Q66" s="6"/>
      <c r="R66" s="9"/>
      <c r="S66" s="9"/>
      <c r="T66" s="9"/>
    </row>
    <row r="67" spans="1:23" ht="13" outlineLevel="3">
      <c r="A67" s="178" t="s">
        <v>201</v>
      </c>
      <c r="B67" s="225">
        <v>4</v>
      </c>
      <c r="C67" s="226"/>
      <c r="D67" s="226"/>
      <c r="E67" s="182"/>
      <c r="F67" s="182"/>
      <c r="G67" s="227" t="s">
        <v>202</v>
      </c>
      <c r="H67" s="228"/>
      <c r="I67" s="229"/>
      <c r="J67" s="271"/>
      <c r="K67" s="180">
        <f>SUBTOTAL(9,K68:K110)</f>
        <v>0</v>
      </c>
      <c r="L67" s="228"/>
      <c r="M67" s="229"/>
      <c r="N67" s="181">
        <f>SUBTOTAL(9,N68:N110)</f>
        <v>2.3839100000000002</v>
      </c>
      <c r="O67" s="229"/>
      <c r="P67" s="181">
        <f>SUBTOTAL(9,P68:P110)</f>
        <v>0</v>
      </c>
      <c r="Q67" s="230"/>
      <c r="R67" s="180">
        <f>SUBTOTAL(9,R68:R110)</f>
        <v>0</v>
      </c>
      <c r="S67" s="180">
        <f>SUBTOTAL(9,S68:S110)</f>
        <v>0</v>
      </c>
      <c r="T67" s="178"/>
      <c r="U67" s="6"/>
      <c r="V67" s="9"/>
      <c r="W67" s="9"/>
    </row>
    <row r="68" spans="1:23" ht="13" outlineLevel="4">
      <c r="A68" s="183" t="s">
        <v>203</v>
      </c>
      <c r="B68" s="231">
        <v>5</v>
      </c>
      <c r="C68" s="232"/>
      <c r="D68" s="232"/>
      <c r="E68" s="187"/>
      <c r="F68" s="187"/>
      <c r="G68" s="233" t="s">
        <v>204</v>
      </c>
      <c r="H68" s="234"/>
      <c r="I68" s="235"/>
      <c r="J68" s="272"/>
      <c r="K68" s="185">
        <f>SUBTOTAL(9,K69:K95)</f>
        <v>0</v>
      </c>
      <c r="L68" s="234"/>
      <c r="M68" s="235"/>
      <c r="N68" s="186">
        <f>SUBTOTAL(9,N69:N95)</f>
        <v>2.3589500000000001</v>
      </c>
      <c r="O68" s="235"/>
      <c r="P68" s="186">
        <f>SUBTOTAL(9,P69:P95)</f>
        <v>0</v>
      </c>
      <c r="Q68" s="236"/>
      <c r="R68" s="185">
        <f>SUBTOTAL(9,R69:R95)</f>
        <v>0</v>
      </c>
      <c r="S68" s="185">
        <f>SUBTOTAL(9,S69:S95)</f>
        <v>0</v>
      </c>
      <c r="T68" s="183"/>
      <c r="U68" s="6"/>
      <c r="V68" s="9"/>
      <c r="W68" s="9"/>
    </row>
    <row r="69" spans="1:23" ht="13" outlineLevel="5">
      <c r="A69" s="188" t="s">
        <v>205</v>
      </c>
      <c r="B69" s="237">
        <v>6</v>
      </c>
      <c r="C69" s="238"/>
      <c r="D69" s="238"/>
      <c r="E69" s="192"/>
      <c r="F69" s="192"/>
      <c r="G69" s="239" t="s">
        <v>206</v>
      </c>
      <c r="H69" s="240"/>
      <c r="I69" s="241"/>
      <c r="J69" s="273"/>
      <c r="K69" s="190">
        <f>SUBTOTAL(9,K70:K91)</f>
        <v>0</v>
      </c>
      <c r="L69" s="240"/>
      <c r="M69" s="241"/>
      <c r="N69" s="191">
        <f>SUBTOTAL(9,N70:N91)</f>
        <v>1.3752679999999999</v>
      </c>
      <c r="O69" s="241"/>
      <c r="P69" s="191">
        <f>SUBTOTAL(9,P70:P91)</f>
        <v>0</v>
      </c>
      <c r="Q69" s="242"/>
      <c r="R69" s="190">
        <f>SUBTOTAL(9,R70:R91)</f>
        <v>0</v>
      </c>
      <c r="S69" s="190">
        <f>SUBTOTAL(9,S70:S91)</f>
        <v>0</v>
      </c>
      <c r="T69" s="188"/>
      <c r="U69" s="6"/>
      <c r="V69" s="9"/>
      <c r="W69" s="9"/>
    </row>
    <row r="70" spans="1:23" ht="13" outlineLevel="6">
      <c r="B70" s="196"/>
      <c r="C70" s="197"/>
      <c r="D70" s="107" t="s">
        <v>534</v>
      </c>
      <c r="E70" s="108"/>
      <c r="F70" s="108" t="s">
        <v>535</v>
      </c>
      <c r="G70" s="109" t="s">
        <v>536</v>
      </c>
      <c r="H70" s="110" t="s">
        <v>499</v>
      </c>
      <c r="I70" s="111">
        <v>236</v>
      </c>
      <c r="J70" s="274"/>
      <c r="K70" s="112">
        <f>I70*J70</f>
        <v>0</v>
      </c>
      <c r="L70" s="110" t="s">
        <v>2015</v>
      </c>
      <c r="M70" s="111"/>
      <c r="N70" s="111">
        <f>I70*M70</f>
        <v>0</v>
      </c>
      <c r="O70" s="111"/>
      <c r="P70" s="111">
        <f>I70*O70</f>
        <v>0</v>
      </c>
      <c r="Q70" s="112">
        <v>21</v>
      </c>
      <c r="R70" s="112">
        <f>K70*(Q70/100)</f>
        <v>0</v>
      </c>
      <c r="S70" s="112">
        <f>K70+R70</f>
        <v>0</v>
      </c>
      <c r="T70" s="113">
        <v>5</v>
      </c>
      <c r="U70" s="9"/>
      <c r="V70" s="9"/>
      <c r="W70" s="9"/>
    </row>
    <row r="71" spans="1:23" ht="4.5" customHeight="1" outlineLevel="6">
      <c r="B71" s="196"/>
      <c r="C71" s="198"/>
      <c r="D71" s="198"/>
      <c r="E71" s="10"/>
      <c r="F71" s="10"/>
      <c r="G71" s="202"/>
      <c r="H71" s="204"/>
      <c r="I71" s="158"/>
      <c r="J71" s="275"/>
      <c r="K71" s="152"/>
      <c r="L71" s="204"/>
      <c r="M71" s="158"/>
      <c r="N71" s="158"/>
      <c r="O71" s="158"/>
      <c r="P71" s="158"/>
      <c r="Q71" s="152"/>
      <c r="R71" s="152"/>
      <c r="S71" s="152"/>
      <c r="T71" s="10"/>
      <c r="U71" s="9"/>
      <c r="V71" s="9"/>
      <c r="W71" s="9"/>
    </row>
    <row r="72" spans="1:23" ht="12" outlineLevel="7">
      <c r="A72" s="243"/>
      <c r="B72" s="244"/>
      <c r="C72" s="244"/>
      <c r="D72" s="244"/>
      <c r="E72" s="245"/>
      <c r="F72" s="249" t="s">
        <v>17</v>
      </c>
      <c r="G72" s="246" t="s">
        <v>537</v>
      </c>
      <c r="H72" s="247"/>
      <c r="I72" s="248">
        <v>0</v>
      </c>
      <c r="J72" s="276"/>
      <c r="K72" s="250"/>
      <c r="L72" s="247"/>
      <c r="M72" s="248"/>
      <c r="N72" s="248"/>
      <c r="O72" s="248"/>
      <c r="P72" s="248"/>
      <c r="Q72" s="250"/>
      <c r="R72" s="250"/>
      <c r="S72" s="250"/>
      <c r="T72" s="249"/>
      <c r="U72" s="6"/>
      <c r="V72" s="9"/>
    </row>
    <row r="73" spans="1:23" ht="12" outlineLevel="7">
      <c r="A73" s="243"/>
      <c r="B73" s="244"/>
      <c r="C73" s="244"/>
      <c r="D73" s="244"/>
      <c r="E73" s="245"/>
      <c r="F73" s="249"/>
      <c r="G73" s="246" t="s">
        <v>538</v>
      </c>
      <c r="H73" s="247"/>
      <c r="I73" s="248">
        <v>206</v>
      </c>
      <c r="J73" s="276"/>
      <c r="K73" s="250"/>
      <c r="L73" s="247"/>
      <c r="M73" s="248"/>
      <c r="N73" s="248"/>
      <c r="O73" s="248"/>
      <c r="P73" s="248"/>
      <c r="Q73" s="250"/>
      <c r="R73" s="250"/>
      <c r="S73" s="250"/>
      <c r="T73" s="249"/>
      <c r="U73" s="6"/>
      <c r="V73" s="9"/>
    </row>
    <row r="74" spans="1:23" ht="12" outlineLevel="7">
      <c r="A74" s="243"/>
      <c r="B74" s="244"/>
      <c r="C74" s="244"/>
      <c r="D74" s="244"/>
      <c r="E74" s="245"/>
      <c r="F74" s="249"/>
      <c r="G74" s="246" t="s">
        <v>539</v>
      </c>
      <c r="H74" s="247"/>
      <c r="I74" s="248">
        <v>0</v>
      </c>
      <c r="J74" s="276"/>
      <c r="K74" s="250"/>
      <c r="L74" s="247"/>
      <c r="M74" s="248"/>
      <c r="N74" s="248"/>
      <c r="O74" s="248"/>
      <c r="P74" s="248"/>
      <c r="Q74" s="250"/>
      <c r="R74" s="250"/>
      <c r="S74" s="250"/>
      <c r="T74" s="249"/>
      <c r="U74" s="6"/>
      <c r="V74" s="9"/>
    </row>
    <row r="75" spans="1:23" ht="12" outlineLevel="7">
      <c r="A75" s="243"/>
      <c r="B75" s="244"/>
      <c r="C75" s="244"/>
      <c r="D75" s="244"/>
      <c r="E75" s="245"/>
      <c r="F75" s="249"/>
      <c r="G75" s="246" t="s">
        <v>540</v>
      </c>
      <c r="H75" s="247"/>
      <c r="I75" s="248">
        <v>30</v>
      </c>
      <c r="J75" s="276"/>
      <c r="K75" s="250"/>
      <c r="L75" s="247"/>
      <c r="M75" s="248"/>
      <c r="N75" s="248"/>
      <c r="O75" s="248"/>
      <c r="P75" s="248"/>
      <c r="Q75" s="250"/>
      <c r="R75" s="250"/>
      <c r="S75" s="250"/>
      <c r="T75" s="249"/>
      <c r="U75" s="6"/>
      <c r="V75" s="9"/>
    </row>
    <row r="76" spans="1:23" ht="7.5" customHeight="1" outlineLevel="7">
      <c r="A76" s="9"/>
      <c r="B76" s="196"/>
      <c r="C76" s="195"/>
      <c r="D76" s="195"/>
      <c r="E76" s="12"/>
      <c r="F76" s="12"/>
      <c r="G76" s="203"/>
      <c r="H76" s="204"/>
      <c r="I76" s="205"/>
      <c r="J76" s="277"/>
      <c r="K76" s="152"/>
      <c r="L76" s="204"/>
      <c r="M76" s="158"/>
      <c r="N76" s="158"/>
      <c r="O76" s="158"/>
      <c r="P76" s="158"/>
      <c r="Q76" s="152"/>
      <c r="R76" s="152"/>
      <c r="S76" s="152"/>
      <c r="T76" s="10"/>
      <c r="U76" s="6"/>
      <c r="V76" s="9"/>
    </row>
    <row r="77" spans="1:23" ht="13" outlineLevel="6">
      <c r="B77" s="196"/>
      <c r="C77" s="197"/>
      <c r="D77" s="107" t="s">
        <v>541</v>
      </c>
      <c r="E77" s="108"/>
      <c r="F77" s="108" t="s">
        <v>542</v>
      </c>
      <c r="G77" s="109" t="s">
        <v>543</v>
      </c>
      <c r="H77" s="110" t="s">
        <v>499</v>
      </c>
      <c r="I77" s="111">
        <v>15.2</v>
      </c>
      <c r="J77" s="274"/>
      <c r="K77" s="112">
        <f>I77*J77</f>
        <v>0</v>
      </c>
      <c r="L77" s="110" t="s">
        <v>2013</v>
      </c>
      <c r="M77" s="111">
        <v>2.0480000000000002E-2</v>
      </c>
      <c r="N77" s="111">
        <f>I77*M77</f>
        <v>0.31129600000000002</v>
      </c>
      <c r="O77" s="111"/>
      <c r="P77" s="111">
        <f>I77*O77</f>
        <v>0</v>
      </c>
      <c r="Q77" s="112">
        <v>21</v>
      </c>
      <c r="R77" s="112">
        <f>K77*(Q77/100)</f>
        <v>0</v>
      </c>
      <c r="S77" s="112">
        <f>K77+R77</f>
        <v>0</v>
      </c>
      <c r="T77" s="113">
        <v>5</v>
      </c>
      <c r="U77" s="9"/>
      <c r="V77" s="9"/>
      <c r="W77" s="9"/>
    </row>
    <row r="78" spans="1:23" ht="4.5" customHeight="1" outlineLevel="6">
      <c r="B78" s="196"/>
      <c r="C78" s="198"/>
      <c r="D78" s="198"/>
      <c r="E78" s="10"/>
      <c r="F78" s="10"/>
      <c r="G78" s="202"/>
      <c r="H78" s="204"/>
      <c r="I78" s="158"/>
      <c r="J78" s="275"/>
      <c r="K78" s="152"/>
      <c r="L78" s="204"/>
      <c r="M78" s="158"/>
      <c r="N78" s="158"/>
      <c r="O78" s="158"/>
      <c r="P78" s="158"/>
      <c r="Q78" s="152"/>
      <c r="R78" s="152"/>
      <c r="S78" s="152"/>
      <c r="T78" s="10"/>
      <c r="U78" s="9"/>
      <c r="V78" s="9"/>
      <c r="W78" s="9"/>
    </row>
    <row r="79" spans="1:23" ht="12" outlineLevel="7">
      <c r="A79" s="243"/>
      <c r="B79" s="244"/>
      <c r="C79" s="244"/>
      <c r="D79" s="244"/>
      <c r="E79" s="245"/>
      <c r="F79" s="249" t="s">
        <v>17</v>
      </c>
      <c r="G79" s="246" t="s">
        <v>544</v>
      </c>
      <c r="H79" s="247"/>
      <c r="I79" s="248">
        <v>0</v>
      </c>
      <c r="J79" s="276"/>
      <c r="K79" s="250"/>
      <c r="L79" s="247"/>
      <c r="M79" s="248"/>
      <c r="N79" s="248"/>
      <c r="O79" s="248"/>
      <c r="P79" s="248"/>
      <c r="Q79" s="250"/>
      <c r="R79" s="250"/>
      <c r="S79" s="250"/>
      <c r="T79" s="249"/>
      <c r="U79" s="6"/>
      <c r="V79" s="9"/>
    </row>
    <row r="80" spans="1:23" ht="12" outlineLevel="7">
      <c r="A80" s="243"/>
      <c r="B80" s="244"/>
      <c r="C80" s="244"/>
      <c r="D80" s="244"/>
      <c r="E80" s="245"/>
      <c r="F80" s="249"/>
      <c r="G80" s="246" t="s">
        <v>545</v>
      </c>
      <c r="H80" s="247"/>
      <c r="I80" s="248">
        <v>15.2</v>
      </c>
      <c r="J80" s="276"/>
      <c r="K80" s="250"/>
      <c r="L80" s="247"/>
      <c r="M80" s="248"/>
      <c r="N80" s="248"/>
      <c r="O80" s="248"/>
      <c r="P80" s="248"/>
      <c r="Q80" s="250"/>
      <c r="R80" s="250"/>
      <c r="S80" s="250"/>
      <c r="T80" s="249"/>
      <c r="U80" s="6"/>
      <c r="V80" s="9"/>
    </row>
    <row r="81" spans="1:23" ht="7.5" customHeight="1" outlineLevel="7">
      <c r="A81" s="9"/>
      <c r="B81" s="196"/>
      <c r="C81" s="195"/>
      <c r="D81" s="195"/>
      <c r="E81" s="12"/>
      <c r="F81" s="12"/>
      <c r="G81" s="203"/>
      <c r="H81" s="204"/>
      <c r="I81" s="205"/>
      <c r="J81" s="277"/>
      <c r="K81" s="152"/>
      <c r="L81" s="204"/>
      <c r="M81" s="158"/>
      <c r="N81" s="158"/>
      <c r="O81" s="158"/>
      <c r="P81" s="158"/>
      <c r="Q81" s="152"/>
      <c r="R81" s="152"/>
      <c r="S81" s="152"/>
      <c r="T81" s="10"/>
      <c r="U81" s="6"/>
      <c r="V81" s="9"/>
    </row>
    <row r="82" spans="1:23" ht="13" outlineLevel="6">
      <c r="B82" s="196"/>
      <c r="C82" s="197"/>
      <c r="D82" s="107" t="s">
        <v>546</v>
      </c>
      <c r="E82" s="108"/>
      <c r="F82" s="108" t="s">
        <v>547</v>
      </c>
      <c r="G82" s="109" t="s">
        <v>548</v>
      </c>
      <c r="H82" s="110" t="s">
        <v>499</v>
      </c>
      <c r="I82" s="111">
        <v>25.9</v>
      </c>
      <c r="J82" s="274"/>
      <c r="K82" s="112">
        <f>I82*J82</f>
        <v>0</v>
      </c>
      <c r="L82" s="110" t="s">
        <v>2015</v>
      </c>
      <c r="M82" s="111">
        <v>3.3579999999999999E-2</v>
      </c>
      <c r="N82" s="111">
        <f>I82*M82</f>
        <v>0.86972199999999988</v>
      </c>
      <c r="O82" s="111"/>
      <c r="P82" s="111">
        <f>I82*O82</f>
        <v>0</v>
      </c>
      <c r="Q82" s="112">
        <v>21</v>
      </c>
      <c r="R82" s="112">
        <f>K82*(Q82/100)</f>
        <v>0</v>
      </c>
      <c r="S82" s="112">
        <f>K82+R82</f>
        <v>0</v>
      </c>
      <c r="T82" s="113"/>
      <c r="U82" s="9"/>
      <c r="V82" s="9"/>
      <c r="W82" s="9"/>
    </row>
    <row r="83" spans="1:23" ht="4.5" customHeight="1" outlineLevel="6">
      <c r="B83" s="196"/>
      <c r="C83" s="198"/>
      <c r="D83" s="198"/>
      <c r="E83" s="10"/>
      <c r="F83" s="10"/>
      <c r="G83" s="202"/>
      <c r="H83" s="204"/>
      <c r="I83" s="158"/>
      <c r="J83" s="275"/>
      <c r="K83" s="152"/>
      <c r="L83" s="204"/>
      <c r="M83" s="158"/>
      <c r="N83" s="158"/>
      <c r="O83" s="158"/>
      <c r="P83" s="158"/>
      <c r="Q83" s="152"/>
      <c r="R83" s="152"/>
      <c r="S83" s="152"/>
      <c r="T83" s="10"/>
      <c r="U83" s="9"/>
      <c r="V83" s="9"/>
      <c r="W83" s="9"/>
    </row>
    <row r="84" spans="1:23" ht="12" outlineLevel="7">
      <c r="A84" s="243"/>
      <c r="B84" s="244"/>
      <c r="C84" s="244"/>
      <c r="D84" s="244"/>
      <c r="E84" s="245"/>
      <c r="F84" s="249" t="s">
        <v>17</v>
      </c>
      <c r="G84" s="246" t="s">
        <v>549</v>
      </c>
      <c r="H84" s="247"/>
      <c r="I84" s="248">
        <v>0</v>
      </c>
      <c r="J84" s="276"/>
      <c r="K84" s="250"/>
      <c r="L84" s="247"/>
      <c r="M84" s="248"/>
      <c r="N84" s="248"/>
      <c r="O84" s="248"/>
      <c r="P84" s="248"/>
      <c r="Q84" s="250"/>
      <c r="R84" s="250"/>
      <c r="S84" s="250"/>
      <c r="T84" s="249"/>
      <c r="U84" s="6"/>
      <c r="V84" s="9"/>
    </row>
    <row r="85" spans="1:23" ht="12" outlineLevel="7">
      <c r="A85" s="243"/>
      <c r="B85" s="244"/>
      <c r="C85" s="244"/>
      <c r="D85" s="244"/>
      <c r="E85" s="245"/>
      <c r="F85" s="249"/>
      <c r="G85" s="246" t="s">
        <v>550</v>
      </c>
      <c r="H85" s="247"/>
      <c r="I85" s="248">
        <v>25.9</v>
      </c>
      <c r="J85" s="276"/>
      <c r="K85" s="250"/>
      <c r="L85" s="247"/>
      <c r="M85" s="248"/>
      <c r="N85" s="248"/>
      <c r="O85" s="248"/>
      <c r="P85" s="248"/>
      <c r="Q85" s="250"/>
      <c r="R85" s="250"/>
      <c r="S85" s="250"/>
      <c r="T85" s="249"/>
      <c r="U85" s="6"/>
      <c r="V85" s="9"/>
    </row>
    <row r="86" spans="1:23" ht="7.5" customHeight="1" outlineLevel="7">
      <c r="A86" s="9"/>
      <c r="B86" s="196"/>
      <c r="C86" s="195"/>
      <c r="D86" s="195"/>
      <c r="E86" s="12"/>
      <c r="F86" s="12"/>
      <c r="G86" s="203"/>
      <c r="H86" s="204"/>
      <c r="I86" s="205"/>
      <c r="J86" s="277"/>
      <c r="K86" s="152"/>
      <c r="L86" s="204"/>
      <c r="M86" s="158"/>
      <c r="N86" s="158"/>
      <c r="O86" s="158"/>
      <c r="P86" s="158"/>
      <c r="Q86" s="152"/>
      <c r="R86" s="152"/>
      <c r="S86" s="152"/>
      <c r="T86" s="10"/>
      <c r="U86" s="6"/>
      <c r="V86" s="9"/>
    </row>
    <row r="87" spans="1:23" ht="13" outlineLevel="6">
      <c r="B87" s="196"/>
      <c r="C87" s="197"/>
      <c r="D87" s="107" t="s">
        <v>551</v>
      </c>
      <c r="E87" s="108"/>
      <c r="F87" s="108" t="s">
        <v>552</v>
      </c>
      <c r="G87" s="109" t="s">
        <v>553</v>
      </c>
      <c r="H87" s="110" t="s">
        <v>554</v>
      </c>
      <c r="I87" s="111">
        <v>129.5</v>
      </c>
      <c r="J87" s="274"/>
      <c r="K87" s="112">
        <f>I87*J87</f>
        <v>0</v>
      </c>
      <c r="L87" s="110" t="s">
        <v>2015</v>
      </c>
      <c r="M87" s="111">
        <v>1.5E-3</v>
      </c>
      <c r="N87" s="111">
        <f>I87*M87</f>
        <v>0.19425000000000001</v>
      </c>
      <c r="O87" s="111"/>
      <c r="P87" s="111">
        <f>I87*O87</f>
        <v>0</v>
      </c>
      <c r="Q87" s="112">
        <v>21</v>
      </c>
      <c r="R87" s="112">
        <f>K87*(Q87/100)</f>
        <v>0</v>
      </c>
      <c r="S87" s="112">
        <f>K87+R87</f>
        <v>0</v>
      </c>
      <c r="T87" s="113">
        <v>5</v>
      </c>
      <c r="U87" s="9"/>
      <c r="V87" s="9"/>
      <c r="W87" s="9"/>
    </row>
    <row r="88" spans="1:23" ht="4.5" customHeight="1" outlineLevel="6">
      <c r="B88" s="196"/>
      <c r="C88" s="198"/>
      <c r="D88" s="198"/>
      <c r="E88" s="10"/>
      <c r="F88" s="10"/>
      <c r="G88" s="202"/>
      <c r="H88" s="204"/>
      <c r="I88" s="158"/>
      <c r="J88" s="275"/>
      <c r="K88" s="152"/>
      <c r="L88" s="204"/>
      <c r="M88" s="158"/>
      <c r="N88" s="158"/>
      <c r="O88" s="158"/>
      <c r="P88" s="158"/>
      <c r="Q88" s="152"/>
      <c r="R88" s="152"/>
      <c r="S88" s="152"/>
      <c r="T88" s="10"/>
      <c r="U88" s="9"/>
      <c r="V88" s="9"/>
      <c r="W88" s="9"/>
    </row>
    <row r="89" spans="1:23" ht="12" outlineLevel="7">
      <c r="A89" s="243"/>
      <c r="B89" s="244"/>
      <c r="C89" s="244"/>
      <c r="D89" s="244"/>
      <c r="E89" s="245"/>
      <c r="F89" s="249" t="s">
        <v>17</v>
      </c>
      <c r="G89" s="246" t="s">
        <v>555</v>
      </c>
      <c r="H89" s="247"/>
      <c r="I89" s="248">
        <v>129.5</v>
      </c>
      <c r="J89" s="276"/>
      <c r="K89" s="250"/>
      <c r="L89" s="247"/>
      <c r="M89" s="248"/>
      <c r="N89" s="248"/>
      <c r="O89" s="248"/>
      <c r="P89" s="248"/>
      <c r="Q89" s="250"/>
      <c r="R89" s="250"/>
      <c r="S89" s="250"/>
      <c r="T89" s="249"/>
      <c r="U89" s="6"/>
      <c r="V89" s="9"/>
    </row>
    <row r="90" spans="1:23" ht="7.5" customHeight="1" outlineLevel="7">
      <c r="A90" s="9"/>
      <c r="B90" s="196"/>
      <c r="C90" s="195"/>
      <c r="D90" s="195"/>
      <c r="E90" s="12"/>
      <c r="F90" s="12"/>
      <c r="G90" s="203"/>
      <c r="H90" s="204"/>
      <c r="I90" s="205"/>
      <c r="J90" s="277"/>
      <c r="K90" s="152"/>
      <c r="L90" s="204"/>
      <c r="M90" s="158"/>
      <c r="N90" s="158"/>
      <c r="O90" s="158"/>
      <c r="P90" s="158"/>
      <c r="Q90" s="152"/>
      <c r="R90" s="152"/>
      <c r="S90" s="152"/>
      <c r="T90" s="10"/>
      <c r="U90" s="6"/>
      <c r="V90" s="9"/>
    </row>
    <row r="91" spans="1:23" outlineLevel="6">
      <c r="B91" s="6"/>
      <c r="C91" s="6"/>
      <c r="D91" s="6"/>
      <c r="E91" s="6"/>
      <c r="F91" s="6"/>
      <c r="G91" s="6"/>
      <c r="H91" s="6"/>
      <c r="I91" s="6"/>
      <c r="J91" s="278"/>
      <c r="K91" s="9"/>
      <c r="L91" s="6"/>
      <c r="M91" s="6"/>
      <c r="N91" s="6"/>
      <c r="O91" s="6"/>
      <c r="P91" s="6"/>
      <c r="Q91" s="6"/>
      <c r="R91" s="9"/>
      <c r="S91" s="9"/>
      <c r="T91" s="9"/>
    </row>
    <row r="92" spans="1:23" ht="13" outlineLevel="5">
      <c r="A92" s="188" t="s">
        <v>207</v>
      </c>
      <c r="B92" s="237">
        <v>6</v>
      </c>
      <c r="C92" s="238"/>
      <c r="D92" s="238"/>
      <c r="E92" s="192"/>
      <c r="F92" s="192"/>
      <c r="G92" s="239" t="s">
        <v>208</v>
      </c>
      <c r="H92" s="240"/>
      <c r="I92" s="241"/>
      <c r="J92" s="273"/>
      <c r="K92" s="190">
        <f>SUBTOTAL(9,K93:K95)</f>
        <v>0</v>
      </c>
      <c r="L92" s="240"/>
      <c r="M92" s="241"/>
      <c r="N92" s="191">
        <f>SUBTOTAL(9,N93:N95)</f>
        <v>0.98368199999999995</v>
      </c>
      <c r="O92" s="241"/>
      <c r="P92" s="191">
        <f>SUBTOTAL(9,P93:P95)</f>
        <v>0</v>
      </c>
      <c r="Q92" s="242"/>
      <c r="R92" s="190">
        <f>SUBTOTAL(9,R93:R95)</f>
        <v>0</v>
      </c>
      <c r="S92" s="190">
        <f>SUBTOTAL(9,S93:S95)</f>
        <v>0</v>
      </c>
      <c r="T92" s="188"/>
      <c r="U92" s="6"/>
      <c r="V92" s="9"/>
      <c r="W92" s="9"/>
    </row>
    <row r="93" spans="1:23" ht="26" outlineLevel="6">
      <c r="B93" s="196"/>
      <c r="C93" s="197"/>
      <c r="D93" s="107" t="s">
        <v>556</v>
      </c>
      <c r="E93" s="108"/>
      <c r="F93" s="108" t="s">
        <v>557</v>
      </c>
      <c r="G93" s="109" t="s">
        <v>558</v>
      </c>
      <c r="H93" s="110" t="s">
        <v>499</v>
      </c>
      <c r="I93" s="111">
        <v>25.9</v>
      </c>
      <c r="J93" s="274"/>
      <c r="K93" s="112">
        <f>I93*J93</f>
        <v>0</v>
      </c>
      <c r="L93" s="110" t="s">
        <v>2013</v>
      </c>
      <c r="M93" s="111">
        <v>3.798E-2</v>
      </c>
      <c r="N93" s="111">
        <f>I93*M93</f>
        <v>0.98368199999999995</v>
      </c>
      <c r="O93" s="111"/>
      <c r="P93" s="111">
        <f>I93*O93</f>
        <v>0</v>
      </c>
      <c r="Q93" s="112">
        <v>21</v>
      </c>
      <c r="R93" s="112">
        <f>K93*(Q93/100)</f>
        <v>0</v>
      </c>
      <c r="S93" s="112">
        <f>K93+R93</f>
        <v>0</v>
      </c>
      <c r="T93" s="113"/>
      <c r="U93" s="9"/>
      <c r="V93" s="9"/>
      <c r="W93" s="9"/>
    </row>
    <row r="94" spans="1:23" ht="4.5" customHeight="1" outlineLevel="6">
      <c r="B94" s="196"/>
      <c r="C94" s="198"/>
      <c r="D94" s="198"/>
      <c r="E94" s="10"/>
      <c r="F94" s="10"/>
      <c r="G94" s="202"/>
      <c r="H94" s="204"/>
      <c r="I94" s="158"/>
      <c r="J94" s="275"/>
      <c r="K94" s="152"/>
      <c r="L94" s="204"/>
      <c r="M94" s="158"/>
      <c r="N94" s="158"/>
      <c r="O94" s="158"/>
      <c r="P94" s="158"/>
      <c r="Q94" s="152"/>
      <c r="R94" s="152"/>
      <c r="S94" s="152"/>
      <c r="T94" s="10"/>
      <c r="U94" s="9"/>
      <c r="V94" s="9"/>
      <c r="W94" s="9"/>
    </row>
    <row r="95" spans="1:23" outlineLevel="6">
      <c r="B95" s="6"/>
      <c r="C95" s="6"/>
      <c r="D95" s="6"/>
      <c r="E95" s="6"/>
      <c r="F95" s="6"/>
      <c r="G95" s="6"/>
      <c r="H95" s="6"/>
      <c r="I95" s="6"/>
      <c r="J95" s="278"/>
      <c r="K95" s="9"/>
      <c r="L95" s="6"/>
      <c r="M95" s="6"/>
      <c r="N95" s="6"/>
      <c r="O95" s="6"/>
      <c r="P95" s="6"/>
      <c r="Q95" s="6"/>
      <c r="R95" s="9"/>
      <c r="S95" s="9"/>
      <c r="T95" s="9"/>
    </row>
    <row r="96" spans="1:23" ht="13" outlineLevel="4">
      <c r="A96" s="183" t="s">
        <v>209</v>
      </c>
      <c r="B96" s="231">
        <v>5</v>
      </c>
      <c r="C96" s="232"/>
      <c r="D96" s="232"/>
      <c r="E96" s="187"/>
      <c r="F96" s="187"/>
      <c r="G96" s="233" t="s">
        <v>210</v>
      </c>
      <c r="H96" s="234"/>
      <c r="I96" s="235"/>
      <c r="J96" s="272"/>
      <c r="K96" s="185">
        <f>SUBTOTAL(9,K97:K110)</f>
        <v>0</v>
      </c>
      <c r="L96" s="234"/>
      <c r="M96" s="235"/>
      <c r="N96" s="186">
        <f>SUBTOTAL(9,N97:N110)</f>
        <v>2.496E-2</v>
      </c>
      <c r="O96" s="235"/>
      <c r="P96" s="186">
        <f>SUBTOTAL(9,P97:P110)</f>
        <v>0</v>
      </c>
      <c r="Q96" s="236"/>
      <c r="R96" s="185">
        <f>SUBTOTAL(9,R97:R110)</f>
        <v>0</v>
      </c>
      <c r="S96" s="185">
        <f>SUBTOTAL(9,S97:S110)</f>
        <v>0</v>
      </c>
      <c r="T96" s="183"/>
      <c r="U96" s="6"/>
      <c r="V96" s="9"/>
      <c r="W96" s="9"/>
    </row>
    <row r="97" spans="1:23" ht="13" outlineLevel="5">
      <c r="A97" s="188" t="s">
        <v>211</v>
      </c>
      <c r="B97" s="237">
        <v>6</v>
      </c>
      <c r="C97" s="238"/>
      <c r="D97" s="238"/>
      <c r="E97" s="192"/>
      <c r="F97" s="192"/>
      <c r="G97" s="239" t="s">
        <v>212</v>
      </c>
      <c r="H97" s="240"/>
      <c r="I97" s="241"/>
      <c r="J97" s="273"/>
      <c r="K97" s="190">
        <f>SUBTOTAL(9,K98:K103)</f>
        <v>0</v>
      </c>
      <c r="L97" s="240"/>
      <c r="M97" s="241"/>
      <c r="N97" s="191">
        <f>SUBTOTAL(9,N98:N103)</f>
        <v>1.0400000000000001E-2</v>
      </c>
      <c r="O97" s="241"/>
      <c r="P97" s="191">
        <f>SUBTOTAL(9,P98:P103)</f>
        <v>0</v>
      </c>
      <c r="Q97" s="242"/>
      <c r="R97" s="190">
        <f>SUBTOTAL(9,R98:R103)</f>
        <v>0</v>
      </c>
      <c r="S97" s="190">
        <f>SUBTOTAL(9,S98:S103)</f>
        <v>0</v>
      </c>
      <c r="T97" s="188"/>
      <c r="U97" s="6"/>
      <c r="V97" s="9"/>
      <c r="W97" s="9"/>
    </row>
    <row r="98" spans="1:23" ht="13" outlineLevel="6">
      <c r="B98" s="196"/>
      <c r="C98" s="197"/>
      <c r="D98" s="107" t="s">
        <v>559</v>
      </c>
      <c r="E98" s="108"/>
      <c r="F98" s="108" t="s">
        <v>560</v>
      </c>
      <c r="G98" s="109" t="s">
        <v>561</v>
      </c>
      <c r="H98" s="110" t="s">
        <v>499</v>
      </c>
      <c r="I98" s="111">
        <v>52</v>
      </c>
      <c r="J98" s="274"/>
      <c r="K98" s="112">
        <f>I98*J98</f>
        <v>0</v>
      </c>
      <c r="L98" s="110" t="s">
        <v>2013</v>
      </c>
      <c r="M98" s="111">
        <v>2.0000000000000001E-4</v>
      </c>
      <c r="N98" s="111">
        <f>I98*M98</f>
        <v>1.0400000000000001E-2</v>
      </c>
      <c r="O98" s="111"/>
      <c r="P98" s="111">
        <f>I98*O98</f>
        <v>0</v>
      </c>
      <c r="Q98" s="112">
        <v>21</v>
      </c>
      <c r="R98" s="112">
        <f>K98*(Q98/100)</f>
        <v>0</v>
      </c>
      <c r="S98" s="112">
        <f>K98+R98</f>
        <v>0</v>
      </c>
      <c r="T98" s="113">
        <v>5</v>
      </c>
      <c r="U98" s="9"/>
      <c r="V98" s="9"/>
      <c r="W98" s="9"/>
    </row>
    <row r="99" spans="1:23" ht="4.5" customHeight="1" outlineLevel="6">
      <c r="B99" s="196"/>
      <c r="C99" s="198"/>
      <c r="D99" s="198"/>
      <c r="E99" s="10"/>
      <c r="F99" s="10"/>
      <c r="G99" s="202"/>
      <c r="H99" s="204"/>
      <c r="I99" s="158"/>
      <c r="J99" s="275"/>
      <c r="K99" s="152"/>
      <c r="L99" s="204"/>
      <c r="M99" s="158"/>
      <c r="N99" s="158"/>
      <c r="O99" s="158"/>
      <c r="P99" s="158"/>
      <c r="Q99" s="152"/>
      <c r="R99" s="152"/>
      <c r="S99" s="152"/>
      <c r="T99" s="10"/>
      <c r="U99" s="9"/>
      <c r="V99" s="9"/>
      <c r="W99" s="9"/>
    </row>
    <row r="100" spans="1:23" ht="12" outlineLevel="7">
      <c r="A100" s="243"/>
      <c r="B100" s="244"/>
      <c r="C100" s="244"/>
      <c r="D100" s="244"/>
      <c r="E100" s="245"/>
      <c r="F100" s="249" t="s">
        <v>17</v>
      </c>
      <c r="G100" s="246" t="s">
        <v>562</v>
      </c>
      <c r="H100" s="247"/>
      <c r="I100" s="248">
        <v>0</v>
      </c>
      <c r="J100" s="276"/>
      <c r="K100" s="250"/>
      <c r="L100" s="247"/>
      <c r="M100" s="248"/>
      <c r="N100" s="248"/>
      <c r="O100" s="248"/>
      <c r="P100" s="248"/>
      <c r="Q100" s="250"/>
      <c r="R100" s="250"/>
      <c r="S100" s="250"/>
      <c r="T100" s="249"/>
      <c r="U100" s="6"/>
      <c r="V100" s="9"/>
    </row>
    <row r="101" spans="1:23" ht="12" outlineLevel="7">
      <c r="A101" s="243"/>
      <c r="B101" s="244"/>
      <c r="C101" s="244"/>
      <c r="D101" s="244"/>
      <c r="E101" s="245"/>
      <c r="F101" s="249"/>
      <c r="G101" s="246" t="s">
        <v>563</v>
      </c>
      <c r="H101" s="247"/>
      <c r="I101" s="248">
        <v>52</v>
      </c>
      <c r="J101" s="276"/>
      <c r="K101" s="250"/>
      <c r="L101" s="247"/>
      <c r="M101" s="248"/>
      <c r="N101" s="248"/>
      <c r="O101" s="248"/>
      <c r="P101" s="248"/>
      <c r="Q101" s="250"/>
      <c r="R101" s="250"/>
      <c r="S101" s="250"/>
      <c r="T101" s="249"/>
      <c r="U101" s="6"/>
      <c r="V101" s="9"/>
    </row>
    <row r="102" spans="1:23" ht="7.5" customHeight="1" outlineLevel="7">
      <c r="A102" s="9"/>
      <c r="B102" s="196"/>
      <c r="C102" s="195"/>
      <c r="D102" s="195"/>
      <c r="E102" s="12"/>
      <c r="F102" s="12"/>
      <c r="G102" s="203"/>
      <c r="H102" s="204"/>
      <c r="I102" s="205"/>
      <c r="J102" s="277"/>
      <c r="K102" s="152"/>
      <c r="L102" s="204"/>
      <c r="M102" s="158"/>
      <c r="N102" s="158"/>
      <c r="O102" s="158"/>
      <c r="P102" s="158"/>
      <c r="Q102" s="152"/>
      <c r="R102" s="152"/>
      <c r="S102" s="152"/>
      <c r="T102" s="10"/>
      <c r="U102" s="6"/>
      <c r="V102" s="9"/>
    </row>
    <row r="103" spans="1:23" outlineLevel="6">
      <c r="B103" s="6"/>
      <c r="C103" s="6"/>
      <c r="D103" s="6"/>
      <c r="E103" s="6"/>
      <c r="F103" s="6"/>
      <c r="G103" s="6"/>
      <c r="H103" s="6"/>
      <c r="I103" s="6"/>
      <c r="J103" s="278"/>
      <c r="K103" s="9"/>
      <c r="L103" s="6"/>
      <c r="M103" s="6"/>
      <c r="N103" s="6"/>
      <c r="O103" s="6"/>
      <c r="P103" s="6"/>
      <c r="Q103" s="6"/>
      <c r="R103" s="9"/>
      <c r="S103" s="9"/>
      <c r="T103" s="9"/>
    </row>
    <row r="104" spans="1:23" ht="13" outlineLevel="5">
      <c r="A104" s="188" t="s">
        <v>213</v>
      </c>
      <c r="B104" s="237">
        <v>6</v>
      </c>
      <c r="C104" s="238"/>
      <c r="D104" s="238"/>
      <c r="E104" s="192"/>
      <c r="F104" s="192"/>
      <c r="G104" s="239" t="s">
        <v>214</v>
      </c>
      <c r="H104" s="240"/>
      <c r="I104" s="241"/>
      <c r="J104" s="273"/>
      <c r="K104" s="190">
        <f>SUBTOTAL(9,K105:K110)</f>
        <v>0</v>
      </c>
      <c r="L104" s="240"/>
      <c r="M104" s="241"/>
      <c r="N104" s="191">
        <f>SUBTOTAL(9,N105:N110)</f>
        <v>1.4559999999999998E-2</v>
      </c>
      <c r="O104" s="241"/>
      <c r="P104" s="191">
        <f>SUBTOTAL(9,P105:P110)</f>
        <v>0</v>
      </c>
      <c r="Q104" s="242"/>
      <c r="R104" s="190">
        <f>SUBTOTAL(9,R105:R110)</f>
        <v>0</v>
      </c>
      <c r="S104" s="190">
        <f>SUBTOTAL(9,S105:S110)</f>
        <v>0</v>
      </c>
      <c r="T104" s="188"/>
      <c r="U104" s="6"/>
      <c r="V104" s="9"/>
      <c r="W104" s="9"/>
    </row>
    <row r="105" spans="1:23" ht="13" outlineLevel="6">
      <c r="B105" s="196"/>
      <c r="C105" s="197"/>
      <c r="D105" s="107" t="s">
        <v>564</v>
      </c>
      <c r="E105" s="108"/>
      <c r="F105" s="108" t="s">
        <v>565</v>
      </c>
      <c r="G105" s="109" t="s">
        <v>566</v>
      </c>
      <c r="H105" s="110" t="s">
        <v>499</v>
      </c>
      <c r="I105" s="111">
        <v>52</v>
      </c>
      <c r="J105" s="274"/>
      <c r="K105" s="112">
        <f>I105*J105</f>
        <v>0</v>
      </c>
      <c r="L105" s="110" t="s">
        <v>2013</v>
      </c>
      <c r="M105" s="111">
        <v>2.7999999999999998E-4</v>
      </c>
      <c r="N105" s="111">
        <f>I105*M105</f>
        <v>1.4559999999999998E-2</v>
      </c>
      <c r="O105" s="111"/>
      <c r="P105" s="111">
        <f>I105*O105</f>
        <v>0</v>
      </c>
      <c r="Q105" s="112">
        <v>21</v>
      </c>
      <c r="R105" s="112">
        <f>K105*(Q105/100)</f>
        <v>0</v>
      </c>
      <c r="S105" s="112">
        <f>K105+R105</f>
        <v>0</v>
      </c>
      <c r="T105" s="113">
        <v>5</v>
      </c>
      <c r="U105" s="9"/>
      <c r="V105" s="9"/>
      <c r="W105" s="9"/>
    </row>
    <row r="106" spans="1:23" ht="4.5" customHeight="1" outlineLevel="6">
      <c r="B106" s="196"/>
      <c r="C106" s="198"/>
      <c r="D106" s="198"/>
      <c r="E106" s="10"/>
      <c r="F106" s="10"/>
      <c r="G106" s="202"/>
      <c r="H106" s="204"/>
      <c r="I106" s="158"/>
      <c r="J106" s="275"/>
      <c r="K106" s="152"/>
      <c r="L106" s="204"/>
      <c r="M106" s="158"/>
      <c r="N106" s="158"/>
      <c r="O106" s="158"/>
      <c r="P106" s="158"/>
      <c r="Q106" s="152"/>
      <c r="R106" s="152"/>
      <c r="S106" s="152"/>
      <c r="T106" s="10"/>
      <c r="U106" s="9"/>
      <c r="V106" s="9"/>
      <c r="W106" s="9"/>
    </row>
    <row r="107" spans="1:23" ht="12" outlineLevel="7">
      <c r="A107" s="243"/>
      <c r="B107" s="244"/>
      <c r="C107" s="244"/>
      <c r="D107" s="244"/>
      <c r="E107" s="245"/>
      <c r="F107" s="249" t="s">
        <v>17</v>
      </c>
      <c r="G107" s="246" t="s">
        <v>562</v>
      </c>
      <c r="H107" s="247"/>
      <c r="I107" s="248">
        <v>0</v>
      </c>
      <c r="J107" s="276"/>
      <c r="K107" s="250"/>
      <c r="L107" s="247"/>
      <c r="M107" s="248"/>
      <c r="N107" s="248"/>
      <c r="O107" s="248"/>
      <c r="P107" s="248"/>
      <c r="Q107" s="250"/>
      <c r="R107" s="250"/>
      <c r="S107" s="250"/>
      <c r="T107" s="249"/>
      <c r="U107" s="6"/>
      <c r="V107" s="9"/>
    </row>
    <row r="108" spans="1:23" ht="12" outlineLevel="7">
      <c r="A108" s="243"/>
      <c r="B108" s="244"/>
      <c r="C108" s="244"/>
      <c r="D108" s="244"/>
      <c r="E108" s="245"/>
      <c r="F108" s="249"/>
      <c r="G108" s="246" t="s">
        <v>563</v>
      </c>
      <c r="H108" s="247"/>
      <c r="I108" s="248">
        <v>52</v>
      </c>
      <c r="J108" s="276"/>
      <c r="K108" s="250"/>
      <c r="L108" s="247"/>
      <c r="M108" s="248"/>
      <c r="N108" s="248"/>
      <c r="O108" s="248"/>
      <c r="P108" s="248"/>
      <c r="Q108" s="250"/>
      <c r="R108" s="250"/>
      <c r="S108" s="250"/>
      <c r="T108" s="249"/>
      <c r="U108" s="6"/>
      <c r="V108" s="9"/>
    </row>
    <row r="109" spans="1:23" ht="7.5" customHeight="1" outlineLevel="7">
      <c r="A109" s="9"/>
      <c r="B109" s="196"/>
      <c r="C109" s="195"/>
      <c r="D109" s="195"/>
      <c r="E109" s="12"/>
      <c r="F109" s="12"/>
      <c r="G109" s="203"/>
      <c r="H109" s="204"/>
      <c r="I109" s="205"/>
      <c r="J109" s="277"/>
      <c r="K109" s="152"/>
      <c r="L109" s="204"/>
      <c r="M109" s="158"/>
      <c r="N109" s="158"/>
      <c r="O109" s="158"/>
      <c r="P109" s="158"/>
      <c r="Q109" s="152"/>
      <c r="R109" s="152"/>
      <c r="S109" s="152"/>
      <c r="T109" s="10"/>
      <c r="U109" s="6"/>
      <c r="V109" s="9"/>
    </row>
    <row r="110" spans="1:23" outlineLevel="6">
      <c r="B110" s="6"/>
      <c r="C110" s="6"/>
      <c r="D110" s="6"/>
      <c r="E110" s="6"/>
      <c r="F110" s="6"/>
      <c r="G110" s="6"/>
      <c r="H110" s="6"/>
      <c r="I110" s="6"/>
      <c r="J110" s="278"/>
      <c r="K110" s="9"/>
      <c r="L110" s="6"/>
      <c r="M110" s="6"/>
      <c r="N110" s="6"/>
      <c r="O110" s="6"/>
      <c r="P110" s="6"/>
      <c r="Q110" s="6"/>
      <c r="R110" s="9"/>
      <c r="S110" s="9"/>
      <c r="T110" s="9"/>
    </row>
    <row r="111" spans="1:23" ht="13" outlineLevel="3">
      <c r="A111" s="178" t="s">
        <v>215</v>
      </c>
      <c r="B111" s="225">
        <v>4</v>
      </c>
      <c r="C111" s="226"/>
      <c r="D111" s="226"/>
      <c r="E111" s="182"/>
      <c r="F111" s="182"/>
      <c r="G111" s="227" t="s">
        <v>216</v>
      </c>
      <c r="H111" s="228"/>
      <c r="I111" s="229"/>
      <c r="J111" s="271"/>
      <c r="K111" s="180">
        <f>SUBTOTAL(9,K112:K216)</f>
        <v>0</v>
      </c>
      <c r="L111" s="228"/>
      <c r="M111" s="229"/>
      <c r="N111" s="181">
        <f>SUBTOTAL(9,N112:N216)</f>
        <v>0</v>
      </c>
      <c r="O111" s="229"/>
      <c r="P111" s="181">
        <f>SUBTOTAL(9,P112:P216)</f>
        <v>0</v>
      </c>
      <c r="Q111" s="230"/>
      <c r="R111" s="180">
        <f>SUBTOTAL(9,R112:R216)</f>
        <v>0</v>
      </c>
      <c r="S111" s="180">
        <f>SUBTOTAL(9,S112:S216)</f>
        <v>0</v>
      </c>
      <c r="T111" s="178"/>
      <c r="U111" s="6"/>
      <c r="V111" s="9"/>
      <c r="W111" s="9"/>
    </row>
    <row r="112" spans="1:23" ht="13" outlineLevel="4">
      <c r="A112" s="183" t="s">
        <v>217</v>
      </c>
      <c r="B112" s="231">
        <v>5</v>
      </c>
      <c r="C112" s="232"/>
      <c r="D112" s="232"/>
      <c r="E112" s="187"/>
      <c r="F112" s="187"/>
      <c r="G112" s="233" t="s">
        <v>218</v>
      </c>
      <c r="H112" s="234"/>
      <c r="I112" s="235"/>
      <c r="J112" s="272"/>
      <c r="K112" s="185">
        <f>SUBTOTAL(9,K113:K216)</f>
        <v>0</v>
      </c>
      <c r="L112" s="234"/>
      <c r="M112" s="235"/>
      <c r="N112" s="186">
        <f>SUBTOTAL(9,N113:N216)</f>
        <v>0</v>
      </c>
      <c r="O112" s="235"/>
      <c r="P112" s="186">
        <f>SUBTOTAL(9,P113:P216)</f>
        <v>0</v>
      </c>
      <c r="Q112" s="236"/>
      <c r="R112" s="185">
        <f>SUBTOTAL(9,R113:R216)</f>
        <v>0</v>
      </c>
      <c r="S112" s="185">
        <f>SUBTOTAL(9,S113:S216)</f>
        <v>0</v>
      </c>
      <c r="T112" s="183"/>
      <c r="U112" s="6"/>
      <c r="V112" s="9"/>
      <c r="W112" s="9"/>
    </row>
    <row r="113" spans="1:23" ht="13" outlineLevel="5">
      <c r="A113" s="188" t="s">
        <v>219</v>
      </c>
      <c r="B113" s="237">
        <v>6</v>
      </c>
      <c r="C113" s="238"/>
      <c r="D113" s="238"/>
      <c r="E113" s="192"/>
      <c r="F113" s="192"/>
      <c r="G113" s="239" t="s">
        <v>220</v>
      </c>
      <c r="H113" s="240"/>
      <c r="I113" s="241"/>
      <c r="J113" s="273"/>
      <c r="K113" s="190">
        <f>SUBTOTAL(9,K114:K162)</f>
        <v>0</v>
      </c>
      <c r="L113" s="240"/>
      <c r="M113" s="241"/>
      <c r="N113" s="191">
        <f>SUBTOTAL(9,N114:N162)</f>
        <v>0</v>
      </c>
      <c r="O113" s="241"/>
      <c r="P113" s="191">
        <f>SUBTOTAL(9,P114:P162)</f>
        <v>0</v>
      </c>
      <c r="Q113" s="242"/>
      <c r="R113" s="190">
        <f>SUBTOTAL(9,R114:R162)</f>
        <v>0</v>
      </c>
      <c r="S113" s="190">
        <f>SUBTOTAL(9,S114:S162)</f>
        <v>0</v>
      </c>
      <c r="T113" s="188"/>
      <c r="U113" s="6"/>
      <c r="V113" s="9"/>
      <c r="W113" s="9"/>
    </row>
    <row r="114" spans="1:23" ht="26" outlineLevel="6">
      <c r="B114" s="196"/>
      <c r="C114" s="197"/>
      <c r="D114" s="107" t="s">
        <v>567</v>
      </c>
      <c r="E114" s="108"/>
      <c r="F114" s="108" t="s">
        <v>568</v>
      </c>
      <c r="G114" s="109" t="s">
        <v>569</v>
      </c>
      <c r="H114" s="110"/>
      <c r="I114" s="111">
        <v>0</v>
      </c>
      <c r="J114" s="274"/>
      <c r="K114" s="112">
        <f>I114*J114</f>
        <v>0</v>
      </c>
      <c r="L114" s="110" t="s">
        <v>2014</v>
      </c>
      <c r="M114" s="111"/>
      <c r="N114" s="111">
        <f>I114*M114</f>
        <v>0</v>
      </c>
      <c r="O114" s="111"/>
      <c r="P114" s="111">
        <f>I114*O114</f>
        <v>0</v>
      </c>
      <c r="Q114" s="112">
        <v>21</v>
      </c>
      <c r="R114" s="112">
        <f>K114*(Q114/100)</f>
        <v>0</v>
      </c>
      <c r="S114" s="112">
        <f>K114+R114</f>
        <v>0</v>
      </c>
      <c r="T114" s="113"/>
      <c r="U114" s="9"/>
      <c r="V114" s="9"/>
      <c r="W114" s="9"/>
    </row>
    <row r="115" spans="1:23" ht="4.5" customHeight="1" outlineLevel="6">
      <c r="B115" s="196"/>
      <c r="C115" s="198"/>
      <c r="D115" s="198"/>
      <c r="E115" s="10"/>
      <c r="F115" s="10"/>
      <c r="G115" s="202"/>
      <c r="H115" s="204"/>
      <c r="I115" s="158"/>
      <c r="J115" s="275"/>
      <c r="K115" s="152"/>
      <c r="L115" s="204"/>
      <c r="M115" s="158"/>
      <c r="N115" s="158"/>
      <c r="O115" s="158"/>
      <c r="P115" s="158"/>
      <c r="Q115" s="152"/>
      <c r="R115" s="152"/>
      <c r="S115" s="152"/>
      <c r="T115" s="10"/>
      <c r="U115" s="9"/>
      <c r="V115" s="9"/>
      <c r="W115" s="9"/>
    </row>
    <row r="116" spans="1:23" ht="26" outlineLevel="6">
      <c r="B116" s="196"/>
      <c r="C116" s="197"/>
      <c r="D116" s="107" t="s">
        <v>570</v>
      </c>
      <c r="E116" s="108"/>
      <c r="F116" s="108" t="s">
        <v>571</v>
      </c>
      <c r="G116" s="109" t="s">
        <v>572</v>
      </c>
      <c r="H116" s="110"/>
      <c r="I116" s="111">
        <v>0</v>
      </c>
      <c r="J116" s="274"/>
      <c r="K116" s="112">
        <f>I116*J116</f>
        <v>0</v>
      </c>
      <c r="L116" s="110" t="s">
        <v>2014</v>
      </c>
      <c r="M116" s="111"/>
      <c r="N116" s="111">
        <f>I116*M116</f>
        <v>0</v>
      </c>
      <c r="O116" s="111"/>
      <c r="P116" s="111">
        <f>I116*O116</f>
        <v>0</v>
      </c>
      <c r="Q116" s="112">
        <v>21</v>
      </c>
      <c r="R116" s="112">
        <f>K116*(Q116/100)</f>
        <v>0</v>
      </c>
      <c r="S116" s="112">
        <f>K116+R116</f>
        <v>0</v>
      </c>
      <c r="T116" s="113"/>
      <c r="U116" s="9"/>
      <c r="V116" s="9"/>
      <c r="W116" s="9"/>
    </row>
    <row r="117" spans="1:23" ht="4.5" customHeight="1" outlineLevel="6">
      <c r="B117" s="196"/>
      <c r="C117" s="198"/>
      <c r="D117" s="198"/>
      <c r="E117" s="10"/>
      <c r="F117" s="10"/>
      <c r="G117" s="202"/>
      <c r="H117" s="204"/>
      <c r="I117" s="158"/>
      <c r="J117" s="275"/>
      <c r="K117" s="152"/>
      <c r="L117" s="204"/>
      <c r="M117" s="158"/>
      <c r="N117" s="158"/>
      <c r="O117" s="158"/>
      <c r="P117" s="158"/>
      <c r="Q117" s="152"/>
      <c r="R117" s="152"/>
      <c r="S117" s="152"/>
      <c r="T117" s="10"/>
      <c r="U117" s="9"/>
      <c r="V117" s="9"/>
      <c r="W117" s="9"/>
    </row>
    <row r="118" spans="1:23" ht="26" outlineLevel="6">
      <c r="B118" s="196"/>
      <c r="C118" s="197"/>
      <c r="D118" s="107" t="s">
        <v>573</v>
      </c>
      <c r="E118" s="108"/>
      <c r="F118" s="108" t="s">
        <v>574</v>
      </c>
      <c r="G118" s="109" t="s">
        <v>575</v>
      </c>
      <c r="H118" s="110"/>
      <c r="I118" s="111">
        <v>0</v>
      </c>
      <c r="J118" s="274"/>
      <c r="K118" s="112">
        <f>I118*J118</f>
        <v>0</v>
      </c>
      <c r="L118" s="110" t="s">
        <v>2014</v>
      </c>
      <c r="M118" s="111"/>
      <c r="N118" s="111">
        <f>I118*M118</f>
        <v>0</v>
      </c>
      <c r="O118" s="111"/>
      <c r="P118" s="111">
        <f>I118*O118</f>
        <v>0</v>
      </c>
      <c r="Q118" s="112">
        <v>21</v>
      </c>
      <c r="R118" s="112">
        <f>K118*(Q118/100)</f>
        <v>0</v>
      </c>
      <c r="S118" s="112">
        <f>K118+R118</f>
        <v>0</v>
      </c>
      <c r="T118" s="113"/>
      <c r="U118" s="9"/>
      <c r="V118" s="9"/>
      <c r="W118" s="9"/>
    </row>
    <row r="119" spans="1:23" ht="4.5" customHeight="1" outlineLevel="6">
      <c r="B119" s="196"/>
      <c r="C119" s="198"/>
      <c r="D119" s="198"/>
      <c r="E119" s="10"/>
      <c r="F119" s="10"/>
      <c r="G119" s="202"/>
      <c r="H119" s="204"/>
      <c r="I119" s="158"/>
      <c r="J119" s="275"/>
      <c r="K119" s="152"/>
      <c r="L119" s="204"/>
      <c r="M119" s="158"/>
      <c r="N119" s="158"/>
      <c r="O119" s="158"/>
      <c r="P119" s="158"/>
      <c r="Q119" s="152"/>
      <c r="R119" s="152"/>
      <c r="S119" s="152"/>
      <c r="T119" s="10"/>
      <c r="U119" s="9"/>
      <c r="V119" s="9"/>
      <c r="W119" s="9"/>
    </row>
    <row r="120" spans="1:23" ht="156" outlineLevel="6">
      <c r="B120" s="196"/>
      <c r="C120" s="197"/>
      <c r="D120" s="107" t="s">
        <v>576</v>
      </c>
      <c r="E120" s="108" t="s">
        <v>577</v>
      </c>
      <c r="F120" s="108" t="s">
        <v>578</v>
      </c>
      <c r="G120" s="109" t="s">
        <v>579</v>
      </c>
      <c r="H120" s="110" t="s">
        <v>513</v>
      </c>
      <c r="I120" s="111">
        <v>1</v>
      </c>
      <c r="J120" s="274"/>
      <c r="K120" s="112">
        <f>I120*J120</f>
        <v>0</v>
      </c>
      <c r="L120" s="110" t="s">
        <v>2014</v>
      </c>
      <c r="M120" s="111"/>
      <c r="N120" s="111">
        <f>I120*M120</f>
        <v>0</v>
      </c>
      <c r="O120" s="111"/>
      <c r="P120" s="111">
        <f>I120*O120</f>
        <v>0</v>
      </c>
      <c r="Q120" s="112">
        <v>21</v>
      </c>
      <c r="R120" s="112">
        <f>K120*(Q120/100)</f>
        <v>0</v>
      </c>
      <c r="S120" s="112">
        <f>K120+R120</f>
        <v>0</v>
      </c>
      <c r="T120" s="113"/>
      <c r="U120" s="9"/>
      <c r="V120" s="9"/>
      <c r="W120" s="9"/>
    </row>
    <row r="121" spans="1:23" ht="4.5" customHeight="1" outlineLevel="6">
      <c r="B121" s="196"/>
      <c r="C121" s="198"/>
      <c r="D121" s="198"/>
      <c r="E121" s="10"/>
      <c r="F121" s="10"/>
      <c r="G121" s="202"/>
      <c r="H121" s="204"/>
      <c r="I121" s="158"/>
      <c r="J121" s="275"/>
      <c r="K121" s="152"/>
      <c r="L121" s="204"/>
      <c r="M121" s="158"/>
      <c r="N121" s="158"/>
      <c r="O121" s="158"/>
      <c r="P121" s="158"/>
      <c r="Q121" s="152"/>
      <c r="R121" s="152"/>
      <c r="S121" s="152"/>
      <c r="T121" s="10"/>
      <c r="U121" s="9"/>
      <c r="V121" s="9"/>
      <c r="W121" s="9"/>
    </row>
    <row r="122" spans="1:23" ht="143" outlineLevel="6">
      <c r="B122" s="196"/>
      <c r="C122" s="197"/>
      <c r="D122" s="107" t="s">
        <v>580</v>
      </c>
      <c r="E122" s="108" t="s">
        <v>581</v>
      </c>
      <c r="F122" s="108" t="s">
        <v>582</v>
      </c>
      <c r="G122" s="109" t="s">
        <v>583</v>
      </c>
      <c r="H122" s="110" t="s">
        <v>513</v>
      </c>
      <c r="I122" s="111">
        <v>1</v>
      </c>
      <c r="J122" s="274"/>
      <c r="K122" s="112">
        <f>I122*J122</f>
        <v>0</v>
      </c>
      <c r="L122" s="110" t="s">
        <v>2014</v>
      </c>
      <c r="M122" s="111"/>
      <c r="N122" s="111">
        <f>I122*M122</f>
        <v>0</v>
      </c>
      <c r="O122" s="111"/>
      <c r="P122" s="111">
        <f>I122*O122</f>
        <v>0</v>
      </c>
      <c r="Q122" s="112">
        <v>21</v>
      </c>
      <c r="R122" s="112">
        <f>K122*(Q122/100)</f>
        <v>0</v>
      </c>
      <c r="S122" s="112">
        <f>K122+R122</f>
        <v>0</v>
      </c>
      <c r="T122" s="113"/>
      <c r="U122" s="9"/>
      <c r="V122" s="9"/>
      <c r="W122" s="9"/>
    </row>
    <row r="123" spans="1:23" ht="4.5" customHeight="1" outlineLevel="6">
      <c r="B123" s="196"/>
      <c r="C123" s="198"/>
      <c r="D123" s="198"/>
      <c r="E123" s="10"/>
      <c r="F123" s="10"/>
      <c r="G123" s="202"/>
      <c r="H123" s="204"/>
      <c r="I123" s="158"/>
      <c r="J123" s="275"/>
      <c r="K123" s="152"/>
      <c r="L123" s="204"/>
      <c r="M123" s="158"/>
      <c r="N123" s="158"/>
      <c r="O123" s="158"/>
      <c r="P123" s="158"/>
      <c r="Q123" s="152"/>
      <c r="R123" s="152"/>
      <c r="S123" s="152"/>
      <c r="T123" s="10"/>
      <c r="U123" s="9"/>
      <c r="V123" s="9"/>
      <c r="W123" s="9"/>
    </row>
    <row r="124" spans="1:23" ht="143" outlineLevel="6">
      <c r="B124" s="196"/>
      <c r="C124" s="197"/>
      <c r="D124" s="107" t="s">
        <v>584</v>
      </c>
      <c r="E124" s="108" t="s">
        <v>585</v>
      </c>
      <c r="F124" s="108" t="s">
        <v>586</v>
      </c>
      <c r="G124" s="109" t="s">
        <v>587</v>
      </c>
      <c r="H124" s="110" t="s">
        <v>513</v>
      </c>
      <c r="I124" s="111">
        <v>1</v>
      </c>
      <c r="J124" s="274"/>
      <c r="K124" s="112">
        <f>I124*J124</f>
        <v>0</v>
      </c>
      <c r="L124" s="110" t="s">
        <v>2014</v>
      </c>
      <c r="M124" s="111"/>
      <c r="N124" s="111">
        <f>I124*M124</f>
        <v>0</v>
      </c>
      <c r="O124" s="111"/>
      <c r="P124" s="111">
        <f>I124*O124</f>
        <v>0</v>
      </c>
      <c r="Q124" s="112">
        <v>21</v>
      </c>
      <c r="R124" s="112">
        <f>K124*(Q124/100)</f>
        <v>0</v>
      </c>
      <c r="S124" s="112">
        <f>K124+R124</f>
        <v>0</v>
      </c>
      <c r="T124" s="113"/>
      <c r="U124" s="9"/>
      <c r="V124" s="9"/>
      <c r="W124" s="9"/>
    </row>
    <row r="125" spans="1:23" ht="4.5" customHeight="1" outlineLevel="6">
      <c r="B125" s="196"/>
      <c r="C125" s="198"/>
      <c r="D125" s="198"/>
      <c r="E125" s="10"/>
      <c r="F125" s="10"/>
      <c r="G125" s="202"/>
      <c r="H125" s="204"/>
      <c r="I125" s="158"/>
      <c r="J125" s="275"/>
      <c r="K125" s="152"/>
      <c r="L125" s="204"/>
      <c r="M125" s="158"/>
      <c r="N125" s="158"/>
      <c r="O125" s="158"/>
      <c r="P125" s="158"/>
      <c r="Q125" s="152"/>
      <c r="R125" s="152"/>
      <c r="S125" s="152"/>
      <c r="T125" s="10"/>
      <c r="U125" s="9"/>
      <c r="V125" s="9"/>
      <c r="W125" s="9"/>
    </row>
    <row r="126" spans="1:23" ht="143" outlineLevel="6">
      <c r="B126" s="196"/>
      <c r="C126" s="197"/>
      <c r="D126" s="107" t="s">
        <v>588</v>
      </c>
      <c r="E126" s="108" t="s">
        <v>589</v>
      </c>
      <c r="F126" s="108" t="s">
        <v>590</v>
      </c>
      <c r="G126" s="109" t="s">
        <v>591</v>
      </c>
      <c r="H126" s="110" t="s">
        <v>513</v>
      </c>
      <c r="I126" s="111">
        <v>1</v>
      </c>
      <c r="J126" s="274"/>
      <c r="K126" s="112">
        <f>I126*J126</f>
        <v>0</v>
      </c>
      <c r="L126" s="110" t="s">
        <v>2014</v>
      </c>
      <c r="M126" s="111"/>
      <c r="N126" s="111">
        <f>I126*M126</f>
        <v>0</v>
      </c>
      <c r="O126" s="111"/>
      <c r="P126" s="111">
        <f>I126*O126</f>
        <v>0</v>
      </c>
      <c r="Q126" s="112">
        <v>21</v>
      </c>
      <c r="R126" s="112">
        <f>K126*(Q126/100)</f>
        <v>0</v>
      </c>
      <c r="S126" s="112">
        <f>K126+R126</f>
        <v>0</v>
      </c>
      <c r="T126" s="113"/>
      <c r="U126" s="9"/>
      <c r="V126" s="9"/>
      <c r="W126" s="9"/>
    </row>
    <row r="127" spans="1:23" ht="4.5" customHeight="1" outlineLevel="6">
      <c r="B127" s="196"/>
      <c r="C127" s="198"/>
      <c r="D127" s="198"/>
      <c r="E127" s="10"/>
      <c r="F127" s="10"/>
      <c r="G127" s="202"/>
      <c r="H127" s="204"/>
      <c r="I127" s="158"/>
      <c r="J127" s="275"/>
      <c r="K127" s="152"/>
      <c r="L127" s="204"/>
      <c r="M127" s="158"/>
      <c r="N127" s="158"/>
      <c r="O127" s="158"/>
      <c r="P127" s="158"/>
      <c r="Q127" s="152"/>
      <c r="R127" s="152"/>
      <c r="S127" s="152"/>
      <c r="T127" s="10"/>
      <c r="U127" s="9"/>
      <c r="V127" s="9"/>
      <c r="W127" s="9"/>
    </row>
    <row r="128" spans="1:23" ht="143" outlineLevel="6">
      <c r="B128" s="196"/>
      <c r="C128" s="197"/>
      <c r="D128" s="107" t="s">
        <v>592</v>
      </c>
      <c r="E128" s="108" t="s">
        <v>593</v>
      </c>
      <c r="F128" s="108" t="s">
        <v>594</v>
      </c>
      <c r="G128" s="109" t="s">
        <v>591</v>
      </c>
      <c r="H128" s="110" t="s">
        <v>513</v>
      </c>
      <c r="I128" s="111">
        <v>1</v>
      </c>
      <c r="J128" s="274"/>
      <c r="K128" s="112">
        <f>I128*J128</f>
        <v>0</v>
      </c>
      <c r="L128" s="110" t="s">
        <v>2014</v>
      </c>
      <c r="M128" s="111"/>
      <c r="N128" s="111">
        <f>I128*M128</f>
        <v>0</v>
      </c>
      <c r="O128" s="111"/>
      <c r="P128" s="111">
        <f>I128*O128</f>
        <v>0</v>
      </c>
      <c r="Q128" s="112">
        <v>21</v>
      </c>
      <c r="R128" s="112">
        <f>K128*(Q128/100)</f>
        <v>0</v>
      </c>
      <c r="S128" s="112">
        <f>K128+R128</f>
        <v>0</v>
      </c>
      <c r="T128" s="113"/>
      <c r="U128" s="9"/>
      <c r="V128" s="9"/>
      <c r="W128" s="9"/>
    </row>
    <row r="129" spans="2:23" ht="4.5" customHeight="1" outlineLevel="6">
      <c r="B129" s="196"/>
      <c r="C129" s="198"/>
      <c r="D129" s="198"/>
      <c r="E129" s="10"/>
      <c r="F129" s="10"/>
      <c r="G129" s="202"/>
      <c r="H129" s="204"/>
      <c r="I129" s="158"/>
      <c r="J129" s="275"/>
      <c r="K129" s="152"/>
      <c r="L129" s="204"/>
      <c r="M129" s="158"/>
      <c r="N129" s="158"/>
      <c r="O129" s="158"/>
      <c r="P129" s="158"/>
      <c r="Q129" s="152"/>
      <c r="R129" s="152"/>
      <c r="S129" s="152"/>
      <c r="T129" s="10"/>
      <c r="U129" s="9"/>
      <c r="V129" s="9"/>
      <c r="W129" s="9"/>
    </row>
    <row r="130" spans="2:23" ht="143" outlineLevel="6">
      <c r="B130" s="196"/>
      <c r="C130" s="197"/>
      <c r="D130" s="107" t="s">
        <v>595</v>
      </c>
      <c r="E130" s="108" t="s">
        <v>596</v>
      </c>
      <c r="F130" s="108" t="s">
        <v>597</v>
      </c>
      <c r="G130" s="109" t="s">
        <v>598</v>
      </c>
      <c r="H130" s="110" t="s">
        <v>513</v>
      </c>
      <c r="I130" s="111">
        <v>1</v>
      </c>
      <c r="J130" s="274"/>
      <c r="K130" s="112">
        <f>I130*J130</f>
        <v>0</v>
      </c>
      <c r="L130" s="110" t="s">
        <v>2014</v>
      </c>
      <c r="M130" s="111"/>
      <c r="N130" s="111">
        <f>I130*M130</f>
        <v>0</v>
      </c>
      <c r="O130" s="111"/>
      <c r="P130" s="111">
        <f>I130*O130</f>
        <v>0</v>
      </c>
      <c r="Q130" s="112">
        <v>21</v>
      </c>
      <c r="R130" s="112">
        <f>K130*(Q130/100)</f>
        <v>0</v>
      </c>
      <c r="S130" s="112">
        <f>K130+R130</f>
        <v>0</v>
      </c>
      <c r="T130" s="113"/>
      <c r="U130" s="9"/>
      <c r="V130" s="9"/>
      <c r="W130" s="9"/>
    </row>
    <row r="131" spans="2:23" ht="4.5" customHeight="1" outlineLevel="6">
      <c r="B131" s="196"/>
      <c r="C131" s="198"/>
      <c r="D131" s="198"/>
      <c r="E131" s="10"/>
      <c r="F131" s="10"/>
      <c r="G131" s="202"/>
      <c r="H131" s="204"/>
      <c r="I131" s="158"/>
      <c r="J131" s="275"/>
      <c r="K131" s="152"/>
      <c r="L131" s="204"/>
      <c r="M131" s="158"/>
      <c r="N131" s="158"/>
      <c r="O131" s="158"/>
      <c r="P131" s="158"/>
      <c r="Q131" s="152"/>
      <c r="R131" s="152"/>
      <c r="S131" s="152"/>
      <c r="T131" s="10"/>
      <c r="U131" s="9"/>
      <c r="V131" s="9"/>
      <c r="W131" s="9"/>
    </row>
    <row r="132" spans="2:23" ht="143" outlineLevel="6">
      <c r="B132" s="196"/>
      <c r="C132" s="197"/>
      <c r="D132" s="107" t="s">
        <v>599</v>
      </c>
      <c r="E132" s="108" t="s">
        <v>600</v>
      </c>
      <c r="F132" s="108" t="s">
        <v>601</v>
      </c>
      <c r="G132" s="109" t="s">
        <v>602</v>
      </c>
      <c r="H132" s="110" t="s">
        <v>513</v>
      </c>
      <c r="I132" s="111">
        <v>1</v>
      </c>
      <c r="J132" s="274"/>
      <c r="K132" s="112">
        <f>I132*J132</f>
        <v>0</v>
      </c>
      <c r="L132" s="110" t="s">
        <v>2014</v>
      </c>
      <c r="M132" s="111"/>
      <c r="N132" s="111">
        <f>I132*M132</f>
        <v>0</v>
      </c>
      <c r="O132" s="111"/>
      <c r="P132" s="111">
        <f>I132*O132</f>
        <v>0</v>
      </c>
      <c r="Q132" s="112">
        <v>21</v>
      </c>
      <c r="R132" s="112">
        <f>K132*(Q132/100)</f>
        <v>0</v>
      </c>
      <c r="S132" s="112">
        <f>K132+R132</f>
        <v>0</v>
      </c>
      <c r="T132" s="113"/>
      <c r="U132" s="9"/>
      <c r="V132" s="9"/>
      <c r="W132" s="9"/>
    </row>
    <row r="133" spans="2:23" ht="4.5" customHeight="1" outlineLevel="6">
      <c r="B133" s="196"/>
      <c r="C133" s="198"/>
      <c r="D133" s="198"/>
      <c r="E133" s="10"/>
      <c r="F133" s="10"/>
      <c r="G133" s="202"/>
      <c r="H133" s="204"/>
      <c r="I133" s="158"/>
      <c r="J133" s="275"/>
      <c r="K133" s="152"/>
      <c r="L133" s="204"/>
      <c r="M133" s="158"/>
      <c r="N133" s="158"/>
      <c r="O133" s="158"/>
      <c r="P133" s="158"/>
      <c r="Q133" s="152"/>
      <c r="R133" s="152"/>
      <c r="S133" s="152"/>
      <c r="T133" s="10"/>
      <c r="U133" s="9"/>
      <c r="V133" s="9"/>
      <c r="W133" s="9"/>
    </row>
    <row r="134" spans="2:23" ht="143" outlineLevel="6">
      <c r="B134" s="196"/>
      <c r="C134" s="197"/>
      <c r="D134" s="107" t="s">
        <v>603</v>
      </c>
      <c r="E134" s="108" t="s">
        <v>604</v>
      </c>
      <c r="F134" s="108" t="s">
        <v>605</v>
      </c>
      <c r="G134" s="109" t="s">
        <v>606</v>
      </c>
      <c r="H134" s="110" t="s">
        <v>513</v>
      </c>
      <c r="I134" s="111">
        <v>1</v>
      </c>
      <c r="J134" s="274"/>
      <c r="K134" s="112">
        <f>I134*J134</f>
        <v>0</v>
      </c>
      <c r="L134" s="110" t="s">
        <v>2014</v>
      </c>
      <c r="M134" s="111"/>
      <c r="N134" s="111">
        <f>I134*M134</f>
        <v>0</v>
      </c>
      <c r="O134" s="111"/>
      <c r="P134" s="111">
        <f>I134*O134</f>
        <v>0</v>
      </c>
      <c r="Q134" s="112">
        <v>21</v>
      </c>
      <c r="R134" s="112">
        <f>K134*(Q134/100)</f>
        <v>0</v>
      </c>
      <c r="S134" s="112">
        <f>K134+R134</f>
        <v>0</v>
      </c>
      <c r="T134" s="113"/>
      <c r="U134" s="9"/>
      <c r="V134" s="9"/>
      <c r="W134" s="9"/>
    </row>
    <row r="135" spans="2:23" ht="4.5" customHeight="1" outlineLevel="6">
      <c r="B135" s="196"/>
      <c r="C135" s="198"/>
      <c r="D135" s="198"/>
      <c r="E135" s="10"/>
      <c r="F135" s="10"/>
      <c r="G135" s="202"/>
      <c r="H135" s="204"/>
      <c r="I135" s="158"/>
      <c r="J135" s="275"/>
      <c r="K135" s="152"/>
      <c r="L135" s="204"/>
      <c r="M135" s="158"/>
      <c r="N135" s="158"/>
      <c r="O135" s="158"/>
      <c r="P135" s="158"/>
      <c r="Q135" s="152"/>
      <c r="R135" s="152"/>
      <c r="S135" s="152"/>
      <c r="T135" s="10"/>
      <c r="U135" s="9"/>
      <c r="V135" s="9"/>
      <c r="W135" s="9"/>
    </row>
    <row r="136" spans="2:23" ht="143" outlineLevel="6">
      <c r="B136" s="196"/>
      <c r="C136" s="197"/>
      <c r="D136" s="107" t="s">
        <v>607</v>
      </c>
      <c r="E136" s="108" t="s">
        <v>608</v>
      </c>
      <c r="F136" s="108" t="s">
        <v>609</v>
      </c>
      <c r="G136" s="109" t="s">
        <v>610</v>
      </c>
      <c r="H136" s="110" t="s">
        <v>513</v>
      </c>
      <c r="I136" s="111">
        <v>1</v>
      </c>
      <c r="J136" s="274"/>
      <c r="K136" s="112">
        <f>I136*J136</f>
        <v>0</v>
      </c>
      <c r="L136" s="110" t="s">
        <v>2014</v>
      </c>
      <c r="M136" s="111"/>
      <c r="N136" s="111">
        <f>I136*M136</f>
        <v>0</v>
      </c>
      <c r="O136" s="111"/>
      <c r="P136" s="111">
        <f>I136*O136</f>
        <v>0</v>
      </c>
      <c r="Q136" s="112">
        <v>21</v>
      </c>
      <c r="R136" s="112">
        <f>K136*(Q136/100)</f>
        <v>0</v>
      </c>
      <c r="S136" s="112">
        <f>K136+R136</f>
        <v>0</v>
      </c>
      <c r="T136" s="113"/>
      <c r="U136" s="9"/>
      <c r="V136" s="9"/>
      <c r="W136" s="9"/>
    </row>
    <row r="137" spans="2:23" ht="4.5" customHeight="1" outlineLevel="6">
      <c r="B137" s="196"/>
      <c r="C137" s="198"/>
      <c r="D137" s="198"/>
      <c r="E137" s="10"/>
      <c r="F137" s="10"/>
      <c r="G137" s="202"/>
      <c r="H137" s="204"/>
      <c r="I137" s="158"/>
      <c r="J137" s="275"/>
      <c r="K137" s="152"/>
      <c r="L137" s="204"/>
      <c r="M137" s="158"/>
      <c r="N137" s="158"/>
      <c r="O137" s="158"/>
      <c r="P137" s="158"/>
      <c r="Q137" s="152"/>
      <c r="R137" s="152"/>
      <c r="S137" s="152"/>
      <c r="T137" s="10"/>
      <c r="U137" s="9"/>
      <c r="V137" s="9"/>
      <c r="W137" s="9"/>
    </row>
    <row r="138" spans="2:23" ht="130" outlineLevel="6">
      <c r="B138" s="196"/>
      <c r="C138" s="197"/>
      <c r="D138" s="107" t="s">
        <v>611</v>
      </c>
      <c r="E138" s="108" t="s">
        <v>612</v>
      </c>
      <c r="F138" s="108" t="s">
        <v>613</v>
      </c>
      <c r="G138" s="109" t="s">
        <v>614</v>
      </c>
      <c r="H138" s="110" t="s">
        <v>513</v>
      </c>
      <c r="I138" s="111">
        <v>1</v>
      </c>
      <c r="J138" s="274"/>
      <c r="K138" s="112">
        <f>I138*J138</f>
        <v>0</v>
      </c>
      <c r="L138" s="110" t="s">
        <v>2014</v>
      </c>
      <c r="M138" s="111"/>
      <c r="N138" s="111">
        <f>I138*M138</f>
        <v>0</v>
      </c>
      <c r="O138" s="111"/>
      <c r="P138" s="111">
        <f>I138*O138</f>
        <v>0</v>
      </c>
      <c r="Q138" s="112">
        <v>21</v>
      </c>
      <c r="R138" s="112">
        <f>K138*(Q138/100)</f>
        <v>0</v>
      </c>
      <c r="S138" s="112">
        <f>K138+R138</f>
        <v>0</v>
      </c>
      <c r="T138" s="113"/>
      <c r="U138" s="9"/>
      <c r="V138" s="9"/>
      <c r="W138" s="9"/>
    </row>
    <row r="139" spans="2:23" ht="4.5" customHeight="1" outlineLevel="6">
      <c r="B139" s="196"/>
      <c r="C139" s="198"/>
      <c r="D139" s="198"/>
      <c r="E139" s="10"/>
      <c r="F139" s="10"/>
      <c r="G139" s="202"/>
      <c r="H139" s="204"/>
      <c r="I139" s="158"/>
      <c r="J139" s="275"/>
      <c r="K139" s="152"/>
      <c r="L139" s="204"/>
      <c r="M139" s="158"/>
      <c r="N139" s="158"/>
      <c r="O139" s="158"/>
      <c r="P139" s="158"/>
      <c r="Q139" s="152"/>
      <c r="R139" s="152"/>
      <c r="S139" s="152"/>
      <c r="T139" s="10"/>
      <c r="U139" s="9"/>
      <c r="V139" s="9"/>
      <c r="W139" s="9"/>
    </row>
    <row r="140" spans="2:23" ht="91" outlineLevel="6">
      <c r="B140" s="196"/>
      <c r="C140" s="197"/>
      <c r="D140" s="107" t="s">
        <v>615</v>
      </c>
      <c r="E140" s="108" t="s">
        <v>616</v>
      </c>
      <c r="F140" s="108" t="s">
        <v>617</v>
      </c>
      <c r="G140" s="109" t="s">
        <v>618</v>
      </c>
      <c r="H140" s="110" t="s">
        <v>513</v>
      </c>
      <c r="I140" s="111">
        <v>1</v>
      </c>
      <c r="J140" s="274"/>
      <c r="K140" s="112">
        <f>I140*J140</f>
        <v>0</v>
      </c>
      <c r="L140" s="110" t="s">
        <v>2014</v>
      </c>
      <c r="M140" s="111"/>
      <c r="N140" s="111">
        <f>I140*M140</f>
        <v>0</v>
      </c>
      <c r="O140" s="111"/>
      <c r="P140" s="111">
        <f>I140*O140</f>
        <v>0</v>
      </c>
      <c r="Q140" s="112">
        <v>21</v>
      </c>
      <c r="R140" s="112">
        <f>K140*(Q140/100)</f>
        <v>0</v>
      </c>
      <c r="S140" s="112">
        <f>K140+R140</f>
        <v>0</v>
      </c>
      <c r="T140" s="113"/>
      <c r="U140" s="9"/>
      <c r="V140" s="9"/>
      <c r="W140" s="9"/>
    </row>
    <row r="141" spans="2:23" ht="4.5" customHeight="1" outlineLevel="6">
      <c r="B141" s="196"/>
      <c r="C141" s="198"/>
      <c r="D141" s="198"/>
      <c r="E141" s="10"/>
      <c r="F141" s="10"/>
      <c r="G141" s="202"/>
      <c r="H141" s="204"/>
      <c r="I141" s="158"/>
      <c r="J141" s="275"/>
      <c r="K141" s="152"/>
      <c r="L141" s="204"/>
      <c r="M141" s="158"/>
      <c r="N141" s="158"/>
      <c r="O141" s="158"/>
      <c r="P141" s="158"/>
      <c r="Q141" s="152"/>
      <c r="R141" s="152"/>
      <c r="S141" s="152"/>
      <c r="T141" s="10"/>
      <c r="U141" s="9"/>
      <c r="V141" s="9"/>
      <c r="W141" s="9"/>
    </row>
    <row r="142" spans="2:23" ht="130" outlineLevel="6">
      <c r="B142" s="196"/>
      <c r="C142" s="197"/>
      <c r="D142" s="107" t="s">
        <v>619</v>
      </c>
      <c r="E142" s="108" t="s">
        <v>620</v>
      </c>
      <c r="F142" s="108" t="s">
        <v>621</v>
      </c>
      <c r="G142" s="109" t="s">
        <v>622</v>
      </c>
      <c r="H142" s="110" t="s">
        <v>513</v>
      </c>
      <c r="I142" s="111">
        <v>1</v>
      </c>
      <c r="J142" s="274"/>
      <c r="K142" s="112">
        <f>I142*J142</f>
        <v>0</v>
      </c>
      <c r="L142" s="110" t="s">
        <v>2014</v>
      </c>
      <c r="M142" s="111"/>
      <c r="N142" s="111">
        <f>I142*M142</f>
        <v>0</v>
      </c>
      <c r="O142" s="111"/>
      <c r="P142" s="111">
        <f>I142*O142</f>
        <v>0</v>
      </c>
      <c r="Q142" s="112">
        <v>21</v>
      </c>
      <c r="R142" s="112">
        <f>K142*(Q142/100)</f>
        <v>0</v>
      </c>
      <c r="S142" s="112">
        <f>K142+R142</f>
        <v>0</v>
      </c>
      <c r="T142" s="113"/>
      <c r="U142" s="9"/>
      <c r="V142" s="9"/>
      <c r="W142" s="9"/>
    </row>
    <row r="143" spans="2:23" ht="4.5" customHeight="1" outlineLevel="6">
      <c r="B143" s="196"/>
      <c r="C143" s="198"/>
      <c r="D143" s="198"/>
      <c r="E143" s="10"/>
      <c r="F143" s="10"/>
      <c r="G143" s="202"/>
      <c r="H143" s="204"/>
      <c r="I143" s="158"/>
      <c r="J143" s="275"/>
      <c r="K143" s="152"/>
      <c r="L143" s="204"/>
      <c r="M143" s="158"/>
      <c r="N143" s="158"/>
      <c r="O143" s="158"/>
      <c r="P143" s="158"/>
      <c r="Q143" s="152"/>
      <c r="R143" s="152"/>
      <c r="S143" s="152"/>
      <c r="T143" s="10"/>
      <c r="U143" s="9"/>
      <c r="V143" s="9"/>
      <c r="W143" s="9"/>
    </row>
    <row r="144" spans="2:23" ht="130" outlineLevel="6">
      <c r="B144" s="196"/>
      <c r="C144" s="197"/>
      <c r="D144" s="107" t="s">
        <v>623</v>
      </c>
      <c r="E144" s="108" t="s">
        <v>624</v>
      </c>
      <c r="F144" s="108" t="s">
        <v>625</v>
      </c>
      <c r="G144" s="109" t="s">
        <v>622</v>
      </c>
      <c r="H144" s="110" t="s">
        <v>513</v>
      </c>
      <c r="I144" s="111">
        <v>1</v>
      </c>
      <c r="J144" s="274"/>
      <c r="K144" s="112">
        <f>I144*J144</f>
        <v>0</v>
      </c>
      <c r="L144" s="110" t="s">
        <v>2014</v>
      </c>
      <c r="M144" s="111"/>
      <c r="N144" s="111">
        <f>I144*M144</f>
        <v>0</v>
      </c>
      <c r="O144" s="111"/>
      <c r="P144" s="111">
        <f>I144*O144</f>
        <v>0</v>
      </c>
      <c r="Q144" s="112">
        <v>21</v>
      </c>
      <c r="R144" s="112">
        <f>K144*(Q144/100)</f>
        <v>0</v>
      </c>
      <c r="S144" s="112">
        <f>K144+R144</f>
        <v>0</v>
      </c>
      <c r="T144" s="113"/>
      <c r="U144" s="9"/>
      <c r="V144" s="9"/>
      <c r="W144" s="9"/>
    </row>
    <row r="145" spans="2:23" ht="4.5" customHeight="1" outlineLevel="6">
      <c r="B145" s="196"/>
      <c r="C145" s="198"/>
      <c r="D145" s="198"/>
      <c r="E145" s="10"/>
      <c r="F145" s="10"/>
      <c r="G145" s="202"/>
      <c r="H145" s="204"/>
      <c r="I145" s="158"/>
      <c r="J145" s="275"/>
      <c r="K145" s="152"/>
      <c r="L145" s="204"/>
      <c r="M145" s="158"/>
      <c r="N145" s="158"/>
      <c r="O145" s="158"/>
      <c r="P145" s="158"/>
      <c r="Q145" s="152"/>
      <c r="R145" s="152"/>
      <c r="S145" s="152"/>
      <c r="T145" s="10"/>
      <c r="U145" s="9"/>
      <c r="V145" s="9"/>
      <c r="W145" s="9"/>
    </row>
    <row r="146" spans="2:23" ht="91" outlineLevel="6">
      <c r="B146" s="196"/>
      <c r="C146" s="197"/>
      <c r="D146" s="107" t="s">
        <v>626</v>
      </c>
      <c r="E146" s="108" t="s">
        <v>627</v>
      </c>
      <c r="F146" s="108" t="s">
        <v>628</v>
      </c>
      <c r="G146" s="109" t="s">
        <v>629</v>
      </c>
      <c r="H146" s="110" t="s">
        <v>513</v>
      </c>
      <c r="I146" s="111">
        <v>1</v>
      </c>
      <c r="J146" s="274"/>
      <c r="K146" s="112">
        <f>I146*J146</f>
        <v>0</v>
      </c>
      <c r="L146" s="110" t="s">
        <v>2014</v>
      </c>
      <c r="M146" s="111"/>
      <c r="N146" s="111">
        <f>I146*M146</f>
        <v>0</v>
      </c>
      <c r="O146" s="111"/>
      <c r="P146" s="111">
        <f>I146*O146</f>
        <v>0</v>
      </c>
      <c r="Q146" s="112">
        <v>21</v>
      </c>
      <c r="R146" s="112">
        <f>K146*(Q146/100)</f>
        <v>0</v>
      </c>
      <c r="S146" s="112">
        <f>K146+R146</f>
        <v>0</v>
      </c>
      <c r="T146" s="113"/>
      <c r="U146" s="9"/>
      <c r="V146" s="9"/>
      <c r="W146" s="9"/>
    </row>
    <row r="147" spans="2:23" ht="4.5" customHeight="1" outlineLevel="6">
      <c r="B147" s="196"/>
      <c r="C147" s="198"/>
      <c r="D147" s="198"/>
      <c r="E147" s="10"/>
      <c r="F147" s="10"/>
      <c r="G147" s="202"/>
      <c r="H147" s="204"/>
      <c r="I147" s="158"/>
      <c r="J147" s="275"/>
      <c r="K147" s="152"/>
      <c r="L147" s="204"/>
      <c r="M147" s="158"/>
      <c r="N147" s="158"/>
      <c r="O147" s="158"/>
      <c r="P147" s="158"/>
      <c r="Q147" s="152"/>
      <c r="R147" s="152"/>
      <c r="S147" s="152"/>
      <c r="T147" s="10"/>
      <c r="U147" s="9"/>
      <c r="V147" s="9"/>
      <c r="W147" s="9"/>
    </row>
    <row r="148" spans="2:23" ht="91" outlineLevel="6">
      <c r="B148" s="196"/>
      <c r="C148" s="197"/>
      <c r="D148" s="107" t="s">
        <v>630</v>
      </c>
      <c r="E148" s="108" t="s">
        <v>631</v>
      </c>
      <c r="F148" s="108" t="s">
        <v>632</v>
      </c>
      <c r="G148" s="109" t="s">
        <v>633</v>
      </c>
      <c r="H148" s="110" t="s">
        <v>513</v>
      </c>
      <c r="I148" s="111">
        <v>1</v>
      </c>
      <c r="J148" s="274"/>
      <c r="K148" s="112">
        <f>I148*J148</f>
        <v>0</v>
      </c>
      <c r="L148" s="110" t="s">
        <v>2014</v>
      </c>
      <c r="M148" s="111"/>
      <c r="N148" s="111">
        <f>I148*M148</f>
        <v>0</v>
      </c>
      <c r="O148" s="111"/>
      <c r="P148" s="111">
        <f>I148*O148</f>
        <v>0</v>
      </c>
      <c r="Q148" s="112">
        <v>21</v>
      </c>
      <c r="R148" s="112">
        <f>K148*(Q148/100)</f>
        <v>0</v>
      </c>
      <c r="S148" s="112">
        <f>K148+R148</f>
        <v>0</v>
      </c>
      <c r="T148" s="113"/>
      <c r="U148" s="9"/>
      <c r="V148" s="9"/>
      <c r="W148" s="9"/>
    </row>
    <row r="149" spans="2:23" ht="4.5" customHeight="1" outlineLevel="6">
      <c r="B149" s="196"/>
      <c r="C149" s="198"/>
      <c r="D149" s="198"/>
      <c r="E149" s="10"/>
      <c r="F149" s="10"/>
      <c r="G149" s="202"/>
      <c r="H149" s="204"/>
      <c r="I149" s="158"/>
      <c r="J149" s="275"/>
      <c r="K149" s="152"/>
      <c r="L149" s="204"/>
      <c r="M149" s="158"/>
      <c r="N149" s="158"/>
      <c r="O149" s="158"/>
      <c r="P149" s="158"/>
      <c r="Q149" s="152"/>
      <c r="R149" s="152"/>
      <c r="S149" s="152"/>
      <c r="T149" s="10"/>
      <c r="U149" s="9"/>
      <c r="V149" s="9"/>
      <c r="W149" s="9"/>
    </row>
    <row r="150" spans="2:23" ht="104" outlineLevel="6">
      <c r="B150" s="196"/>
      <c r="C150" s="197"/>
      <c r="D150" s="107" t="s">
        <v>634</v>
      </c>
      <c r="E150" s="108" t="s">
        <v>635</v>
      </c>
      <c r="F150" s="108" t="s">
        <v>636</v>
      </c>
      <c r="G150" s="109" t="s">
        <v>637</v>
      </c>
      <c r="H150" s="110" t="s">
        <v>513</v>
      </c>
      <c r="I150" s="111">
        <v>1</v>
      </c>
      <c r="J150" s="274"/>
      <c r="K150" s="112">
        <f>I150*J150</f>
        <v>0</v>
      </c>
      <c r="L150" s="110" t="s">
        <v>2014</v>
      </c>
      <c r="M150" s="111"/>
      <c r="N150" s="111">
        <f>I150*M150</f>
        <v>0</v>
      </c>
      <c r="O150" s="111"/>
      <c r="P150" s="111">
        <f>I150*O150</f>
        <v>0</v>
      </c>
      <c r="Q150" s="112">
        <v>21</v>
      </c>
      <c r="R150" s="112">
        <f>K150*(Q150/100)</f>
        <v>0</v>
      </c>
      <c r="S150" s="112">
        <f>K150+R150</f>
        <v>0</v>
      </c>
      <c r="T150" s="113"/>
      <c r="U150" s="9"/>
      <c r="V150" s="9"/>
      <c r="W150" s="9"/>
    </row>
    <row r="151" spans="2:23" ht="4.5" customHeight="1" outlineLevel="6">
      <c r="B151" s="196"/>
      <c r="C151" s="198"/>
      <c r="D151" s="198"/>
      <c r="E151" s="10"/>
      <c r="F151" s="10"/>
      <c r="G151" s="202"/>
      <c r="H151" s="204"/>
      <c r="I151" s="158"/>
      <c r="J151" s="275"/>
      <c r="K151" s="152"/>
      <c r="L151" s="204"/>
      <c r="M151" s="158"/>
      <c r="N151" s="158"/>
      <c r="O151" s="158"/>
      <c r="P151" s="158"/>
      <c r="Q151" s="152"/>
      <c r="R151" s="152"/>
      <c r="S151" s="152"/>
      <c r="T151" s="10"/>
      <c r="U151" s="9"/>
      <c r="V151" s="9"/>
      <c r="W151" s="9"/>
    </row>
    <row r="152" spans="2:23" ht="104" outlineLevel="6">
      <c r="B152" s="196"/>
      <c r="C152" s="197"/>
      <c r="D152" s="107" t="s">
        <v>638</v>
      </c>
      <c r="E152" s="108" t="s">
        <v>639</v>
      </c>
      <c r="F152" s="108" t="s">
        <v>640</v>
      </c>
      <c r="G152" s="109" t="s">
        <v>641</v>
      </c>
      <c r="H152" s="110" t="s">
        <v>513</v>
      </c>
      <c r="I152" s="111">
        <v>1</v>
      </c>
      <c r="J152" s="274"/>
      <c r="K152" s="112">
        <f>I152*J152</f>
        <v>0</v>
      </c>
      <c r="L152" s="110" t="s">
        <v>2014</v>
      </c>
      <c r="M152" s="111"/>
      <c r="N152" s="111">
        <f>I152*M152</f>
        <v>0</v>
      </c>
      <c r="O152" s="111"/>
      <c r="P152" s="111">
        <f>I152*O152</f>
        <v>0</v>
      </c>
      <c r="Q152" s="112">
        <v>21</v>
      </c>
      <c r="R152" s="112">
        <f>K152*(Q152/100)</f>
        <v>0</v>
      </c>
      <c r="S152" s="112">
        <f>K152+R152</f>
        <v>0</v>
      </c>
      <c r="T152" s="113"/>
      <c r="U152" s="9"/>
      <c r="V152" s="9"/>
      <c r="W152" s="9"/>
    </row>
    <row r="153" spans="2:23" ht="4.5" customHeight="1" outlineLevel="6">
      <c r="B153" s="196"/>
      <c r="C153" s="198"/>
      <c r="D153" s="198"/>
      <c r="E153" s="10"/>
      <c r="F153" s="10"/>
      <c r="G153" s="202"/>
      <c r="H153" s="204"/>
      <c r="I153" s="158"/>
      <c r="J153" s="275"/>
      <c r="K153" s="152"/>
      <c r="L153" s="204"/>
      <c r="M153" s="158"/>
      <c r="N153" s="158"/>
      <c r="O153" s="158"/>
      <c r="P153" s="158"/>
      <c r="Q153" s="152"/>
      <c r="R153" s="152"/>
      <c r="S153" s="152"/>
      <c r="T153" s="10"/>
      <c r="U153" s="9"/>
      <c r="V153" s="9"/>
      <c r="W153" s="9"/>
    </row>
    <row r="154" spans="2:23" ht="104" outlineLevel="6">
      <c r="B154" s="196"/>
      <c r="C154" s="197"/>
      <c r="D154" s="107" t="s">
        <v>642</v>
      </c>
      <c r="E154" s="108" t="s">
        <v>643</v>
      </c>
      <c r="F154" s="108" t="s">
        <v>644</v>
      </c>
      <c r="G154" s="109" t="s">
        <v>645</v>
      </c>
      <c r="H154" s="110" t="s">
        <v>513</v>
      </c>
      <c r="I154" s="111">
        <v>1</v>
      </c>
      <c r="J154" s="274"/>
      <c r="K154" s="112">
        <f>I154*J154</f>
        <v>0</v>
      </c>
      <c r="L154" s="110" t="s">
        <v>2014</v>
      </c>
      <c r="M154" s="111"/>
      <c r="N154" s="111">
        <f>I154*M154</f>
        <v>0</v>
      </c>
      <c r="O154" s="111"/>
      <c r="P154" s="111">
        <f>I154*O154</f>
        <v>0</v>
      </c>
      <c r="Q154" s="112">
        <v>21</v>
      </c>
      <c r="R154" s="112">
        <f>K154*(Q154/100)</f>
        <v>0</v>
      </c>
      <c r="S154" s="112">
        <f>K154+R154</f>
        <v>0</v>
      </c>
      <c r="T154" s="113"/>
      <c r="U154" s="9"/>
      <c r="V154" s="9"/>
      <c r="W154" s="9"/>
    </row>
    <row r="155" spans="2:23" ht="4.5" customHeight="1" outlineLevel="6">
      <c r="B155" s="196"/>
      <c r="C155" s="198"/>
      <c r="D155" s="198"/>
      <c r="E155" s="10"/>
      <c r="F155" s="10"/>
      <c r="G155" s="202"/>
      <c r="H155" s="204"/>
      <c r="I155" s="158"/>
      <c r="J155" s="275"/>
      <c r="K155" s="152"/>
      <c r="L155" s="204"/>
      <c r="M155" s="158"/>
      <c r="N155" s="158"/>
      <c r="O155" s="158"/>
      <c r="P155" s="158"/>
      <c r="Q155" s="152"/>
      <c r="R155" s="152"/>
      <c r="S155" s="152"/>
      <c r="T155" s="10"/>
      <c r="U155" s="9"/>
      <c r="V155" s="9"/>
      <c r="W155" s="9"/>
    </row>
    <row r="156" spans="2:23" ht="104" outlineLevel="6">
      <c r="B156" s="196"/>
      <c r="C156" s="197"/>
      <c r="D156" s="107" t="s">
        <v>646</v>
      </c>
      <c r="E156" s="108" t="s">
        <v>647</v>
      </c>
      <c r="F156" s="108" t="s">
        <v>648</v>
      </c>
      <c r="G156" s="109" t="s">
        <v>649</v>
      </c>
      <c r="H156" s="110" t="s">
        <v>513</v>
      </c>
      <c r="I156" s="111">
        <v>1</v>
      </c>
      <c r="J156" s="274"/>
      <c r="K156" s="112">
        <f>I156*J156</f>
        <v>0</v>
      </c>
      <c r="L156" s="110" t="s">
        <v>2014</v>
      </c>
      <c r="M156" s="111"/>
      <c r="N156" s="111">
        <f>I156*M156</f>
        <v>0</v>
      </c>
      <c r="O156" s="111"/>
      <c r="P156" s="111">
        <f>I156*O156</f>
        <v>0</v>
      </c>
      <c r="Q156" s="112">
        <v>21</v>
      </c>
      <c r="R156" s="112">
        <f>K156*(Q156/100)</f>
        <v>0</v>
      </c>
      <c r="S156" s="112">
        <f>K156+R156</f>
        <v>0</v>
      </c>
      <c r="T156" s="113"/>
      <c r="U156" s="9"/>
      <c r="V156" s="9"/>
      <c r="W156" s="9"/>
    </row>
    <row r="157" spans="2:23" ht="4.5" customHeight="1" outlineLevel="6">
      <c r="B157" s="196"/>
      <c r="C157" s="198"/>
      <c r="D157" s="198"/>
      <c r="E157" s="10"/>
      <c r="F157" s="10"/>
      <c r="G157" s="202"/>
      <c r="H157" s="204"/>
      <c r="I157" s="158"/>
      <c r="J157" s="275"/>
      <c r="K157" s="152"/>
      <c r="L157" s="204"/>
      <c r="M157" s="158"/>
      <c r="N157" s="158"/>
      <c r="O157" s="158"/>
      <c r="P157" s="158"/>
      <c r="Q157" s="152"/>
      <c r="R157" s="152"/>
      <c r="S157" s="152"/>
      <c r="T157" s="10"/>
      <c r="U157" s="9"/>
      <c r="V157" s="9"/>
      <c r="W157" s="9"/>
    </row>
    <row r="158" spans="2:23" ht="104" outlineLevel="6">
      <c r="B158" s="196"/>
      <c r="C158" s="197"/>
      <c r="D158" s="107" t="s">
        <v>650</v>
      </c>
      <c r="E158" s="108" t="s">
        <v>651</v>
      </c>
      <c r="F158" s="108" t="s">
        <v>652</v>
      </c>
      <c r="G158" s="109" t="s">
        <v>653</v>
      </c>
      <c r="H158" s="110" t="s">
        <v>513</v>
      </c>
      <c r="I158" s="111">
        <v>1</v>
      </c>
      <c r="J158" s="274"/>
      <c r="K158" s="112">
        <f>I158*J158</f>
        <v>0</v>
      </c>
      <c r="L158" s="110" t="s">
        <v>2014</v>
      </c>
      <c r="M158" s="111"/>
      <c r="N158" s="111">
        <f>I158*M158</f>
        <v>0</v>
      </c>
      <c r="O158" s="111"/>
      <c r="P158" s="111">
        <f>I158*O158</f>
        <v>0</v>
      </c>
      <c r="Q158" s="112">
        <v>21</v>
      </c>
      <c r="R158" s="112">
        <f>K158*(Q158/100)</f>
        <v>0</v>
      </c>
      <c r="S158" s="112">
        <f>K158+R158</f>
        <v>0</v>
      </c>
      <c r="T158" s="113"/>
      <c r="U158" s="9"/>
      <c r="V158" s="9"/>
      <c r="W158" s="9"/>
    </row>
    <row r="159" spans="2:23" ht="4.5" customHeight="1" outlineLevel="6">
      <c r="B159" s="196"/>
      <c r="C159" s="198"/>
      <c r="D159" s="198"/>
      <c r="E159" s="10"/>
      <c r="F159" s="10"/>
      <c r="G159" s="202"/>
      <c r="H159" s="204"/>
      <c r="I159" s="158"/>
      <c r="J159" s="275"/>
      <c r="K159" s="152"/>
      <c r="L159" s="204"/>
      <c r="M159" s="158"/>
      <c r="N159" s="158"/>
      <c r="O159" s="158"/>
      <c r="P159" s="158"/>
      <c r="Q159" s="152"/>
      <c r="R159" s="152"/>
      <c r="S159" s="152"/>
      <c r="T159" s="10"/>
      <c r="U159" s="9"/>
      <c r="V159" s="9"/>
      <c r="W159" s="9"/>
    </row>
    <row r="160" spans="2:23" ht="104" outlineLevel="6">
      <c r="B160" s="196"/>
      <c r="C160" s="197"/>
      <c r="D160" s="107" t="s">
        <v>654</v>
      </c>
      <c r="E160" s="108" t="s">
        <v>655</v>
      </c>
      <c r="F160" s="108" t="s">
        <v>656</v>
      </c>
      <c r="G160" s="109" t="s">
        <v>653</v>
      </c>
      <c r="H160" s="110" t="s">
        <v>513</v>
      </c>
      <c r="I160" s="111">
        <v>1</v>
      </c>
      <c r="J160" s="274"/>
      <c r="K160" s="112">
        <f>I160*J160</f>
        <v>0</v>
      </c>
      <c r="L160" s="110" t="s">
        <v>2014</v>
      </c>
      <c r="M160" s="111"/>
      <c r="N160" s="111">
        <f>I160*M160</f>
        <v>0</v>
      </c>
      <c r="O160" s="111"/>
      <c r="P160" s="111">
        <f>I160*O160</f>
        <v>0</v>
      </c>
      <c r="Q160" s="112">
        <v>21</v>
      </c>
      <c r="R160" s="112">
        <f>K160*(Q160/100)</f>
        <v>0</v>
      </c>
      <c r="S160" s="112">
        <f>K160+R160</f>
        <v>0</v>
      </c>
      <c r="T160" s="113"/>
      <c r="U160" s="9"/>
      <c r="V160" s="9"/>
      <c r="W160" s="9"/>
    </row>
    <row r="161" spans="1:23" ht="4.5" customHeight="1" outlineLevel="6">
      <c r="B161" s="196"/>
      <c r="C161" s="198"/>
      <c r="D161" s="198"/>
      <c r="E161" s="10"/>
      <c r="F161" s="10"/>
      <c r="G161" s="202"/>
      <c r="H161" s="204"/>
      <c r="I161" s="158"/>
      <c r="J161" s="275"/>
      <c r="K161" s="152"/>
      <c r="L161" s="204"/>
      <c r="M161" s="158"/>
      <c r="N161" s="158"/>
      <c r="O161" s="158"/>
      <c r="P161" s="158"/>
      <c r="Q161" s="152"/>
      <c r="R161" s="152"/>
      <c r="S161" s="152"/>
      <c r="T161" s="10"/>
      <c r="U161" s="9"/>
      <c r="V161" s="9"/>
      <c r="W161" s="9"/>
    </row>
    <row r="162" spans="1:23" outlineLevel="6">
      <c r="B162" s="6"/>
      <c r="C162" s="6"/>
      <c r="D162" s="6"/>
      <c r="E162" s="6"/>
      <c r="F162" s="6"/>
      <c r="G162" s="6"/>
      <c r="H162" s="6"/>
      <c r="I162" s="6"/>
      <c r="J162" s="278"/>
      <c r="K162" s="9"/>
      <c r="L162" s="6"/>
      <c r="M162" s="6"/>
      <c r="N162" s="6"/>
      <c r="O162" s="6"/>
      <c r="P162" s="6"/>
      <c r="Q162" s="6"/>
      <c r="R162" s="9"/>
      <c r="S162" s="9"/>
      <c r="T162" s="9"/>
    </row>
    <row r="163" spans="1:23" ht="13" outlineLevel="5">
      <c r="A163" s="188" t="s">
        <v>221</v>
      </c>
      <c r="B163" s="237">
        <v>6</v>
      </c>
      <c r="C163" s="238"/>
      <c r="D163" s="238"/>
      <c r="E163" s="192"/>
      <c r="F163" s="192"/>
      <c r="G163" s="239" t="s">
        <v>222</v>
      </c>
      <c r="H163" s="240"/>
      <c r="I163" s="241"/>
      <c r="J163" s="273"/>
      <c r="K163" s="190">
        <f>SUBTOTAL(9,K164:K216)</f>
        <v>0</v>
      </c>
      <c r="L163" s="240"/>
      <c r="M163" s="241"/>
      <c r="N163" s="191">
        <f>SUBTOTAL(9,N164:N216)</f>
        <v>0</v>
      </c>
      <c r="O163" s="241"/>
      <c r="P163" s="191">
        <f>SUBTOTAL(9,P164:P216)</f>
        <v>0</v>
      </c>
      <c r="Q163" s="242"/>
      <c r="R163" s="190">
        <f>SUBTOTAL(9,R164:R216)</f>
        <v>0</v>
      </c>
      <c r="S163" s="190">
        <f>SUBTOTAL(9,S164:S216)</f>
        <v>0</v>
      </c>
      <c r="T163" s="188"/>
      <c r="U163" s="6"/>
      <c r="V163" s="9"/>
      <c r="W163" s="9"/>
    </row>
    <row r="164" spans="1:23" ht="26" outlineLevel="6">
      <c r="B164" s="196"/>
      <c r="C164" s="197"/>
      <c r="D164" s="107" t="s">
        <v>657</v>
      </c>
      <c r="E164" s="108"/>
      <c r="F164" s="108" t="s">
        <v>658</v>
      </c>
      <c r="G164" s="109" t="s">
        <v>569</v>
      </c>
      <c r="H164" s="110"/>
      <c r="I164" s="111">
        <v>0</v>
      </c>
      <c r="J164" s="274"/>
      <c r="K164" s="112">
        <f>I164*J164</f>
        <v>0</v>
      </c>
      <c r="L164" s="110" t="s">
        <v>2014</v>
      </c>
      <c r="M164" s="111"/>
      <c r="N164" s="111">
        <f>I164*M164</f>
        <v>0</v>
      </c>
      <c r="O164" s="111"/>
      <c r="P164" s="111">
        <f>I164*O164</f>
        <v>0</v>
      </c>
      <c r="Q164" s="112">
        <v>21</v>
      </c>
      <c r="R164" s="112">
        <f>K164*(Q164/100)</f>
        <v>0</v>
      </c>
      <c r="S164" s="112">
        <f>K164+R164</f>
        <v>0</v>
      </c>
      <c r="T164" s="113"/>
      <c r="U164" s="9"/>
      <c r="V164" s="9"/>
      <c r="W164" s="9"/>
    </row>
    <row r="165" spans="1:23" ht="4.5" customHeight="1" outlineLevel="6">
      <c r="B165" s="196"/>
      <c r="C165" s="198"/>
      <c r="D165" s="198"/>
      <c r="E165" s="10"/>
      <c r="F165" s="10"/>
      <c r="G165" s="202"/>
      <c r="H165" s="204"/>
      <c r="I165" s="158"/>
      <c r="J165" s="275"/>
      <c r="K165" s="152"/>
      <c r="L165" s="204"/>
      <c r="M165" s="158"/>
      <c r="N165" s="158"/>
      <c r="O165" s="158"/>
      <c r="P165" s="158"/>
      <c r="Q165" s="152"/>
      <c r="R165" s="152"/>
      <c r="S165" s="152"/>
      <c r="T165" s="10"/>
      <c r="U165" s="9"/>
      <c r="V165" s="9"/>
      <c r="W165" s="9"/>
    </row>
    <row r="166" spans="1:23" ht="26" outlineLevel="6">
      <c r="B166" s="196"/>
      <c r="C166" s="197"/>
      <c r="D166" s="107" t="s">
        <v>659</v>
      </c>
      <c r="E166" s="108"/>
      <c r="F166" s="108" t="s">
        <v>660</v>
      </c>
      <c r="G166" s="109" t="s">
        <v>572</v>
      </c>
      <c r="H166" s="110"/>
      <c r="I166" s="111">
        <v>0</v>
      </c>
      <c r="J166" s="274"/>
      <c r="K166" s="112">
        <f>I166*J166</f>
        <v>0</v>
      </c>
      <c r="L166" s="110" t="s">
        <v>2014</v>
      </c>
      <c r="M166" s="111"/>
      <c r="N166" s="111">
        <f>I166*M166</f>
        <v>0</v>
      </c>
      <c r="O166" s="111"/>
      <c r="P166" s="111">
        <f>I166*O166</f>
        <v>0</v>
      </c>
      <c r="Q166" s="112">
        <v>21</v>
      </c>
      <c r="R166" s="112">
        <f>K166*(Q166/100)</f>
        <v>0</v>
      </c>
      <c r="S166" s="112">
        <f>K166+R166</f>
        <v>0</v>
      </c>
      <c r="T166" s="113"/>
      <c r="U166" s="9"/>
      <c r="V166" s="9"/>
      <c r="W166" s="9"/>
    </row>
    <row r="167" spans="1:23" ht="4.5" customHeight="1" outlineLevel="6">
      <c r="B167" s="196"/>
      <c r="C167" s="198"/>
      <c r="D167" s="198"/>
      <c r="E167" s="10"/>
      <c r="F167" s="10"/>
      <c r="G167" s="202"/>
      <c r="H167" s="204"/>
      <c r="I167" s="158"/>
      <c r="J167" s="275"/>
      <c r="K167" s="152"/>
      <c r="L167" s="204"/>
      <c r="M167" s="158"/>
      <c r="N167" s="158"/>
      <c r="O167" s="158"/>
      <c r="P167" s="158"/>
      <c r="Q167" s="152"/>
      <c r="R167" s="152"/>
      <c r="S167" s="152"/>
      <c r="T167" s="10"/>
      <c r="U167" s="9"/>
      <c r="V167" s="9"/>
      <c r="W167" s="9"/>
    </row>
    <row r="168" spans="1:23" ht="26" outlineLevel="6">
      <c r="B168" s="196"/>
      <c r="C168" s="197"/>
      <c r="D168" s="107" t="s">
        <v>661</v>
      </c>
      <c r="E168" s="108"/>
      <c r="F168" s="108" t="s">
        <v>662</v>
      </c>
      <c r="G168" s="109" t="s">
        <v>575</v>
      </c>
      <c r="H168" s="110"/>
      <c r="I168" s="111">
        <v>0</v>
      </c>
      <c r="J168" s="274"/>
      <c r="K168" s="112">
        <f>I168*J168</f>
        <v>0</v>
      </c>
      <c r="L168" s="110" t="s">
        <v>2014</v>
      </c>
      <c r="M168" s="111"/>
      <c r="N168" s="111">
        <f>I168*M168</f>
        <v>0</v>
      </c>
      <c r="O168" s="111"/>
      <c r="P168" s="111">
        <f>I168*O168</f>
        <v>0</v>
      </c>
      <c r="Q168" s="112">
        <v>21</v>
      </c>
      <c r="R168" s="112">
        <f>K168*(Q168/100)</f>
        <v>0</v>
      </c>
      <c r="S168" s="112">
        <f>K168+R168</f>
        <v>0</v>
      </c>
      <c r="T168" s="113"/>
      <c r="U168" s="9"/>
      <c r="V168" s="9"/>
      <c r="W168" s="9"/>
    </row>
    <row r="169" spans="1:23" ht="4.5" customHeight="1" outlineLevel="6">
      <c r="B169" s="196"/>
      <c r="C169" s="198"/>
      <c r="D169" s="198"/>
      <c r="E169" s="10"/>
      <c r="F169" s="10"/>
      <c r="G169" s="202"/>
      <c r="H169" s="204"/>
      <c r="I169" s="158"/>
      <c r="J169" s="275"/>
      <c r="K169" s="152"/>
      <c r="L169" s="204"/>
      <c r="M169" s="158"/>
      <c r="N169" s="158"/>
      <c r="O169" s="158"/>
      <c r="P169" s="158"/>
      <c r="Q169" s="152"/>
      <c r="R169" s="152"/>
      <c r="S169" s="152"/>
      <c r="T169" s="10"/>
      <c r="U169" s="9"/>
      <c r="V169" s="9"/>
      <c r="W169" s="9"/>
    </row>
    <row r="170" spans="1:23" ht="104" outlineLevel="6">
      <c r="B170" s="196"/>
      <c r="C170" s="197"/>
      <c r="D170" s="107" t="s">
        <v>663</v>
      </c>
      <c r="E170" s="108" t="s">
        <v>664</v>
      </c>
      <c r="F170" s="108" t="s">
        <v>665</v>
      </c>
      <c r="G170" s="109" t="s">
        <v>666</v>
      </c>
      <c r="H170" s="110" t="s">
        <v>513</v>
      </c>
      <c r="I170" s="111">
        <v>1</v>
      </c>
      <c r="J170" s="274"/>
      <c r="K170" s="112">
        <f>I170*J170</f>
        <v>0</v>
      </c>
      <c r="L170" s="110" t="s">
        <v>2014</v>
      </c>
      <c r="M170" s="111"/>
      <c r="N170" s="111">
        <f>I170*M170</f>
        <v>0</v>
      </c>
      <c r="O170" s="111"/>
      <c r="P170" s="111">
        <f>I170*O170</f>
        <v>0</v>
      </c>
      <c r="Q170" s="112">
        <v>21</v>
      </c>
      <c r="R170" s="112">
        <f>K170*(Q170/100)</f>
        <v>0</v>
      </c>
      <c r="S170" s="112">
        <f>K170+R170</f>
        <v>0</v>
      </c>
      <c r="T170" s="113"/>
      <c r="U170" s="9"/>
      <c r="V170" s="9"/>
      <c r="W170" s="9"/>
    </row>
    <row r="171" spans="1:23" ht="4.5" customHeight="1" outlineLevel="6">
      <c r="B171" s="196"/>
      <c r="C171" s="198"/>
      <c r="D171" s="198"/>
      <c r="E171" s="10"/>
      <c r="F171" s="10"/>
      <c r="G171" s="202"/>
      <c r="H171" s="204"/>
      <c r="I171" s="158"/>
      <c r="J171" s="275"/>
      <c r="K171" s="152"/>
      <c r="L171" s="204"/>
      <c r="M171" s="158"/>
      <c r="N171" s="158"/>
      <c r="O171" s="158"/>
      <c r="P171" s="158"/>
      <c r="Q171" s="152"/>
      <c r="R171" s="152"/>
      <c r="S171" s="152"/>
      <c r="T171" s="10"/>
      <c r="U171" s="9"/>
      <c r="V171" s="9"/>
      <c r="W171" s="9"/>
    </row>
    <row r="172" spans="1:23" ht="104" outlineLevel="6">
      <c r="B172" s="196"/>
      <c r="C172" s="197"/>
      <c r="D172" s="107" t="s">
        <v>667</v>
      </c>
      <c r="E172" s="108" t="s">
        <v>668</v>
      </c>
      <c r="F172" s="108" t="s">
        <v>669</v>
      </c>
      <c r="G172" s="109" t="s">
        <v>670</v>
      </c>
      <c r="H172" s="110" t="s">
        <v>513</v>
      </c>
      <c r="I172" s="111">
        <v>1</v>
      </c>
      <c r="J172" s="274"/>
      <c r="K172" s="112">
        <f>I172*J172</f>
        <v>0</v>
      </c>
      <c r="L172" s="110" t="s">
        <v>2014</v>
      </c>
      <c r="M172" s="111"/>
      <c r="N172" s="111">
        <f>I172*M172</f>
        <v>0</v>
      </c>
      <c r="O172" s="111"/>
      <c r="P172" s="111">
        <f>I172*O172</f>
        <v>0</v>
      </c>
      <c r="Q172" s="112">
        <v>21</v>
      </c>
      <c r="R172" s="112">
        <f>K172*(Q172/100)</f>
        <v>0</v>
      </c>
      <c r="S172" s="112">
        <f>K172+R172</f>
        <v>0</v>
      </c>
      <c r="T172" s="113"/>
      <c r="U172" s="9"/>
      <c r="V172" s="9"/>
      <c r="W172" s="9"/>
    </row>
    <row r="173" spans="1:23" ht="4.5" customHeight="1" outlineLevel="6">
      <c r="B173" s="196"/>
      <c r="C173" s="198"/>
      <c r="D173" s="198"/>
      <c r="E173" s="10"/>
      <c r="F173" s="10"/>
      <c r="G173" s="202"/>
      <c r="H173" s="204"/>
      <c r="I173" s="158"/>
      <c r="J173" s="275"/>
      <c r="K173" s="152"/>
      <c r="L173" s="204"/>
      <c r="M173" s="158"/>
      <c r="N173" s="158"/>
      <c r="O173" s="158"/>
      <c r="P173" s="158"/>
      <c r="Q173" s="152"/>
      <c r="R173" s="152"/>
      <c r="S173" s="152"/>
      <c r="T173" s="10"/>
      <c r="U173" s="9"/>
      <c r="V173" s="9"/>
      <c r="W173" s="9"/>
    </row>
    <row r="174" spans="1:23" ht="104" outlineLevel="6">
      <c r="B174" s="196"/>
      <c r="C174" s="197"/>
      <c r="D174" s="107" t="s">
        <v>671</v>
      </c>
      <c r="E174" s="108" t="s">
        <v>672</v>
      </c>
      <c r="F174" s="108" t="s">
        <v>673</v>
      </c>
      <c r="G174" s="109" t="s">
        <v>674</v>
      </c>
      <c r="H174" s="110" t="s">
        <v>513</v>
      </c>
      <c r="I174" s="111">
        <v>1</v>
      </c>
      <c r="J174" s="274"/>
      <c r="K174" s="112">
        <f>I174*J174</f>
        <v>0</v>
      </c>
      <c r="L174" s="110" t="s">
        <v>2014</v>
      </c>
      <c r="M174" s="111"/>
      <c r="N174" s="111">
        <f>I174*M174</f>
        <v>0</v>
      </c>
      <c r="O174" s="111"/>
      <c r="P174" s="111">
        <f>I174*O174</f>
        <v>0</v>
      </c>
      <c r="Q174" s="112">
        <v>21</v>
      </c>
      <c r="R174" s="112">
        <f>K174*(Q174/100)</f>
        <v>0</v>
      </c>
      <c r="S174" s="112">
        <f>K174+R174</f>
        <v>0</v>
      </c>
      <c r="T174" s="113"/>
      <c r="U174" s="9"/>
      <c r="V174" s="9"/>
      <c r="W174" s="9"/>
    </row>
    <row r="175" spans="1:23" ht="4.5" customHeight="1" outlineLevel="6">
      <c r="B175" s="196"/>
      <c r="C175" s="198"/>
      <c r="D175" s="198"/>
      <c r="E175" s="10"/>
      <c r="F175" s="10"/>
      <c r="G175" s="202"/>
      <c r="H175" s="204"/>
      <c r="I175" s="158"/>
      <c r="J175" s="275"/>
      <c r="K175" s="152"/>
      <c r="L175" s="204"/>
      <c r="M175" s="158"/>
      <c r="N175" s="158"/>
      <c r="O175" s="158"/>
      <c r="P175" s="158"/>
      <c r="Q175" s="152"/>
      <c r="R175" s="152"/>
      <c r="S175" s="152"/>
      <c r="T175" s="10"/>
      <c r="U175" s="9"/>
      <c r="V175" s="9"/>
      <c r="W175" s="9"/>
    </row>
    <row r="176" spans="1:23" ht="104" outlineLevel="6">
      <c r="B176" s="196"/>
      <c r="C176" s="197"/>
      <c r="D176" s="107" t="s">
        <v>675</v>
      </c>
      <c r="E176" s="108" t="s">
        <v>676</v>
      </c>
      <c r="F176" s="108" t="s">
        <v>677</v>
      </c>
      <c r="G176" s="109" t="s">
        <v>678</v>
      </c>
      <c r="H176" s="110" t="s">
        <v>513</v>
      </c>
      <c r="I176" s="111">
        <v>1</v>
      </c>
      <c r="J176" s="274"/>
      <c r="K176" s="112">
        <f>I176*J176</f>
        <v>0</v>
      </c>
      <c r="L176" s="110" t="s">
        <v>2014</v>
      </c>
      <c r="M176" s="111"/>
      <c r="N176" s="111">
        <f>I176*M176</f>
        <v>0</v>
      </c>
      <c r="O176" s="111"/>
      <c r="P176" s="111">
        <f>I176*O176</f>
        <v>0</v>
      </c>
      <c r="Q176" s="112">
        <v>21</v>
      </c>
      <c r="R176" s="112">
        <f>K176*(Q176/100)</f>
        <v>0</v>
      </c>
      <c r="S176" s="112">
        <f>K176+R176</f>
        <v>0</v>
      </c>
      <c r="T176" s="113"/>
      <c r="U176" s="9"/>
      <c r="V176" s="9"/>
      <c r="W176" s="9"/>
    </row>
    <row r="177" spans="2:23" ht="4.5" customHeight="1" outlineLevel="6">
      <c r="B177" s="196"/>
      <c r="C177" s="198"/>
      <c r="D177" s="198"/>
      <c r="E177" s="10"/>
      <c r="F177" s="10"/>
      <c r="G177" s="202"/>
      <c r="H177" s="204"/>
      <c r="I177" s="158"/>
      <c r="J177" s="275"/>
      <c r="K177" s="152"/>
      <c r="L177" s="204"/>
      <c r="M177" s="158"/>
      <c r="N177" s="158"/>
      <c r="O177" s="158"/>
      <c r="P177" s="158"/>
      <c r="Q177" s="152"/>
      <c r="R177" s="152"/>
      <c r="S177" s="152"/>
      <c r="T177" s="10"/>
      <c r="U177" s="9"/>
      <c r="V177" s="9"/>
      <c r="W177" s="9"/>
    </row>
    <row r="178" spans="2:23" ht="104" outlineLevel="6">
      <c r="B178" s="196"/>
      <c r="C178" s="197"/>
      <c r="D178" s="107" t="s">
        <v>679</v>
      </c>
      <c r="E178" s="108" t="s">
        <v>680</v>
      </c>
      <c r="F178" s="108" t="s">
        <v>681</v>
      </c>
      <c r="G178" s="109" t="s">
        <v>682</v>
      </c>
      <c r="H178" s="110" t="s">
        <v>513</v>
      </c>
      <c r="I178" s="111">
        <v>1</v>
      </c>
      <c r="J178" s="274"/>
      <c r="K178" s="112">
        <f>I178*J178</f>
        <v>0</v>
      </c>
      <c r="L178" s="110" t="s">
        <v>2014</v>
      </c>
      <c r="M178" s="111"/>
      <c r="N178" s="111">
        <f>I178*M178</f>
        <v>0</v>
      </c>
      <c r="O178" s="111"/>
      <c r="P178" s="111">
        <f>I178*O178</f>
        <v>0</v>
      </c>
      <c r="Q178" s="112">
        <v>21</v>
      </c>
      <c r="R178" s="112">
        <f>K178*(Q178/100)</f>
        <v>0</v>
      </c>
      <c r="S178" s="112">
        <f>K178+R178</f>
        <v>0</v>
      </c>
      <c r="T178" s="113"/>
      <c r="U178" s="9"/>
      <c r="V178" s="9"/>
      <c r="W178" s="9"/>
    </row>
    <row r="179" spans="2:23" ht="4.5" customHeight="1" outlineLevel="6">
      <c r="B179" s="196"/>
      <c r="C179" s="198"/>
      <c r="D179" s="198"/>
      <c r="E179" s="10"/>
      <c r="F179" s="10"/>
      <c r="G179" s="202"/>
      <c r="H179" s="204"/>
      <c r="I179" s="158"/>
      <c r="J179" s="275"/>
      <c r="K179" s="152"/>
      <c r="L179" s="204"/>
      <c r="M179" s="158"/>
      <c r="N179" s="158"/>
      <c r="O179" s="158"/>
      <c r="P179" s="158"/>
      <c r="Q179" s="152"/>
      <c r="R179" s="152"/>
      <c r="S179" s="152"/>
      <c r="T179" s="10"/>
      <c r="U179" s="9"/>
      <c r="V179" s="9"/>
      <c r="W179" s="9"/>
    </row>
    <row r="180" spans="2:23" ht="104" outlineLevel="6">
      <c r="B180" s="196"/>
      <c r="C180" s="197"/>
      <c r="D180" s="107" t="s">
        <v>683</v>
      </c>
      <c r="E180" s="108" t="s">
        <v>684</v>
      </c>
      <c r="F180" s="108" t="s">
        <v>685</v>
      </c>
      <c r="G180" s="109" t="s">
        <v>686</v>
      </c>
      <c r="H180" s="110" t="s">
        <v>513</v>
      </c>
      <c r="I180" s="111">
        <v>1</v>
      </c>
      <c r="J180" s="274"/>
      <c r="K180" s="112">
        <f>I180*J180</f>
        <v>0</v>
      </c>
      <c r="L180" s="110" t="s">
        <v>2014</v>
      </c>
      <c r="M180" s="111"/>
      <c r="N180" s="111">
        <f>I180*M180</f>
        <v>0</v>
      </c>
      <c r="O180" s="111"/>
      <c r="P180" s="111">
        <f>I180*O180</f>
        <v>0</v>
      </c>
      <c r="Q180" s="112">
        <v>21</v>
      </c>
      <c r="R180" s="112">
        <f>K180*(Q180/100)</f>
        <v>0</v>
      </c>
      <c r="S180" s="112">
        <f>K180+R180</f>
        <v>0</v>
      </c>
      <c r="T180" s="113"/>
      <c r="U180" s="9"/>
      <c r="V180" s="9"/>
      <c r="W180" s="9"/>
    </row>
    <row r="181" spans="2:23" ht="4.5" customHeight="1" outlineLevel="6">
      <c r="B181" s="196"/>
      <c r="C181" s="198"/>
      <c r="D181" s="198"/>
      <c r="E181" s="10"/>
      <c r="F181" s="10"/>
      <c r="G181" s="202"/>
      <c r="H181" s="204"/>
      <c r="I181" s="158"/>
      <c r="J181" s="275"/>
      <c r="K181" s="152"/>
      <c r="L181" s="204"/>
      <c r="M181" s="158"/>
      <c r="N181" s="158"/>
      <c r="O181" s="158"/>
      <c r="P181" s="158"/>
      <c r="Q181" s="152"/>
      <c r="R181" s="152"/>
      <c r="S181" s="152"/>
      <c r="T181" s="10"/>
      <c r="U181" s="9"/>
      <c r="V181" s="9"/>
      <c r="W181" s="9"/>
    </row>
    <row r="182" spans="2:23" ht="104" outlineLevel="6">
      <c r="B182" s="196"/>
      <c r="C182" s="197"/>
      <c r="D182" s="107" t="s">
        <v>687</v>
      </c>
      <c r="E182" s="108" t="s">
        <v>688</v>
      </c>
      <c r="F182" s="108" t="s">
        <v>689</v>
      </c>
      <c r="G182" s="109" t="s">
        <v>690</v>
      </c>
      <c r="H182" s="110" t="s">
        <v>513</v>
      </c>
      <c r="I182" s="111">
        <v>1</v>
      </c>
      <c r="J182" s="274"/>
      <c r="K182" s="112">
        <f>I182*J182</f>
        <v>0</v>
      </c>
      <c r="L182" s="110" t="s">
        <v>2014</v>
      </c>
      <c r="M182" s="111"/>
      <c r="N182" s="111">
        <f>I182*M182</f>
        <v>0</v>
      </c>
      <c r="O182" s="111"/>
      <c r="P182" s="111">
        <f>I182*O182</f>
        <v>0</v>
      </c>
      <c r="Q182" s="112">
        <v>21</v>
      </c>
      <c r="R182" s="112">
        <f>K182*(Q182/100)</f>
        <v>0</v>
      </c>
      <c r="S182" s="112">
        <f>K182+R182</f>
        <v>0</v>
      </c>
      <c r="T182" s="113"/>
      <c r="U182" s="9"/>
      <c r="V182" s="9"/>
      <c r="W182" s="9"/>
    </row>
    <row r="183" spans="2:23" ht="4.5" customHeight="1" outlineLevel="6">
      <c r="B183" s="196"/>
      <c r="C183" s="198"/>
      <c r="D183" s="198"/>
      <c r="E183" s="10"/>
      <c r="F183" s="10"/>
      <c r="G183" s="202"/>
      <c r="H183" s="204"/>
      <c r="I183" s="158"/>
      <c r="J183" s="275"/>
      <c r="K183" s="152"/>
      <c r="L183" s="204"/>
      <c r="M183" s="158"/>
      <c r="N183" s="158"/>
      <c r="O183" s="158"/>
      <c r="P183" s="158"/>
      <c r="Q183" s="152"/>
      <c r="R183" s="152"/>
      <c r="S183" s="152"/>
      <c r="T183" s="10"/>
      <c r="U183" s="9"/>
      <c r="V183" s="9"/>
      <c r="W183" s="9"/>
    </row>
    <row r="184" spans="2:23" ht="104" outlineLevel="6">
      <c r="B184" s="196"/>
      <c r="C184" s="197"/>
      <c r="D184" s="107" t="s">
        <v>563</v>
      </c>
      <c r="E184" s="108" t="s">
        <v>691</v>
      </c>
      <c r="F184" s="108" t="s">
        <v>692</v>
      </c>
      <c r="G184" s="109" t="s">
        <v>693</v>
      </c>
      <c r="H184" s="110" t="s">
        <v>513</v>
      </c>
      <c r="I184" s="111">
        <v>1</v>
      </c>
      <c r="J184" s="274"/>
      <c r="K184" s="112">
        <f>I184*J184</f>
        <v>0</v>
      </c>
      <c r="L184" s="110" t="s">
        <v>2014</v>
      </c>
      <c r="M184" s="111"/>
      <c r="N184" s="111">
        <f>I184*M184</f>
        <v>0</v>
      </c>
      <c r="O184" s="111"/>
      <c r="P184" s="111">
        <f>I184*O184</f>
        <v>0</v>
      </c>
      <c r="Q184" s="112">
        <v>21</v>
      </c>
      <c r="R184" s="112">
        <f>K184*(Q184/100)</f>
        <v>0</v>
      </c>
      <c r="S184" s="112">
        <f>K184+R184</f>
        <v>0</v>
      </c>
      <c r="T184" s="113"/>
      <c r="U184" s="9"/>
      <c r="V184" s="9"/>
      <c r="W184" s="9"/>
    </row>
    <row r="185" spans="2:23" ht="4.5" customHeight="1" outlineLevel="6">
      <c r="B185" s="196"/>
      <c r="C185" s="198"/>
      <c r="D185" s="198"/>
      <c r="E185" s="10"/>
      <c r="F185" s="10"/>
      <c r="G185" s="202"/>
      <c r="H185" s="204"/>
      <c r="I185" s="158"/>
      <c r="J185" s="275"/>
      <c r="K185" s="152"/>
      <c r="L185" s="204"/>
      <c r="M185" s="158"/>
      <c r="N185" s="158"/>
      <c r="O185" s="158"/>
      <c r="P185" s="158"/>
      <c r="Q185" s="152"/>
      <c r="R185" s="152"/>
      <c r="S185" s="152"/>
      <c r="T185" s="10"/>
      <c r="U185" s="9"/>
      <c r="V185" s="9"/>
      <c r="W185" s="9"/>
    </row>
    <row r="186" spans="2:23" ht="117" outlineLevel="6">
      <c r="B186" s="196"/>
      <c r="C186" s="197"/>
      <c r="D186" s="107" t="s">
        <v>694</v>
      </c>
      <c r="E186" s="108" t="s">
        <v>695</v>
      </c>
      <c r="F186" s="108" t="s">
        <v>696</v>
      </c>
      <c r="G186" s="109" t="s">
        <v>697</v>
      </c>
      <c r="H186" s="110" t="s">
        <v>513</v>
      </c>
      <c r="I186" s="111">
        <v>1</v>
      </c>
      <c r="J186" s="274"/>
      <c r="K186" s="112">
        <f>I186*J186</f>
        <v>0</v>
      </c>
      <c r="L186" s="110" t="s">
        <v>2014</v>
      </c>
      <c r="M186" s="111"/>
      <c r="N186" s="111">
        <f>I186*M186</f>
        <v>0</v>
      </c>
      <c r="O186" s="111"/>
      <c r="P186" s="111">
        <f>I186*O186</f>
        <v>0</v>
      </c>
      <c r="Q186" s="112">
        <v>21</v>
      </c>
      <c r="R186" s="112">
        <f>K186*(Q186/100)</f>
        <v>0</v>
      </c>
      <c r="S186" s="112">
        <f>K186+R186</f>
        <v>0</v>
      </c>
      <c r="T186" s="113"/>
      <c r="U186" s="9"/>
      <c r="V186" s="9"/>
      <c r="W186" s="9"/>
    </row>
    <row r="187" spans="2:23" ht="4.5" customHeight="1" outlineLevel="6">
      <c r="B187" s="196"/>
      <c r="C187" s="198"/>
      <c r="D187" s="198"/>
      <c r="E187" s="10"/>
      <c r="F187" s="10"/>
      <c r="G187" s="202"/>
      <c r="H187" s="204"/>
      <c r="I187" s="158"/>
      <c r="J187" s="275"/>
      <c r="K187" s="152"/>
      <c r="L187" s="204"/>
      <c r="M187" s="158"/>
      <c r="N187" s="158"/>
      <c r="O187" s="158"/>
      <c r="P187" s="158"/>
      <c r="Q187" s="152"/>
      <c r="R187" s="152"/>
      <c r="S187" s="152"/>
      <c r="T187" s="10"/>
      <c r="U187" s="9"/>
      <c r="V187" s="9"/>
      <c r="W187" s="9"/>
    </row>
    <row r="188" spans="2:23" ht="130" outlineLevel="6">
      <c r="B188" s="196"/>
      <c r="C188" s="197"/>
      <c r="D188" s="107" t="s">
        <v>698</v>
      </c>
      <c r="E188" s="108" t="s">
        <v>699</v>
      </c>
      <c r="F188" s="108" t="s">
        <v>700</v>
      </c>
      <c r="G188" s="109" t="s">
        <v>701</v>
      </c>
      <c r="H188" s="110" t="s">
        <v>513</v>
      </c>
      <c r="I188" s="111">
        <v>1</v>
      </c>
      <c r="J188" s="274"/>
      <c r="K188" s="112">
        <f>I188*J188</f>
        <v>0</v>
      </c>
      <c r="L188" s="110" t="s">
        <v>2014</v>
      </c>
      <c r="M188" s="111"/>
      <c r="N188" s="111">
        <f>I188*M188</f>
        <v>0</v>
      </c>
      <c r="O188" s="111"/>
      <c r="P188" s="111">
        <f>I188*O188</f>
        <v>0</v>
      </c>
      <c r="Q188" s="112">
        <v>21</v>
      </c>
      <c r="R188" s="112">
        <f>K188*(Q188/100)</f>
        <v>0</v>
      </c>
      <c r="S188" s="112">
        <f>K188+R188</f>
        <v>0</v>
      </c>
      <c r="T188" s="113"/>
      <c r="U188" s="9"/>
      <c r="V188" s="9"/>
      <c r="W188" s="9"/>
    </row>
    <row r="189" spans="2:23" ht="4.5" customHeight="1" outlineLevel="6">
      <c r="B189" s="196"/>
      <c r="C189" s="198"/>
      <c r="D189" s="198"/>
      <c r="E189" s="10"/>
      <c r="F189" s="10"/>
      <c r="G189" s="202"/>
      <c r="H189" s="204"/>
      <c r="I189" s="158"/>
      <c r="J189" s="275"/>
      <c r="K189" s="152"/>
      <c r="L189" s="204"/>
      <c r="M189" s="158"/>
      <c r="N189" s="158"/>
      <c r="O189" s="158"/>
      <c r="P189" s="158"/>
      <c r="Q189" s="152"/>
      <c r="R189" s="152"/>
      <c r="S189" s="152"/>
      <c r="T189" s="10"/>
      <c r="U189" s="9"/>
      <c r="V189" s="9"/>
      <c r="W189" s="9"/>
    </row>
    <row r="190" spans="2:23" ht="104" outlineLevel="6">
      <c r="B190" s="196"/>
      <c r="C190" s="197"/>
      <c r="D190" s="107" t="s">
        <v>702</v>
      </c>
      <c r="E190" s="108" t="s">
        <v>703</v>
      </c>
      <c r="F190" s="108" t="s">
        <v>704</v>
      </c>
      <c r="G190" s="109" t="s">
        <v>705</v>
      </c>
      <c r="H190" s="110" t="s">
        <v>513</v>
      </c>
      <c r="I190" s="111">
        <v>1</v>
      </c>
      <c r="J190" s="274"/>
      <c r="K190" s="112">
        <f>I190*J190</f>
        <v>0</v>
      </c>
      <c r="L190" s="110" t="s">
        <v>2014</v>
      </c>
      <c r="M190" s="111"/>
      <c r="N190" s="111">
        <f>I190*M190</f>
        <v>0</v>
      </c>
      <c r="O190" s="111"/>
      <c r="P190" s="111">
        <f>I190*O190</f>
        <v>0</v>
      </c>
      <c r="Q190" s="112">
        <v>21</v>
      </c>
      <c r="R190" s="112">
        <f>K190*(Q190/100)</f>
        <v>0</v>
      </c>
      <c r="S190" s="112">
        <f>K190+R190</f>
        <v>0</v>
      </c>
      <c r="T190" s="113"/>
      <c r="U190" s="9"/>
      <c r="V190" s="9"/>
      <c r="W190" s="9"/>
    </row>
    <row r="191" spans="2:23" ht="4.5" customHeight="1" outlineLevel="6">
      <c r="B191" s="196"/>
      <c r="C191" s="198"/>
      <c r="D191" s="198"/>
      <c r="E191" s="10"/>
      <c r="F191" s="10"/>
      <c r="G191" s="202"/>
      <c r="H191" s="204"/>
      <c r="I191" s="158"/>
      <c r="J191" s="275"/>
      <c r="K191" s="152"/>
      <c r="L191" s="204"/>
      <c r="M191" s="158"/>
      <c r="N191" s="158"/>
      <c r="O191" s="158"/>
      <c r="P191" s="158"/>
      <c r="Q191" s="152"/>
      <c r="R191" s="152"/>
      <c r="S191" s="152"/>
      <c r="T191" s="10"/>
      <c r="U191" s="9"/>
      <c r="V191" s="9"/>
      <c r="W191" s="9"/>
    </row>
    <row r="192" spans="2:23" ht="104" outlineLevel="6">
      <c r="B192" s="196"/>
      <c r="C192" s="197"/>
      <c r="D192" s="107" t="s">
        <v>706</v>
      </c>
      <c r="E192" s="108" t="s">
        <v>707</v>
      </c>
      <c r="F192" s="108" t="s">
        <v>708</v>
      </c>
      <c r="G192" s="109" t="s">
        <v>709</v>
      </c>
      <c r="H192" s="110" t="s">
        <v>513</v>
      </c>
      <c r="I192" s="111">
        <v>1</v>
      </c>
      <c r="J192" s="274"/>
      <c r="K192" s="112">
        <f>I192*J192</f>
        <v>0</v>
      </c>
      <c r="L192" s="110" t="s">
        <v>2014</v>
      </c>
      <c r="M192" s="111"/>
      <c r="N192" s="111">
        <f>I192*M192</f>
        <v>0</v>
      </c>
      <c r="O192" s="111"/>
      <c r="P192" s="111">
        <f>I192*O192</f>
        <v>0</v>
      </c>
      <c r="Q192" s="112">
        <v>21</v>
      </c>
      <c r="R192" s="112">
        <f>K192*(Q192/100)</f>
        <v>0</v>
      </c>
      <c r="S192" s="112">
        <f>K192+R192</f>
        <v>0</v>
      </c>
      <c r="T192" s="113"/>
      <c r="U192" s="9"/>
      <c r="V192" s="9"/>
      <c r="W192" s="9"/>
    </row>
    <row r="193" spans="2:23" ht="4.5" customHeight="1" outlineLevel="6">
      <c r="B193" s="196"/>
      <c r="C193" s="198"/>
      <c r="D193" s="198"/>
      <c r="E193" s="10"/>
      <c r="F193" s="10"/>
      <c r="G193" s="202"/>
      <c r="H193" s="204"/>
      <c r="I193" s="158"/>
      <c r="J193" s="275"/>
      <c r="K193" s="152"/>
      <c r="L193" s="204"/>
      <c r="M193" s="158"/>
      <c r="N193" s="158"/>
      <c r="O193" s="158"/>
      <c r="P193" s="158"/>
      <c r="Q193" s="152"/>
      <c r="R193" s="152"/>
      <c r="S193" s="152"/>
      <c r="T193" s="10"/>
      <c r="U193" s="9"/>
      <c r="V193" s="9"/>
      <c r="W193" s="9"/>
    </row>
    <row r="194" spans="2:23" ht="104" outlineLevel="6">
      <c r="B194" s="196"/>
      <c r="C194" s="197"/>
      <c r="D194" s="107" t="s">
        <v>710</v>
      </c>
      <c r="E194" s="108" t="s">
        <v>711</v>
      </c>
      <c r="F194" s="108" t="s">
        <v>712</v>
      </c>
      <c r="G194" s="109" t="s">
        <v>713</v>
      </c>
      <c r="H194" s="110" t="s">
        <v>513</v>
      </c>
      <c r="I194" s="111">
        <v>1</v>
      </c>
      <c r="J194" s="274"/>
      <c r="K194" s="112">
        <f>I194*J194</f>
        <v>0</v>
      </c>
      <c r="L194" s="110" t="s">
        <v>2014</v>
      </c>
      <c r="M194" s="111"/>
      <c r="N194" s="111">
        <f>I194*M194</f>
        <v>0</v>
      </c>
      <c r="O194" s="111"/>
      <c r="P194" s="111">
        <f>I194*O194</f>
        <v>0</v>
      </c>
      <c r="Q194" s="112">
        <v>21</v>
      </c>
      <c r="R194" s="112">
        <f>K194*(Q194/100)</f>
        <v>0</v>
      </c>
      <c r="S194" s="112">
        <f>K194+R194</f>
        <v>0</v>
      </c>
      <c r="T194" s="113"/>
      <c r="U194" s="9"/>
      <c r="V194" s="9"/>
      <c r="W194" s="9"/>
    </row>
    <row r="195" spans="2:23" ht="4.5" customHeight="1" outlineLevel="6">
      <c r="B195" s="196"/>
      <c r="C195" s="198"/>
      <c r="D195" s="198"/>
      <c r="E195" s="10"/>
      <c r="F195" s="10"/>
      <c r="G195" s="202"/>
      <c r="H195" s="204"/>
      <c r="I195" s="158"/>
      <c r="J195" s="275"/>
      <c r="K195" s="152"/>
      <c r="L195" s="204"/>
      <c r="M195" s="158"/>
      <c r="N195" s="158"/>
      <c r="O195" s="158"/>
      <c r="P195" s="158"/>
      <c r="Q195" s="152"/>
      <c r="R195" s="152"/>
      <c r="S195" s="152"/>
      <c r="T195" s="10"/>
      <c r="U195" s="9"/>
      <c r="V195" s="9"/>
      <c r="W195" s="9"/>
    </row>
    <row r="196" spans="2:23" ht="104" outlineLevel="6">
      <c r="B196" s="196"/>
      <c r="C196" s="197"/>
      <c r="D196" s="107" t="s">
        <v>714</v>
      </c>
      <c r="E196" s="108" t="s">
        <v>715</v>
      </c>
      <c r="F196" s="108" t="s">
        <v>716</v>
      </c>
      <c r="G196" s="109" t="s">
        <v>717</v>
      </c>
      <c r="H196" s="110" t="s">
        <v>513</v>
      </c>
      <c r="I196" s="111">
        <v>1</v>
      </c>
      <c r="J196" s="274"/>
      <c r="K196" s="112">
        <f>I196*J196</f>
        <v>0</v>
      </c>
      <c r="L196" s="110" t="s">
        <v>2014</v>
      </c>
      <c r="M196" s="111"/>
      <c r="N196" s="111">
        <f>I196*M196</f>
        <v>0</v>
      </c>
      <c r="O196" s="111"/>
      <c r="P196" s="111">
        <f>I196*O196</f>
        <v>0</v>
      </c>
      <c r="Q196" s="112">
        <v>21</v>
      </c>
      <c r="R196" s="112">
        <f>K196*(Q196/100)</f>
        <v>0</v>
      </c>
      <c r="S196" s="112">
        <f>K196+R196</f>
        <v>0</v>
      </c>
      <c r="T196" s="113"/>
      <c r="U196" s="9"/>
      <c r="V196" s="9"/>
      <c r="W196" s="9"/>
    </row>
    <row r="197" spans="2:23" ht="4.5" customHeight="1" outlineLevel="6">
      <c r="B197" s="196"/>
      <c r="C197" s="198"/>
      <c r="D197" s="198"/>
      <c r="E197" s="10"/>
      <c r="F197" s="10"/>
      <c r="G197" s="202"/>
      <c r="H197" s="204"/>
      <c r="I197" s="158"/>
      <c r="J197" s="275"/>
      <c r="K197" s="152"/>
      <c r="L197" s="204"/>
      <c r="M197" s="158"/>
      <c r="N197" s="158"/>
      <c r="O197" s="158"/>
      <c r="P197" s="158"/>
      <c r="Q197" s="152"/>
      <c r="R197" s="152"/>
      <c r="S197" s="152"/>
      <c r="T197" s="10"/>
      <c r="U197" s="9"/>
      <c r="V197" s="9"/>
      <c r="W197" s="9"/>
    </row>
    <row r="198" spans="2:23" ht="104" outlineLevel="6">
      <c r="B198" s="196"/>
      <c r="C198" s="197"/>
      <c r="D198" s="107" t="s">
        <v>718</v>
      </c>
      <c r="E198" s="108" t="s">
        <v>719</v>
      </c>
      <c r="F198" s="108" t="s">
        <v>720</v>
      </c>
      <c r="G198" s="109" t="s">
        <v>721</v>
      </c>
      <c r="H198" s="110" t="s">
        <v>513</v>
      </c>
      <c r="I198" s="111">
        <v>1</v>
      </c>
      <c r="J198" s="274"/>
      <c r="K198" s="112">
        <f>I198*J198</f>
        <v>0</v>
      </c>
      <c r="L198" s="110" t="s">
        <v>2014</v>
      </c>
      <c r="M198" s="111"/>
      <c r="N198" s="111">
        <f>I198*M198</f>
        <v>0</v>
      </c>
      <c r="O198" s="111"/>
      <c r="P198" s="111">
        <f>I198*O198</f>
        <v>0</v>
      </c>
      <c r="Q198" s="112">
        <v>21</v>
      </c>
      <c r="R198" s="112">
        <f>K198*(Q198/100)</f>
        <v>0</v>
      </c>
      <c r="S198" s="112">
        <f>K198+R198</f>
        <v>0</v>
      </c>
      <c r="T198" s="113"/>
      <c r="U198" s="9"/>
      <c r="V198" s="9"/>
      <c r="W198" s="9"/>
    </row>
    <row r="199" spans="2:23" ht="4.5" customHeight="1" outlineLevel="6">
      <c r="B199" s="196"/>
      <c r="C199" s="198"/>
      <c r="D199" s="198"/>
      <c r="E199" s="10"/>
      <c r="F199" s="10"/>
      <c r="G199" s="202"/>
      <c r="H199" s="204"/>
      <c r="I199" s="158"/>
      <c r="J199" s="275"/>
      <c r="K199" s="152"/>
      <c r="L199" s="204"/>
      <c r="M199" s="158"/>
      <c r="N199" s="158"/>
      <c r="O199" s="158"/>
      <c r="P199" s="158"/>
      <c r="Q199" s="152"/>
      <c r="R199" s="152"/>
      <c r="S199" s="152"/>
      <c r="T199" s="10"/>
      <c r="U199" s="9"/>
      <c r="V199" s="9"/>
      <c r="W199" s="9"/>
    </row>
    <row r="200" spans="2:23" ht="117" outlineLevel="6">
      <c r="B200" s="196"/>
      <c r="C200" s="197"/>
      <c r="D200" s="107" t="s">
        <v>722</v>
      </c>
      <c r="E200" s="108" t="s">
        <v>723</v>
      </c>
      <c r="F200" s="108" t="s">
        <v>724</v>
      </c>
      <c r="G200" s="109" t="s">
        <v>725</v>
      </c>
      <c r="H200" s="110" t="s">
        <v>513</v>
      </c>
      <c r="I200" s="111">
        <v>1</v>
      </c>
      <c r="J200" s="274"/>
      <c r="K200" s="112">
        <f>I200*J200</f>
        <v>0</v>
      </c>
      <c r="L200" s="110" t="s">
        <v>2014</v>
      </c>
      <c r="M200" s="111"/>
      <c r="N200" s="111">
        <f>I200*M200</f>
        <v>0</v>
      </c>
      <c r="O200" s="111"/>
      <c r="P200" s="111">
        <f>I200*O200</f>
        <v>0</v>
      </c>
      <c r="Q200" s="112">
        <v>21</v>
      </c>
      <c r="R200" s="112">
        <f>K200*(Q200/100)</f>
        <v>0</v>
      </c>
      <c r="S200" s="112">
        <f>K200+R200</f>
        <v>0</v>
      </c>
      <c r="T200" s="113"/>
      <c r="U200" s="9"/>
      <c r="V200" s="9"/>
      <c r="W200" s="9"/>
    </row>
    <row r="201" spans="2:23" ht="4.5" customHeight="1" outlineLevel="6">
      <c r="B201" s="196"/>
      <c r="C201" s="198"/>
      <c r="D201" s="198"/>
      <c r="E201" s="10"/>
      <c r="F201" s="10"/>
      <c r="G201" s="202"/>
      <c r="H201" s="204"/>
      <c r="I201" s="158"/>
      <c r="J201" s="275"/>
      <c r="K201" s="152"/>
      <c r="L201" s="204"/>
      <c r="M201" s="158"/>
      <c r="N201" s="158"/>
      <c r="O201" s="158"/>
      <c r="P201" s="158"/>
      <c r="Q201" s="152"/>
      <c r="R201" s="152"/>
      <c r="S201" s="152"/>
      <c r="T201" s="10"/>
      <c r="U201" s="9"/>
      <c r="V201" s="9"/>
      <c r="W201" s="9"/>
    </row>
    <row r="202" spans="2:23" ht="117" outlineLevel="6">
      <c r="B202" s="196"/>
      <c r="C202" s="197"/>
      <c r="D202" s="107" t="s">
        <v>726</v>
      </c>
      <c r="E202" s="108" t="s">
        <v>727</v>
      </c>
      <c r="F202" s="108" t="s">
        <v>728</v>
      </c>
      <c r="G202" s="109" t="s">
        <v>729</v>
      </c>
      <c r="H202" s="110" t="s">
        <v>513</v>
      </c>
      <c r="I202" s="111">
        <v>1</v>
      </c>
      <c r="J202" s="274"/>
      <c r="K202" s="112">
        <f>I202*J202</f>
        <v>0</v>
      </c>
      <c r="L202" s="110" t="s">
        <v>2014</v>
      </c>
      <c r="M202" s="111"/>
      <c r="N202" s="111">
        <f>I202*M202</f>
        <v>0</v>
      </c>
      <c r="O202" s="111"/>
      <c r="P202" s="111">
        <f>I202*O202</f>
        <v>0</v>
      </c>
      <c r="Q202" s="112">
        <v>21</v>
      </c>
      <c r="R202" s="112">
        <f>K202*(Q202/100)</f>
        <v>0</v>
      </c>
      <c r="S202" s="112">
        <f>K202+R202</f>
        <v>0</v>
      </c>
      <c r="T202" s="113"/>
      <c r="U202" s="9"/>
      <c r="V202" s="9"/>
      <c r="W202" s="9"/>
    </row>
    <row r="203" spans="2:23" ht="4.5" customHeight="1" outlineLevel="6">
      <c r="B203" s="196"/>
      <c r="C203" s="198"/>
      <c r="D203" s="198"/>
      <c r="E203" s="10"/>
      <c r="F203" s="10"/>
      <c r="G203" s="202"/>
      <c r="H203" s="204"/>
      <c r="I203" s="158"/>
      <c r="J203" s="275"/>
      <c r="K203" s="152"/>
      <c r="L203" s="204"/>
      <c r="M203" s="158"/>
      <c r="N203" s="158"/>
      <c r="O203" s="158"/>
      <c r="P203" s="158"/>
      <c r="Q203" s="152"/>
      <c r="R203" s="152"/>
      <c r="S203" s="152"/>
      <c r="T203" s="10"/>
      <c r="U203" s="9"/>
      <c r="V203" s="9"/>
      <c r="W203" s="9"/>
    </row>
    <row r="204" spans="2:23" ht="104" outlineLevel="6">
      <c r="B204" s="196"/>
      <c r="C204" s="197"/>
      <c r="D204" s="107" t="s">
        <v>730</v>
      </c>
      <c r="E204" s="108" t="s">
        <v>731</v>
      </c>
      <c r="F204" s="108" t="s">
        <v>732</v>
      </c>
      <c r="G204" s="109" t="s">
        <v>705</v>
      </c>
      <c r="H204" s="110" t="s">
        <v>513</v>
      </c>
      <c r="I204" s="111">
        <v>1</v>
      </c>
      <c r="J204" s="274"/>
      <c r="K204" s="112">
        <f>I204*J204</f>
        <v>0</v>
      </c>
      <c r="L204" s="110" t="s">
        <v>2014</v>
      </c>
      <c r="M204" s="111"/>
      <c r="N204" s="111">
        <f>I204*M204</f>
        <v>0</v>
      </c>
      <c r="O204" s="111"/>
      <c r="P204" s="111">
        <f>I204*O204</f>
        <v>0</v>
      </c>
      <c r="Q204" s="112">
        <v>21</v>
      </c>
      <c r="R204" s="112">
        <f>K204*(Q204/100)</f>
        <v>0</v>
      </c>
      <c r="S204" s="112">
        <f>K204+R204</f>
        <v>0</v>
      </c>
      <c r="T204" s="113"/>
      <c r="U204" s="9"/>
      <c r="V204" s="9"/>
      <c r="W204" s="9"/>
    </row>
    <row r="205" spans="2:23" ht="4.5" customHeight="1" outlineLevel="6">
      <c r="B205" s="196"/>
      <c r="C205" s="198"/>
      <c r="D205" s="198"/>
      <c r="E205" s="10"/>
      <c r="F205" s="10"/>
      <c r="G205" s="202"/>
      <c r="H205" s="204"/>
      <c r="I205" s="158"/>
      <c r="J205" s="275"/>
      <c r="K205" s="152"/>
      <c r="L205" s="204"/>
      <c r="M205" s="158"/>
      <c r="N205" s="158"/>
      <c r="O205" s="158"/>
      <c r="P205" s="158"/>
      <c r="Q205" s="152"/>
      <c r="R205" s="152"/>
      <c r="S205" s="152"/>
      <c r="T205" s="10"/>
      <c r="U205" s="9"/>
      <c r="V205" s="9"/>
      <c r="W205" s="9"/>
    </row>
    <row r="206" spans="2:23" ht="104" outlineLevel="6">
      <c r="B206" s="196"/>
      <c r="C206" s="197"/>
      <c r="D206" s="107" t="s">
        <v>733</v>
      </c>
      <c r="E206" s="108" t="s">
        <v>734</v>
      </c>
      <c r="F206" s="108" t="s">
        <v>735</v>
      </c>
      <c r="G206" s="109" t="s">
        <v>736</v>
      </c>
      <c r="H206" s="110" t="s">
        <v>513</v>
      </c>
      <c r="I206" s="111">
        <v>1</v>
      </c>
      <c r="J206" s="274"/>
      <c r="K206" s="112">
        <f>I206*J206</f>
        <v>0</v>
      </c>
      <c r="L206" s="110" t="s">
        <v>2014</v>
      </c>
      <c r="M206" s="111"/>
      <c r="N206" s="111">
        <f>I206*M206</f>
        <v>0</v>
      </c>
      <c r="O206" s="111"/>
      <c r="P206" s="111">
        <f>I206*O206</f>
        <v>0</v>
      </c>
      <c r="Q206" s="112">
        <v>21</v>
      </c>
      <c r="R206" s="112">
        <f>K206*(Q206/100)</f>
        <v>0</v>
      </c>
      <c r="S206" s="112">
        <f>K206+R206</f>
        <v>0</v>
      </c>
      <c r="T206" s="113"/>
      <c r="U206" s="9"/>
      <c r="V206" s="9"/>
      <c r="W206" s="9"/>
    </row>
    <row r="207" spans="2:23" ht="4.5" customHeight="1" outlineLevel="6">
      <c r="B207" s="196"/>
      <c r="C207" s="198"/>
      <c r="D207" s="198"/>
      <c r="E207" s="10"/>
      <c r="F207" s="10"/>
      <c r="G207" s="202"/>
      <c r="H207" s="204"/>
      <c r="I207" s="158"/>
      <c r="J207" s="275"/>
      <c r="K207" s="152"/>
      <c r="L207" s="204"/>
      <c r="M207" s="158"/>
      <c r="N207" s="158"/>
      <c r="O207" s="158"/>
      <c r="P207" s="158"/>
      <c r="Q207" s="152"/>
      <c r="R207" s="152"/>
      <c r="S207" s="152"/>
      <c r="T207" s="10"/>
      <c r="U207" s="9"/>
      <c r="V207" s="9"/>
      <c r="W207" s="9"/>
    </row>
    <row r="208" spans="2:23" ht="104" outlineLevel="6">
      <c r="B208" s="196"/>
      <c r="C208" s="197"/>
      <c r="D208" s="107" t="s">
        <v>737</v>
      </c>
      <c r="E208" s="108" t="s">
        <v>738</v>
      </c>
      <c r="F208" s="108" t="s">
        <v>739</v>
      </c>
      <c r="G208" s="109" t="s">
        <v>740</v>
      </c>
      <c r="H208" s="110" t="s">
        <v>513</v>
      </c>
      <c r="I208" s="111">
        <v>1</v>
      </c>
      <c r="J208" s="274"/>
      <c r="K208" s="112">
        <f>I208*J208</f>
        <v>0</v>
      </c>
      <c r="L208" s="110" t="s">
        <v>2014</v>
      </c>
      <c r="M208" s="111"/>
      <c r="N208" s="111">
        <f>I208*M208</f>
        <v>0</v>
      </c>
      <c r="O208" s="111"/>
      <c r="P208" s="111">
        <f>I208*O208</f>
        <v>0</v>
      </c>
      <c r="Q208" s="112">
        <v>21</v>
      </c>
      <c r="R208" s="112">
        <f>K208*(Q208/100)</f>
        <v>0</v>
      </c>
      <c r="S208" s="112">
        <f>K208+R208</f>
        <v>0</v>
      </c>
      <c r="T208" s="113"/>
      <c r="U208" s="9"/>
      <c r="V208" s="9"/>
      <c r="W208" s="9"/>
    </row>
    <row r="209" spans="1:23" ht="4.5" customHeight="1" outlineLevel="6">
      <c r="B209" s="196"/>
      <c r="C209" s="198"/>
      <c r="D209" s="198"/>
      <c r="E209" s="10"/>
      <c r="F209" s="10"/>
      <c r="G209" s="202"/>
      <c r="H209" s="204"/>
      <c r="I209" s="158"/>
      <c r="J209" s="275"/>
      <c r="K209" s="152"/>
      <c r="L209" s="204"/>
      <c r="M209" s="158"/>
      <c r="N209" s="158"/>
      <c r="O209" s="158"/>
      <c r="P209" s="158"/>
      <c r="Q209" s="152"/>
      <c r="R209" s="152"/>
      <c r="S209" s="152"/>
      <c r="T209" s="10"/>
      <c r="U209" s="9"/>
      <c r="V209" s="9"/>
      <c r="W209" s="9"/>
    </row>
    <row r="210" spans="1:23" ht="104" outlineLevel="6">
      <c r="B210" s="196"/>
      <c r="C210" s="197"/>
      <c r="D210" s="107" t="s">
        <v>741</v>
      </c>
      <c r="E210" s="108" t="s">
        <v>742</v>
      </c>
      <c r="F210" s="108" t="s">
        <v>743</v>
      </c>
      <c r="G210" s="109" t="s">
        <v>740</v>
      </c>
      <c r="H210" s="110" t="s">
        <v>513</v>
      </c>
      <c r="I210" s="111">
        <v>1</v>
      </c>
      <c r="J210" s="274"/>
      <c r="K210" s="112">
        <f>I210*J210</f>
        <v>0</v>
      </c>
      <c r="L210" s="110" t="s">
        <v>2014</v>
      </c>
      <c r="M210" s="111"/>
      <c r="N210" s="111">
        <f>I210*M210</f>
        <v>0</v>
      </c>
      <c r="O210" s="111"/>
      <c r="P210" s="111">
        <f>I210*O210</f>
        <v>0</v>
      </c>
      <c r="Q210" s="112">
        <v>21</v>
      </c>
      <c r="R210" s="112">
        <f>K210*(Q210/100)</f>
        <v>0</v>
      </c>
      <c r="S210" s="112">
        <f>K210+R210</f>
        <v>0</v>
      </c>
      <c r="T210" s="113"/>
      <c r="U210" s="9"/>
      <c r="V210" s="9"/>
      <c r="W210" s="9"/>
    </row>
    <row r="211" spans="1:23" ht="4.5" customHeight="1" outlineLevel="6">
      <c r="B211" s="196"/>
      <c r="C211" s="198"/>
      <c r="D211" s="198"/>
      <c r="E211" s="10"/>
      <c r="F211" s="10"/>
      <c r="G211" s="202"/>
      <c r="H211" s="204"/>
      <c r="I211" s="158"/>
      <c r="J211" s="275"/>
      <c r="K211" s="152"/>
      <c r="L211" s="204"/>
      <c r="M211" s="158"/>
      <c r="N211" s="158"/>
      <c r="O211" s="158"/>
      <c r="P211" s="158"/>
      <c r="Q211" s="152"/>
      <c r="R211" s="152"/>
      <c r="S211" s="152"/>
      <c r="T211" s="10"/>
      <c r="U211" s="9"/>
      <c r="V211" s="9"/>
      <c r="W211" s="9"/>
    </row>
    <row r="212" spans="1:23" ht="104" outlineLevel="6">
      <c r="B212" s="196"/>
      <c r="C212" s="197"/>
      <c r="D212" s="107" t="s">
        <v>744</v>
      </c>
      <c r="E212" s="108" t="s">
        <v>745</v>
      </c>
      <c r="F212" s="108" t="s">
        <v>746</v>
      </c>
      <c r="G212" s="109" t="s">
        <v>740</v>
      </c>
      <c r="H212" s="110" t="s">
        <v>513</v>
      </c>
      <c r="I212" s="111">
        <v>1</v>
      </c>
      <c r="J212" s="274"/>
      <c r="K212" s="112">
        <f>I212*J212</f>
        <v>0</v>
      </c>
      <c r="L212" s="110" t="s">
        <v>2014</v>
      </c>
      <c r="M212" s="111"/>
      <c r="N212" s="111">
        <f>I212*M212</f>
        <v>0</v>
      </c>
      <c r="O212" s="111"/>
      <c r="P212" s="111">
        <f>I212*O212</f>
        <v>0</v>
      </c>
      <c r="Q212" s="112">
        <v>21</v>
      </c>
      <c r="R212" s="112">
        <f>K212*(Q212/100)</f>
        <v>0</v>
      </c>
      <c r="S212" s="112">
        <f>K212+R212</f>
        <v>0</v>
      </c>
      <c r="T212" s="113"/>
      <c r="U212" s="9"/>
      <c r="V212" s="9"/>
      <c r="W212" s="9"/>
    </row>
    <row r="213" spans="1:23" ht="4.5" customHeight="1" outlineLevel="6">
      <c r="B213" s="196"/>
      <c r="C213" s="198"/>
      <c r="D213" s="198"/>
      <c r="E213" s="10"/>
      <c r="F213" s="10"/>
      <c r="G213" s="202"/>
      <c r="H213" s="204"/>
      <c r="I213" s="158"/>
      <c r="J213" s="275"/>
      <c r="K213" s="152"/>
      <c r="L213" s="204"/>
      <c r="M213" s="158"/>
      <c r="N213" s="158"/>
      <c r="O213" s="158"/>
      <c r="P213" s="158"/>
      <c r="Q213" s="152"/>
      <c r="R213" s="152"/>
      <c r="S213" s="152"/>
      <c r="T213" s="10"/>
      <c r="U213" s="9"/>
      <c r="V213" s="9"/>
      <c r="W213" s="9"/>
    </row>
    <row r="214" spans="1:23" ht="130" outlineLevel="6">
      <c r="B214" s="196"/>
      <c r="C214" s="197"/>
      <c r="D214" s="107" t="s">
        <v>747</v>
      </c>
      <c r="E214" s="108" t="s">
        <v>748</v>
      </c>
      <c r="F214" s="108" t="s">
        <v>749</v>
      </c>
      <c r="G214" s="109" t="s">
        <v>750</v>
      </c>
      <c r="H214" s="110" t="s">
        <v>513</v>
      </c>
      <c r="I214" s="111">
        <v>1</v>
      </c>
      <c r="J214" s="274"/>
      <c r="K214" s="112">
        <f>I214*J214</f>
        <v>0</v>
      </c>
      <c r="L214" s="110" t="s">
        <v>2014</v>
      </c>
      <c r="M214" s="111"/>
      <c r="N214" s="111">
        <f>I214*M214</f>
        <v>0</v>
      </c>
      <c r="O214" s="111"/>
      <c r="P214" s="111">
        <f>I214*O214</f>
        <v>0</v>
      </c>
      <c r="Q214" s="112">
        <v>21</v>
      </c>
      <c r="R214" s="112">
        <f>K214*(Q214/100)</f>
        <v>0</v>
      </c>
      <c r="S214" s="112">
        <f>K214+R214</f>
        <v>0</v>
      </c>
      <c r="T214" s="113"/>
      <c r="U214" s="9"/>
      <c r="V214" s="9"/>
      <c r="W214" s="9"/>
    </row>
    <row r="215" spans="1:23" ht="4.5" customHeight="1" outlineLevel="6">
      <c r="B215" s="196"/>
      <c r="C215" s="198"/>
      <c r="D215" s="198"/>
      <c r="E215" s="10"/>
      <c r="F215" s="10"/>
      <c r="G215" s="202"/>
      <c r="H215" s="204"/>
      <c r="I215" s="158"/>
      <c r="J215" s="275"/>
      <c r="K215" s="152"/>
      <c r="L215" s="204"/>
      <c r="M215" s="158"/>
      <c r="N215" s="158"/>
      <c r="O215" s="158"/>
      <c r="P215" s="158"/>
      <c r="Q215" s="152"/>
      <c r="R215" s="152"/>
      <c r="S215" s="152"/>
      <c r="T215" s="10"/>
      <c r="U215" s="9"/>
      <c r="V215" s="9"/>
      <c r="W215" s="9"/>
    </row>
    <row r="216" spans="1:23" outlineLevel="6">
      <c r="B216" s="6"/>
      <c r="C216" s="6"/>
      <c r="D216" s="6"/>
      <c r="E216" s="6"/>
      <c r="F216" s="6"/>
      <c r="G216" s="6"/>
      <c r="H216" s="6"/>
      <c r="I216" s="6"/>
      <c r="J216" s="278"/>
      <c r="K216" s="9"/>
      <c r="L216" s="6"/>
      <c r="M216" s="6"/>
      <c r="N216" s="6"/>
      <c r="O216" s="6"/>
      <c r="P216" s="6"/>
      <c r="Q216" s="6"/>
      <c r="R216" s="9"/>
      <c r="S216" s="9"/>
      <c r="T216" s="9"/>
    </row>
    <row r="217" spans="1:23" ht="13" outlineLevel="3">
      <c r="A217" s="178" t="s">
        <v>223</v>
      </c>
      <c r="B217" s="225">
        <v>4</v>
      </c>
      <c r="C217" s="226"/>
      <c r="D217" s="226"/>
      <c r="E217" s="182"/>
      <c r="F217" s="182"/>
      <c r="G217" s="227" t="s">
        <v>224</v>
      </c>
      <c r="H217" s="228"/>
      <c r="I217" s="229"/>
      <c r="J217" s="271"/>
      <c r="K217" s="180">
        <f>SUBTOTAL(9,K218:K228)</f>
        <v>0</v>
      </c>
      <c r="L217" s="228"/>
      <c r="M217" s="229"/>
      <c r="N217" s="181">
        <f>SUBTOTAL(9,N218:N228)</f>
        <v>0</v>
      </c>
      <c r="O217" s="229"/>
      <c r="P217" s="181">
        <f>SUBTOTAL(9,P218:P228)</f>
        <v>0</v>
      </c>
      <c r="Q217" s="230"/>
      <c r="R217" s="180">
        <f>SUBTOTAL(9,R218:R228)</f>
        <v>0</v>
      </c>
      <c r="S217" s="180">
        <f>SUBTOTAL(9,S218:S228)</f>
        <v>0</v>
      </c>
      <c r="T217" s="178"/>
      <c r="U217" s="6"/>
      <c r="V217" s="9"/>
      <c r="W217" s="9"/>
    </row>
    <row r="218" spans="1:23" ht="13" outlineLevel="4">
      <c r="A218" s="183" t="s">
        <v>225</v>
      </c>
      <c r="B218" s="231">
        <v>5</v>
      </c>
      <c r="C218" s="232"/>
      <c r="D218" s="232"/>
      <c r="E218" s="187"/>
      <c r="F218" s="187"/>
      <c r="G218" s="233" t="s">
        <v>226</v>
      </c>
      <c r="H218" s="234"/>
      <c r="I218" s="235"/>
      <c r="J218" s="272"/>
      <c r="K218" s="185">
        <f>SUBTOTAL(9,K219:K228)</f>
        <v>0</v>
      </c>
      <c r="L218" s="234"/>
      <c r="M218" s="235"/>
      <c r="N218" s="186">
        <f>SUBTOTAL(9,N219:N228)</f>
        <v>0</v>
      </c>
      <c r="O218" s="235"/>
      <c r="P218" s="186">
        <f>SUBTOTAL(9,P219:P228)</f>
        <v>0</v>
      </c>
      <c r="Q218" s="236"/>
      <c r="R218" s="185">
        <f>SUBTOTAL(9,R219:R228)</f>
        <v>0</v>
      </c>
      <c r="S218" s="185">
        <f>SUBTOTAL(9,S219:S228)</f>
        <v>0</v>
      </c>
      <c r="T218" s="183"/>
      <c r="U218" s="6"/>
      <c r="V218" s="9"/>
      <c r="W218" s="9"/>
    </row>
    <row r="219" spans="1:23" ht="13" outlineLevel="5">
      <c r="A219" s="188" t="s">
        <v>227</v>
      </c>
      <c r="B219" s="237">
        <v>6</v>
      </c>
      <c r="C219" s="238"/>
      <c r="D219" s="238"/>
      <c r="E219" s="192"/>
      <c r="F219" s="192"/>
      <c r="G219" s="239" t="s">
        <v>228</v>
      </c>
      <c r="H219" s="240"/>
      <c r="I219" s="241"/>
      <c r="J219" s="273"/>
      <c r="K219" s="190">
        <f>SUBTOTAL(9,K220:K228)</f>
        <v>0</v>
      </c>
      <c r="L219" s="240"/>
      <c r="M219" s="241"/>
      <c r="N219" s="191">
        <f>SUBTOTAL(9,N220:N228)</f>
        <v>0</v>
      </c>
      <c r="O219" s="241"/>
      <c r="P219" s="191">
        <f>SUBTOTAL(9,P220:P228)</f>
        <v>0</v>
      </c>
      <c r="Q219" s="242"/>
      <c r="R219" s="190">
        <f>SUBTOTAL(9,R220:R228)</f>
        <v>0</v>
      </c>
      <c r="S219" s="190">
        <f>SUBTOTAL(9,S220:S228)</f>
        <v>0</v>
      </c>
      <c r="T219" s="188"/>
      <c r="U219" s="6"/>
      <c r="V219" s="9"/>
      <c r="W219" s="9"/>
    </row>
    <row r="220" spans="1:23" ht="26" outlineLevel="6">
      <c r="B220" s="196"/>
      <c r="C220" s="197"/>
      <c r="D220" s="107" t="s">
        <v>751</v>
      </c>
      <c r="E220" s="108"/>
      <c r="F220" s="108" t="s">
        <v>752</v>
      </c>
      <c r="G220" s="109" t="s">
        <v>753</v>
      </c>
      <c r="H220" s="110" t="s">
        <v>754</v>
      </c>
      <c r="I220" s="111">
        <v>3.4628035000000001</v>
      </c>
      <c r="J220" s="274"/>
      <c r="K220" s="112">
        <f>I220*J220</f>
        <v>0</v>
      </c>
      <c r="L220" s="110" t="s">
        <v>2015</v>
      </c>
      <c r="M220" s="111"/>
      <c r="N220" s="111">
        <f>I220*M220</f>
        <v>0</v>
      </c>
      <c r="O220" s="111"/>
      <c r="P220" s="111">
        <f>I220*O220</f>
        <v>0</v>
      </c>
      <c r="Q220" s="112">
        <v>21</v>
      </c>
      <c r="R220" s="112">
        <f>K220*(Q220/100)</f>
        <v>0</v>
      </c>
      <c r="S220" s="112">
        <f>K220+R220</f>
        <v>0</v>
      </c>
      <c r="T220" s="113"/>
      <c r="U220" s="9"/>
      <c r="V220" s="9"/>
      <c r="W220" s="9"/>
    </row>
    <row r="221" spans="1:23" ht="4.5" customHeight="1" outlineLevel="6">
      <c r="B221" s="196"/>
      <c r="C221" s="198"/>
      <c r="D221" s="198"/>
      <c r="E221" s="10"/>
      <c r="F221" s="10"/>
      <c r="G221" s="202"/>
      <c r="H221" s="204"/>
      <c r="I221" s="158"/>
      <c r="J221" s="275"/>
      <c r="K221" s="152"/>
      <c r="L221" s="204"/>
      <c r="M221" s="158"/>
      <c r="N221" s="158"/>
      <c r="O221" s="158"/>
      <c r="P221" s="158"/>
      <c r="Q221" s="152"/>
      <c r="R221" s="152"/>
      <c r="S221" s="152"/>
      <c r="T221" s="10"/>
      <c r="U221" s="9"/>
      <c r="V221" s="9"/>
      <c r="W221" s="9"/>
    </row>
    <row r="222" spans="1:23" ht="13" outlineLevel="6">
      <c r="B222" s="196"/>
      <c r="C222" s="197"/>
      <c r="D222" s="107" t="s">
        <v>755</v>
      </c>
      <c r="E222" s="108"/>
      <c r="F222" s="108" t="s">
        <v>756</v>
      </c>
      <c r="G222" s="109" t="s">
        <v>757</v>
      </c>
      <c r="H222" s="110" t="s">
        <v>754</v>
      </c>
      <c r="I222" s="111">
        <v>3.4628035000000001</v>
      </c>
      <c r="J222" s="274"/>
      <c r="K222" s="112">
        <f>I222*J222</f>
        <v>0</v>
      </c>
      <c r="L222" s="110" t="s">
        <v>2015</v>
      </c>
      <c r="M222" s="111"/>
      <c r="N222" s="111">
        <f>I222*M222</f>
        <v>0</v>
      </c>
      <c r="O222" s="111"/>
      <c r="P222" s="111">
        <f>I222*O222</f>
        <v>0</v>
      </c>
      <c r="Q222" s="112">
        <v>21</v>
      </c>
      <c r="R222" s="112">
        <f>K222*(Q222/100)</f>
        <v>0</v>
      </c>
      <c r="S222" s="112">
        <f>K222+R222</f>
        <v>0</v>
      </c>
      <c r="T222" s="113"/>
      <c r="U222" s="9"/>
      <c r="V222" s="9"/>
      <c r="W222" s="9"/>
    </row>
    <row r="223" spans="1:23" ht="4.5" customHeight="1" outlineLevel="6">
      <c r="B223" s="196"/>
      <c r="C223" s="198"/>
      <c r="D223" s="198"/>
      <c r="E223" s="10"/>
      <c r="F223" s="10"/>
      <c r="G223" s="202"/>
      <c r="H223" s="204"/>
      <c r="I223" s="158"/>
      <c r="J223" s="275"/>
      <c r="K223" s="152"/>
      <c r="L223" s="204"/>
      <c r="M223" s="158"/>
      <c r="N223" s="158"/>
      <c r="O223" s="158"/>
      <c r="P223" s="158"/>
      <c r="Q223" s="152"/>
      <c r="R223" s="152"/>
      <c r="S223" s="152"/>
      <c r="T223" s="10"/>
      <c r="U223" s="9"/>
      <c r="V223" s="9"/>
      <c r="W223" s="9"/>
    </row>
    <row r="224" spans="1:23" ht="26" outlineLevel="6">
      <c r="B224" s="196"/>
      <c r="C224" s="197"/>
      <c r="D224" s="107" t="s">
        <v>758</v>
      </c>
      <c r="E224" s="108"/>
      <c r="F224" s="108" t="s">
        <v>759</v>
      </c>
      <c r="G224" s="109" t="s">
        <v>760</v>
      </c>
      <c r="H224" s="110" t="s">
        <v>754</v>
      </c>
      <c r="I224" s="111">
        <v>3.4628035000000001</v>
      </c>
      <c r="J224" s="274"/>
      <c r="K224" s="112">
        <f>I224*J224</f>
        <v>0</v>
      </c>
      <c r="L224" s="110" t="s">
        <v>2013</v>
      </c>
      <c r="M224" s="111"/>
      <c r="N224" s="111">
        <f>I224*M224</f>
        <v>0</v>
      </c>
      <c r="O224" s="111"/>
      <c r="P224" s="111">
        <f>I224*O224</f>
        <v>0</v>
      </c>
      <c r="Q224" s="112">
        <v>21</v>
      </c>
      <c r="R224" s="112">
        <f>K224*(Q224/100)</f>
        <v>0</v>
      </c>
      <c r="S224" s="112">
        <f>K224+R224</f>
        <v>0</v>
      </c>
      <c r="T224" s="113"/>
      <c r="U224" s="9"/>
      <c r="V224" s="9"/>
      <c r="W224" s="9"/>
    </row>
    <row r="225" spans="1:23" ht="4.5" customHeight="1" outlineLevel="6">
      <c r="B225" s="196"/>
      <c r="C225" s="198"/>
      <c r="D225" s="198"/>
      <c r="E225" s="10"/>
      <c r="F225" s="10"/>
      <c r="G225" s="202"/>
      <c r="H225" s="204"/>
      <c r="I225" s="158"/>
      <c r="J225" s="275"/>
      <c r="K225" s="152"/>
      <c r="L225" s="204"/>
      <c r="M225" s="158"/>
      <c r="N225" s="158"/>
      <c r="O225" s="158"/>
      <c r="P225" s="158"/>
      <c r="Q225" s="152"/>
      <c r="R225" s="152"/>
      <c r="S225" s="152"/>
      <c r="T225" s="10"/>
      <c r="U225" s="9"/>
      <c r="V225" s="9"/>
      <c r="W225" s="9"/>
    </row>
    <row r="226" spans="1:23" ht="26" outlineLevel="6">
      <c r="B226" s="196"/>
      <c r="C226" s="197"/>
      <c r="D226" s="107" t="s">
        <v>761</v>
      </c>
      <c r="E226" s="108"/>
      <c r="F226" s="108" t="s">
        <v>762</v>
      </c>
      <c r="G226" s="109" t="s">
        <v>763</v>
      </c>
      <c r="H226" s="110" t="s">
        <v>754</v>
      </c>
      <c r="I226" s="111">
        <v>3.4630000000000001</v>
      </c>
      <c r="J226" s="274"/>
      <c r="K226" s="112">
        <f>I226*J226</f>
        <v>0</v>
      </c>
      <c r="L226" s="110" t="s">
        <v>2015</v>
      </c>
      <c r="M226" s="111"/>
      <c r="N226" s="111">
        <f>I226*M226</f>
        <v>0</v>
      </c>
      <c r="O226" s="111"/>
      <c r="P226" s="111">
        <f>I226*O226</f>
        <v>0</v>
      </c>
      <c r="Q226" s="112">
        <v>21</v>
      </c>
      <c r="R226" s="112">
        <f>K226*(Q226/100)</f>
        <v>0</v>
      </c>
      <c r="S226" s="112">
        <f>K226+R226</f>
        <v>0</v>
      </c>
      <c r="T226" s="113"/>
      <c r="U226" s="9"/>
      <c r="V226" s="9"/>
      <c r="W226" s="9"/>
    </row>
    <row r="227" spans="1:23" ht="4.5" customHeight="1" outlineLevel="6">
      <c r="B227" s="196"/>
      <c r="C227" s="198"/>
      <c r="D227" s="198"/>
      <c r="E227" s="10"/>
      <c r="F227" s="10"/>
      <c r="G227" s="202"/>
      <c r="H227" s="204"/>
      <c r="I227" s="158"/>
      <c r="J227" s="275"/>
      <c r="K227" s="152"/>
      <c r="L227" s="204"/>
      <c r="M227" s="158"/>
      <c r="N227" s="158"/>
      <c r="O227" s="158"/>
      <c r="P227" s="158"/>
      <c r="Q227" s="152"/>
      <c r="R227" s="152"/>
      <c r="S227" s="152"/>
      <c r="T227" s="10"/>
      <c r="U227" s="9"/>
      <c r="V227" s="9"/>
      <c r="W227" s="9"/>
    </row>
    <row r="228" spans="1:23" outlineLevel="6">
      <c r="B228" s="6"/>
      <c r="C228" s="6"/>
      <c r="D228" s="6"/>
      <c r="E228" s="6"/>
      <c r="F228" s="6"/>
      <c r="G228" s="6"/>
      <c r="H228" s="6"/>
      <c r="I228" s="6"/>
      <c r="J228" s="278"/>
      <c r="K228" s="9"/>
      <c r="L228" s="6"/>
      <c r="M228" s="6"/>
      <c r="N228" s="6"/>
      <c r="O228" s="6"/>
      <c r="P228" s="6"/>
      <c r="Q228" s="6"/>
      <c r="R228" s="9"/>
      <c r="S228" s="9"/>
      <c r="T228" s="9"/>
    </row>
    <row r="229" spans="1:23" ht="14" outlineLevel="2">
      <c r="A229" s="173" t="s">
        <v>229</v>
      </c>
      <c r="B229" s="219">
        <v>3</v>
      </c>
      <c r="C229" s="220"/>
      <c r="D229" s="220"/>
      <c r="E229" s="177"/>
      <c r="F229" s="177"/>
      <c r="G229" s="221" t="s">
        <v>230</v>
      </c>
      <c r="H229" s="222"/>
      <c r="I229" s="223"/>
      <c r="J229" s="270"/>
      <c r="K229" s="175">
        <f>SUBTOTAL(9,K230:K248)</f>
        <v>0</v>
      </c>
      <c r="L229" s="222"/>
      <c r="M229" s="223"/>
      <c r="N229" s="176">
        <f>SUBTOTAL(9,N230:N248)</f>
        <v>7.3569599999999983E-3</v>
      </c>
      <c r="O229" s="223"/>
      <c r="P229" s="176">
        <f>SUBTOTAL(9,P230:P248)</f>
        <v>0</v>
      </c>
      <c r="Q229" s="224"/>
      <c r="R229" s="175">
        <f>SUBTOTAL(9,R230:R248)</f>
        <v>0</v>
      </c>
      <c r="S229" s="175">
        <f>SUBTOTAL(9,S230:S248)</f>
        <v>0</v>
      </c>
      <c r="T229" s="173"/>
      <c r="U229" s="6"/>
      <c r="V229" s="9"/>
      <c r="W229" s="9"/>
    </row>
    <row r="230" spans="1:23" ht="13" outlineLevel="3">
      <c r="A230" s="178" t="s">
        <v>231</v>
      </c>
      <c r="B230" s="225">
        <v>4</v>
      </c>
      <c r="C230" s="226"/>
      <c r="D230" s="226"/>
      <c r="E230" s="182"/>
      <c r="F230" s="182"/>
      <c r="G230" s="227" t="s">
        <v>232</v>
      </c>
      <c r="H230" s="228"/>
      <c r="I230" s="229"/>
      <c r="J230" s="271"/>
      <c r="K230" s="180">
        <f>SUBTOTAL(9,K231:K248)</f>
        <v>0</v>
      </c>
      <c r="L230" s="228"/>
      <c r="M230" s="229"/>
      <c r="N230" s="181">
        <f>SUBTOTAL(9,N231:N248)</f>
        <v>7.3569599999999983E-3</v>
      </c>
      <c r="O230" s="229"/>
      <c r="P230" s="181">
        <f>SUBTOTAL(9,P231:P248)</f>
        <v>0</v>
      </c>
      <c r="Q230" s="230"/>
      <c r="R230" s="180">
        <f>SUBTOTAL(9,R231:R248)</f>
        <v>0</v>
      </c>
      <c r="S230" s="180">
        <f>SUBTOTAL(9,S231:S248)</f>
        <v>0</v>
      </c>
      <c r="T230" s="178"/>
      <c r="U230" s="6"/>
      <c r="V230" s="9"/>
      <c r="W230" s="9"/>
    </row>
    <row r="231" spans="1:23" ht="13" outlineLevel="4">
      <c r="A231" s="183" t="s">
        <v>233</v>
      </c>
      <c r="B231" s="231">
        <v>5</v>
      </c>
      <c r="C231" s="232"/>
      <c r="D231" s="232"/>
      <c r="E231" s="187"/>
      <c r="F231" s="187"/>
      <c r="G231" s="233" t="s">
        <v>188</v>
      </c>
      <c r="H231" s="234"/>
      <c r="I231" s="235"/>
      <c r="J231" s="272"/>
      <c r="K231" s="185">
        <f>SUBTOTAL(9,K232:K248)</f>
        <v>0</v>
      </c>
      <c r="L231" s="234"/>
      <c r="M231" s="235"/>
      <c r="N231" s="186">
        <f>SUBTOTAL(9,N232:N248)</f>
        <v>7.3569599999999983E-3</v>
      </c>
      <c r="O231" s="235"/>
      <c r="P231" s="186">
        <f>SUBTOTAL(9,P232:P248)</f>
        <v>0</v>
      </c>
      <c r="Q231" s="236"/>
      <c r="R231" s="185">
        <f>SUBTOTAL(9,R232:R248)</f>
        <v>0</v>
      </c>
      <c r="S231" s="185">
        <f>SUBTOTAL(9,S232:S248)</f>
        <v>0</v>
      </c>
      <c r="T231" s="183"/>
      <c r="U231" s="6"/>
      <c r="V231" s="9"/>
      <c r="W231" s="9"/>
    </row>
    <row r="232" spans="1:23" ht="13" outlineLevel="5">
      <c r="A232" s="188" t="s">
        <v>234</v>
      </c>
      <c r="B232" s="237">
        <v>6</v>
      </c>
      <c r="C232" s="238"/>
      <c r="D232" s="238"/>
      <c r="E232" s="192"/>
      <c r="F232" s="192"/>
      <c r="G232" s="239" t="s">
        <v>235</v>
      </c>
      <c r="H232" s="240"/>
      <c r="I232" s="241"/>
      <c r="J232" s="273"/>
      <c r="K232" s="190">
        <f>SUBTOTAL(9,K233:K248)</f>
        <v>0</v>
      </c>
      <c r="L232" s="240"/>
      <c r="M232" s="241"/>
      <c r="N232" s="191">
        <f>SUBTOTAL(9,N233:N248)</f>
        <v>7.3569599999999983E-3</v>
      </c>
      <c r="O232" s="241"/>
      <c r="P232" s="191">
        <f>SUBTOTAL(9,P233:P248)</f>
        <v>0</v>
      </c>
      <c r="Q232" s="242"/>
      <c r="R232" s="190">
        <f>SUBTOTAL(9,R233:R248)</f>
        <v>0</v>
      </c>
      <c r="S232" s="190">
        <f>SUBTOTAL(9,S233:S248)</f>
        <v>0</v>
      </c>
      <c r="T232" s="188"/>
      <c r="U232" s="6"/>
      <c r="V232" s="9"/>
      <c r="W232" s="9"/>
    </row>
    <row r="233" spans="1:23" ht="26" outlineLevel="6">
      <c r="B233" s="196"/>
      <c r="C233" s="197"/>
      <c r="D233" s="107" t="s">
        <v>764</v>
      </c>
      <c r="E233" s="108"/>
      <c r="F233" s="108" t="s">
        <v>765</v>
      </c>
      <c r="G233" s="109" t="s">
        <v>766</v>
      </c>
      <c r="H233" s="110" t="s">
        <v>499</v>
      </c>
      <c r="I233" s="111">
        <v>56.591999999999992</v>
      </c>
      <c r="J233" s="274"/>
      <c r="K233" s="112">
        <f>I233*J233</f>
        <v>0</v>
      </c>
      <c r="L233" s="110" t="s">
        <v>2015</v>
      </c>
      <c r="M233" s="111">
        <v>1.2999999999999999E-4</v>
      </c>
      <c r="N233" s="111">
        <f>I233*M233</f>
        <v>7.3569599999999983E-3</v>
      </c>
      <c r="O233" s="111"/>
      <c r="P233" s="111">
        <f>I233*O233</f>
        <v>0</v>
      </c>
      <c r="Q233" s="112">
        <v>21</v>
      </c>
      <c r="R233" s="112">
        <f>K233*(Q233/100)</f>
        <v>0</v>
      </c>
      <c r="S233" s="112">
        <f>K233+R233</f>
        <v>0</v>
      </c>
      <c r="T233" s="113"/>
      <c r="U233" s="9"/>
      <c r="V233" s="9"/>
      <c r="W233" s="9"/>
    </row>
    <row r="234" spans="1:23" ht="4.5" customHeight="1" outlineLevel="6">
      <c r="B234" s="196"/>
      <c r="C234" s="198"/>
      <c r="D234" s="198"/>
      <c r="E234" s="10"/>
      <c r="F234" s="10"/>
      <c r="G234" s="202"/>
      <c r="H234" s="204"/>
      <c r="I234" s="158"/>
      <c r="J234" s="275"/>
      <c r="K234" s="152"/>
      <c r="L234" s="204"/>
      <c r="M234" s="158"/>
      <c r="N234" s="158"/>
      <c r="O234" s="158"/>
      <c r="P234" s="158"/>
      <c r="Q234" s="152"/>
      <c r="R234" s="152"/>
      <c r="S234" s="152"/>
      <c r="T234" s="10"/>
      <c r="U234" s="9"/>
      <c r="V234" s="9"/>
      <c r="W234" s="9"/>
    </row>
    <row r="235" spans="1:23" ht="12" outlineLevel="7">
      <c r="A235" s="243"/>
      <c r="B235" s="244"/>
      <c r="C235" s="244"/>
      <c r="D235" s="244"/>
      <c r="E235" s="245"/>
      <c r="F235" s="249" t="s">
        <v>17</v>
      </c>
      <c r="G235" s="246" t="s">
        <v>767</v>
      </c>
      <c r="H235" s="247"/>
      <c r="I235" s="248">
        <v>56.591999999999992</v>
      </c>
      <c r="J235" s="276"/>
      <c r="K235" s="250"/>
      <c r="L235" s="247"/>
      <c r="M235" s="248"/>
      <c r="N235" s="248"/>
      <c r="O235" s="248"/>
      <c r="P235" s="248"/>
      <c r="Q235" s="250"/>
      <c r="R235" s="250"/>
      <c r="S235" s="250"/>
      <c r="T235" s="249"/>
      <c r="U235" s="6"/>
      <c r="V235" s="9"/>
    </row>
    <row r="236" spans="1:23" ht="7.5" customHeight="1" outlineLevel="7">
      <c r="A236" s="9"/>
      <c r="B236" s="196"/>
      <c r="C236" s="195"/>
      <c r="D236" s="195"/>
      <c r="E236" s="12"/>
      <c r="F236" s="12"/>
      <c r="G236" s="203"/>
      <c r="H236" s="204"/>
      <c r="I236" s="205"/>
      <c r="J236" s="277"/>
      <c r="K236" s="152"/>
      <c r="L236" s="204"/>
      <c r="M236" s="158"/>
      <c r="N236" s="158"/>
      <c r="O236" s="158"/>
      <c r="P236" s="158"/>
      <c r="Q236" s="152"/>
      <c r="R236" s="152"/>
      <c r="S236" s="152"/>
      <c r="T236" s="10"/>
      <c r="U236" s="6"/>
      <c r="V236" s="9"/>
    </row>
    <row r="237" spans="1:23" ht="13" outlineLevel="6">
      <c r="B237" s="196"/>
      <c r="C237" s="197"/>
      <c r="D237" s="107" t="s">
        <v>768</v>
      </c>
      <c r="E237" s="108"/>
      <c r="F237" s="108" t="s">
        <v>769</v>
      </c>
      <c r="G237" s="109" t="s">
        <v>770</v>
      </c>
      <c r="H237" s="110" t="s">
        <v>771</v>
      </c>
      <c r="I237" s="111">
        <v>31.44</v>
      </c>
      <c r="J237" s="274"/>
      <c r="K237" s="112">
        <f>I237*J237</f>
        <v>0</v>
      </c>
      <c r="L237" s="110" t="s">
        <v>2015</v>
      </c>
      <c r="M237" s="111"/>
      <c r="N237" s="111">
        <f>I237*M237</f>
        <v>0</v>
      </c>
      <c r="O237" s="111"/>
      <c r="P237" s="111">
        <f>I237*O237</f>
        <v>0</v>
      </c>
      <c r="Q237" s="112">
        <v>21</v>
      </c>
      <c r="R237" s="112">
        <f>K237*(Q237/100)</f>
        <v>0</v>
      </c>
      <c r="S237" s="112">
        <f>K237+R237</f>
        <v>0</v>
      </c>
      <c r="T237" s="113"/>
      <c r="U237" s="9"/>
      <c r="V237" s="9"/>
      <c r="W237" s="9"/>
    </row>
    <row r="238" spans="1:23" ht="4.5" customHeight="1" outlineLevel="6">
      <c r="B238" s="196"/>
      <c r="C238" s="198"/>
      <c r="D238" s="198"/>
      <c r="E238" s="10"/>
      <c r="F238" s="10"/>
      <c r="G238" s="202"/>
      <c r="H238" s="204"/>
      <c r="I238" s="158"/>
      <c r="J238" s="275"/>
      <c r="K238" s="152"/>
      <c r="L238" s="204"/>
      <c r="M238" s="158"/>
      <c r="N238" s="158"/>
      <c r="O238" s="158"/>
      <c r="P238" s="158"/>
      <c r="Q238" s="152"/>
      <c r="R238" s="152"/>
      <c r="S238" s="152"/>
      <c r="T238" s="10"/>
      <c r="U238" s="9"/>
      <c r="V238" s="9"/>
      <c r="W238" s="9"/>
    </row>
    <row r="239" spans="1:23" ht="12" outlineLevel="7">
      <c r="A239" s="243"/>
      <c r="B239" s="244"/>
      <c r="C239" s="244"/>
      <c r="D239" s="244"/>
      <c r="E239" s="245"/>
      <c r="F239" s="249" t="s">
        <v>17</v>
      </c>
      <c r="G239" s="246" t="s">
        <v>772</v>
      </c>
      <c r="H239" s="247"/>
      <c r="I239" s="248">
        <v>0</v>
      </c>
      <c r="J239" s="276"/>
      <c r="K239" s="250"/>
      <c r="L239" s="247"/>
      <c r="M239" s="248"/>
      <c r="N239" s="248"/>
      <c r="O239" s="248"/>
      <c r="P239" s="248"/>
      <c r="Q239" s="250"/>
      <c r="R239" s="250"/>
      <c r="S239" s="250"/>
      <c r="T239" s="249"/>
      <c r="U239" s="6"/>
      <c r="V239" s="9"/>
    </row>
    <row r="240" spans="1:23" ht="12" outlineLevel="7">
      <c r="A240" s="243"/>
      <c r="B240" s="244"/>
      <c r="C240" s="244"/>
      <c r="D240" s="244"/>
      <c r="E240" s="245"/>
      <c r="F240" s="249"/>
      <c r="G240" s="246" t="s">
        <v>773</v>
      </c>
      <c r="H240" s="247"/>
      <c r="I240" s="248">
        <v>31.44</v>
      </c>
      <c r="J240" s="276"/>
      <c r="K240" s="250"/>
      <c r="L240" s="247"/>
      <c r="M240" s="248"/>
      <c r="N240" s="248"/>
      <c r="O240" s="248"/>
      <c r="P240" s="248"/>
      <c r="Q240" s="250"/>
      <c r="R240" s="250"/>
      <c r="S240" s="250"/>
      <c r="T240" s="249"/>
      <c r="U240" s="6"/>
      <c r="V240" s="9"/>
    </row>
    <row r="241" spans="1:23" ht="7.5" customHeight="1" outlineLevel="7">
      <c r="A241" s="9"/>
      <c r="B241" s="196"/>
      <c r="C241" s="195"/>
      <c r="D241" s="195"/>
      <c r="E241" s="12"/>
      <c r="F241" s="12"/>
      <c r="G241" s="203"/>
      <c r="H241" s="204"/>
      <c r="I241" s="205"/>
      <c r="J241" s="277"/>
      <c r="K241" s="152"/>
      <c r="L241" s="204"/>
      <c r="M241" s="158"/>
      <c r="N241" s="158"/>
      <c r="O241" s="158"/>
      <c r="P241" s="158"/>
      <c r="Q241" s="152"/>
      <c r="R241" s="152"/>
      <c r="S241" s="152"/>
      <c r="T241" s="10"/>
      <c r="U241" s="6"/>
      <c r="V241" s="9"/>
    </row>
    <row r="242" spans="1:23" ht="26" outlineLevel="6">
      <c r="B242" s="196"/>
      <c r="C242" s="197"/>
      <c r="D242" s="107" t="s">
        <v>774</v>
      </c>
      <c r="E242" s="108"/>
      <c r="F242" s="108" t="s">
        <v>775</v>
      </c>
      <c r="G242" s="109" t="s">
        <v>776</v>
      </c>
      <c r="H242" s="110" t="s">
        <v>771</v>
      </c>
      <c r="I242" s="111">
        <v>31.44</v>
      </c>
      <c r="J242" s="274"/>
      <c r="K242" s="112">
        <f>I242*J242</f>
        <v>0</v>
      </c>
      <c r="L242" s="110" t="s">
        <v>2013</v>
      </c>
      <c r="M242" s="111"/>
      <c r="N242" s="111">
        <f>I242*M242</f>
        <v>0</v>
      </c>
      <c r="O242" s="111"/>
      <c r="P242" s="111">
        <f>I242*O242</f>
        <v>0</v>
      </c>
      <c r="Q242" s="112">
        <v>21</v>
      </c>
      <c r="R242" s="112">
        <f>K242*(Q242/100)</f>
        <v>0</v>
      </c>
      <c r="S242" s="112">
        <f>K242+R242</f>
        <v>0</v>
      </c>
      <c r="T242" s="113"/>
      <c r="U242" s="9"/>
      <c r="V242" s="9"/>
      <c r="W242" s="9"/>
    </row>
    <row r="243" spans="1:23" ht="4.5" customHeight="1" outlineLevel="6">
      <c r="B243" s="196"/>
      <c r="C243" s="198"/>
      <c r="D243" s="198"/>
      <c r="E243" s="10"/>
      <c r="F243" s="10"/>
      <c r="G243" s="202"/>
      <c r="H243" s="204"/>
      <c r="I243" s="158"/>
      <c r="J243" s="275"/>
      <c r="K243" s="152"/>
      <c r="L243" s="204"/>
      <c r="M243" s="158"/>
      <c r="N243" s="158"/>
      <c r="O243" s="158"/>
      <c r="P243" s="158"/>
      <c r="Q243" s="152"/>
      <c r="R243" s="152"/>
      <c r="S243" s="152"/>
      <c r="T243" s="10"/>
      <c r="U243" s="9"/>
      <c r="V243" s="9"/>
      <c r="W243" s="9"/>
    </row>
    <row r="244" spans="1:23" ht="26" outlineLevel="6">
      <c r="B244" s="196"/>
      <c r="C244" s="197"/>
      <c r="D244" s="107" t="s">
        <v>777</v>
      </c>
      <c r="E244" s="108"/>
      <c r="F244" s="108" t="s">
        <v>778</v>
      </c>
      <c r="G244" s="109" t="s">
        <v>779</v>
      </c>
      <c r="H244" s="110" t="s">
        <v>513</v>
      </c>
      <c r="I244" s="111">
        <v>1</v>
      </c>
      <c r="J244" s="274"/>
      <c r="K244" s="112">
        <f>I244*J244</f>
        <v>0</v>
      </c>
      <c r="L244" s="110" t="s">
        <v>2015</v>
      </c>
      <c r="M244" s="111"/>
      <c r="N244" s="111">
        <f>I244*M244</f>
        <v>0</v>
      </c>
      <c r="O244" s="111"/>
      <c r="P244" s="111">
        <f>I244*O244</f>
        <v>0</v>
      </c>
      <c r="Q244" s="112">
        <v>21</v>
      </c>
      <c r="R244" s="112">
        <f>K244*(Q244/100)</f>
        <v>0</v>
      </c>
      <c r="S244" s="112">
        <f>K244+R244</f>
        <v>0</v>
      </c>
      <c r="T244" s="113"/>
      <c r="U244" s="9"/>
      <c r="V244" s="9"/>
      <c r="W244" s="9"/>
    </row>
    <row r="245" spans="1:23" ht="4.5" customHeight="1" outlineLevel="6">
      <c r="B245" s="196"/>
      <c r="C245" s="198"/>
      <c r="D245" s="198"/>
      <c r="E245" s="10"/>
      <c r="F245" s="10"/>
      <c r="G245" s="202"/>
      <c r="H245" s="204"/>
      <c r="I245" s="158"/>
      <c r="J245" s="275"/>
      <c r="K245" s="152"/>
      <c r="L245" s="204"/>
      <c r="M245" s="158"/>
      <c r="N245" s="158"/>
      <c r="O245" s="158"/>
      <c r="P245" s="158"/>
      <c r="Q245" s="152"/>
      <c r="R245" s="152"/>
      <c r="S245" s="152"/>
      <c r="T245" s="10"/>
      <c r="U245" s="9"/>
      <c r="V245" s="9"/>
      <c r="W245" s="9"/>
    </row>
    <row r="246" spans="1:23" ht="13" outlineLevel="6">
      <c r="B246" s="196"/>
      <c r="C246" s="197"/>
      <c r="D246" s="107" t="s">
        <v>780</v>
      </c>
      <c r="E246" s="108"/>
      <c r="F246" s="108" t="s">
        <v>781</v>
      </c>
      <c r="G246" s="109" t="s">
        <v>782</v>
      </c>
      <c r="H246" s="110" t="s">
        <v>771</v>
      </c>
      <c r="I246" s="111">
        <v>31.44</v>
      </c>
      <c r="J246" s="274"/>
      <c r="K246" s="112">
        <f>I246*J246</f>
        <v>0</v>
      </c>
      <c r="L246" s="110" t="s">
        <v>2015</v>
      </c>
      <c r="M246" s="111"/>
      <c r="N246" s="111">
        <f>I246*M246</f>
        <v>0</v>
      </c>
      <c r="O246" s="111"/>
      <c r="P246" s="111">
        <f>I246*O246</f>
        <v>0</v>
      </c>
      <c r="Q246" s="112">
        <v>21</v>
      </c>
      <c r="R246" s="112">
        <f>K246*(Q246/100)</f>
        <v>0</v>
      </c>
      <c r="S246" s="112">
        <f>K246+R246</f>
        <v>0</v>
      </c>
      <c r="T246" s="113"/>
      <c r="U246" s="9"/>
      <c r="V246" s="9"/>
      <c r="W246" s="9"/>
    </row>
    <row r="247" spans="1:23" ht="4.5" customHeight="1" outlineLevel="6">
      <c r="B247" s="196"/>
      <c r="C247" s="198"/>
      <c r="D247" s="198"/>
      <c r="E247" s="10"/>
      <c r="F247" s="10"/>
      <c r="G247" s="202"/>
      <c r="H247" s="204"/>
      <c r="I247" s="158"/>
      <c r="J247" s="275"/>
      <c r="K247" s="152"/>
      <c r="L247" s="204"/>
      <c r="M247" s="158"/>
      <c r="N247" s="158"/>
      <c r="O247" s="158"/>
      <c r="P247" s="158"/>
      <c r="Q247" s="152"/>
      <c r="R247" s="152"/>
      <c r="S247" s="152"/>
      <c r="T247" s="10"/>
      <c r="U247" s="9"/>
      <c r="V247" s="9"/>
      <c r="W247" s="9"/>
    </row>
    <row r="248" spans="1:23" outlineLevel="6">
      <c r="B248" s="6"/>
      <c r="C248" s="6"/>
      <c r="D248" s="6"/>
      <c r="E248" s="6"/>
      <c r="F248" s="6"/>
      <c r="G248" s="6"/>
      <c r="H248" s="6"/>
      <c r="I248" s="6"/>
      <c r="J248" s="278"/>
      <c r="K248" s="9"/>
      <c r="L248" s="6"/>
      <c r="M248" s="6"/>
      <c r="N248" s="6"/>
      <c r="O248" s="6"/>
      <c r="P248" s="6"/>
      <c r="Q248" s="6"/>
      <c r="R248" s="9"/>
      <c r="S248" s="9"/>
      <c r="T248" s="9"/>
    </row>
    <row r="249" spans="1:23" ht="14" outlineLevel="2">
      <c r="A249" s="173" t="s">
        <v>236</v>
      </c>
      <c r="B249" s="219">
        <v>3</v>
      </c>
      <c r="C249" s="220"/>
      <c r="D249" s="220"/>
      <c r="E249" s="177"/>
      <c r="F249" s="177"/>
      <c r="G249" s="221" t="s">
        <v>237</v>
      </c>
      <c r="H249" s="222"/>
      <c r="I249" s="223"/>
      <c r="J249" s="270"/>
      <c r="K249" s="175">
        <f>SUBTOTAL(9,K250:K310)</f>
        <v>0</v>
      </c>
      <c r="L249" s="222"/>
      <c r="M249" s="223"/>
      <c r="N249" s="176">
        <f>SUBTOTAL(9,N250:N310)</f>
        <v>0</v>
      </c>
      <c r="O249" s="223"/>
      <c r="P249" s="176">
        <f>SUBTOTAL(9,P250:P310)</f>
        <v>0</v>
      </c>
      <c r="Q249" s="224"/>
      <c r="R249" s="175">
        <f>SUBTOTAL(9,R250:R310)</f>
        <v>0</v>
      </c>
      <c r="S249" s="175">
        <f>SUBTOTAL(9,S250:S310)</f>
        <v>0</v>
      </c>
      <c r="T249" s="173"/>
      <c r="U249" s="6"/>
      <c r="V249" s="9"/>
      <c r="W249" s="9"/>
    </row>
    <row r="250" spans="1:23" ht="13" outlineLevel="3">
      <c r="A250" s="178" t="s">
        <v>238</v>
      </c>
      <c r="B250" s="225">
        <v>4</v>
      </c>
      <c r="C250" s="226"/>
      <c r="D250" s="226"/>
      <c r="E250" s="182"/>
      <c r="F250" s="182"/>
      <c r="G250" s="227" t="s">
        <v>237</v>
      </c>
      <c r="H250" s="228"/>
      <c r="I250" s="229"/>
      <c r="J250" s="271"/>
      <c r="K250" s="180">
        <f>SUBTOTAL(9,K251:K310)</f>
        <v>0</v>
      </c>
      <c r="L250" s="228"/>
      <c r="M250" s="229"/>
      <c r="N250" s="181">
        <f>SUBTOTAL(9,N251:N310)</f>
        <v>0</v>
      </c>
      <c r="O250" s="229"/>
      <c r="P250" s="181">
        <f>SUBTOTAL(9,P251:P310)</f>
        <v>0</v>
      </c>
      <c r="Q250" s="230"/>
      <c r="R250" s="180">
        <f>SUBTOTAL(9,R251:R310)</f>
        <v>0</v>
      </c>
      <c r="S250" s="180">
        <f>SUBTOTAL(9,S251:S310)</f>
        <v>0</v>
      </c>
      <c r="T250" s="178"/>
      <c r="U250" s="6"/>
      <c r="V250" s="9"/>
      <c r="W250" s="9"/>
    </row>
    <row r="251" spans="1:23" ht="13" outlineLevel="4">
      <c r="A251" s="183" t="s">
        <v>239</v>
      </c>
      <c r="B251" s="231">
        <v>5</v>
      </c>
      <c r="C251" s="232"/>
      <c r="D251" s="232"/>
      <c r="E251" s="187"/>
      <c r="F251" s="187"/>
      <c r="G251" s="233" t="s">
        <v>240</v>
      </c>
      <c r="H251" s="234"/>
      <c r="I251" s="235"/>
      <c r="J251" s="272"/>
      <c r="K251" s="185">
        <f>SUBTOTAL(9,K252:K267)</f>
        <v>0</v>
      </c>
      <c r="L251" s="234"/>
      <c r="M251" s="235"/>
      <c r="N251" s="186">
        <f>SUBTOTAL(9,N252:N267)</f>
        <v>0</v>
      </c>
      <c r="O251" s="235"/>
      <c r="P251" s="186">
        <f>SUBTOTAL(9,P252:P267)</f>
        <v>0</v>
      </c>
      <c r="Q251" s="236"/>
      <c r="R251" s="185">
        <f>SUBTOTAL(9,R252:R267)</f>
        <v>0</v>
      </c>
      <c r="S251" s="185">
        <f>SUBTOTAL(9,S252:S267)</f>
        <v>0</v>
      </c>
      <c r="T251" s="183"/>
      <c r="U251" s="6"/>
      <c r="V251" s="9"/>
      <c r="W251" s="9"/>
    </row>
    <row r="252" spans="1:23" ht="13" outlineLevel="5">
      <c r="A252" s="188" t="s">
        <v>241</v>
      </c>
      <c r="B252" s="237">
        <v>6</v>
      </c>
      <c r="C252" s="238"/>
      <c r="D252" s="238"/>
      <c r="E252" s="192"/>
      <c r="F252" s="192"/>
      <c r="G252" s="239" t="s">
        <v>240</v>
      </c>
      <c r="H252" s="240"/>
      <c r="I252" s="241"/>
      <c r="J252" s="273"/>
      <c r="K252" s="190">
        <f>SUBTOTAL(9,K253:K267)</f>
        <v>0</v>
      </c>
      <c r="L252" s="240"/>
      <c r="M252" s="241"/>
      <c r="N252" s="191">
        <f>SUBTOTAL(9,N253:N267)</f>
        <v>0</v>
      </c>
      <c r="O252" s="241"/>
      <c r="P252" s="191">
        <f>SUBTOTAL(9,P253:P267)</f>
        <v>0</v>
      </c>
      <c r="Q252" s="242"/>
      <c r="R252" s="190">
        <f>SUBTOTAL(9,R253:R267)</f>
        <v>0</v>
      </c>
      <c r="S252" s="190">
        <f>SUBTOTAL(9,S253:S267)</f>
        <v>0</v>
      </c>
      <c r="T252" s="188"/>
      <c r="U252" s="6"/>
      <c r="V252" s="9"/>
      <c r="W252" s="9"/>
    </row>
    <row r="253" spans="1:23" ht="78" outlineLevel="6">
      <c r="B253" s="196"/>
      <c r="C253" s="197"/>
      <c r="D253" s="107" t="s">
        <v>783</v>
      </c>
      <c r="E253" s="108"/>
      <c r="F253" s="108" t="s">
        <v>784</v>
      </c>
      <c r="G253" s="109" t="s">
        <v>785</v>
      </c>
      <c r="H253" s="110" t="s">
        <v>786</v>
      </c>
      <c r="I253" s="111">
        <v>1</v>
      </c>
      <c r="J253" s="274"/>
      <c r="K253" s="112">
        <f>I253*J253</f>
        <v>0</v>
      </c>
      <c r="L253" s="110" t="s">
        <v>2014</v>
      </c>
      <c r="M253" s="111"/>
      <c r="N253" s="111">
        <f>I253*M253</f>
        <v>0</v>
      </c>
      <c r="O253" s="111"/>
      <c r="P253" s="111">
        <f>I253*O253</f>
        <v>0</v>
      </c>
      <c r="Q253" s="112">
        <v>21</v>
      </c>
      <c r="R253" s="112">
        <f>K253*(Q253/100)</f>
        <v>0</v>
      </c>
      <c r="S253" s="112">
        <f>K253+R253</f>
        <v>0</v>
      </c>
      <c r="T253" s="113"/>
      <c r="U253" s="9"/>
      <c r="V253" s="9"/>
      <c r="W253" s="9"/>
    </row>
    <row r="254" spans="1:23" ht="4.5" customHeight="1" outlineLevel="6">
      <c r="B254" s="196"/>
      <c r="C254" s="198"/>
      <c r="D254" s="198"/>
      <c r="E254" s="10"/>
      <c r="F254" s="10"/>
      <c r="G254" s="202"/>
      <c r="H254" s="204"/>
      <c r="I254" s="158"/>
      <c r="J254" s="275"/>
      <c r="K254" s="152"/>
      <c r="L254" s="204"/>
      <c r="M254" s="158"/>
      <c r="N254" s="158"/>
      <c r="O254" s="158"/>
      <c r="P254" s="158"/>
      <c r="Q254" s="152"/>
      <c r="R254" s="152"/>
      <c r="S254" s="152"/>
      <c r="T254" s="10"/>
      <c r="U254" s="9"/>
      <c r="V254" s="9"/>
      <c r="W254" s="9"/>
    </row>
    <row r="255" spans="1:23" ht="13" outlineLevel="6">
      <c r="B255" s="196"/>
      <c r="C255" s="197"/>
      <c r="D255" s="107" t="s">
        <v>787</v>
      </c>
      <c r="E255" s="108"/>
      <c r="F255" s="108" t="s">
        <v>788</v>
      </c>
      <c r="G255" s="109" t="s">
        <v>789</v>
      </c>
      <c r="H255" s="110" t="s">
        <v>786</v>
      </c>
      <c r="I255" s="111">
        <v>1</v>
      </c>
      <c r="J255" s="274"/>
      <c r="K255" s="112">
        <f>I255*J255</f>
        <v>0</v>
      </c>
      <c r="L255" s="110" t="s">
        <v>2014</v>
      </c>
      <c r="M255" s="111"/>
      <c r="N255" s="111">
        <f>I255*M255</f>
        <v>0</v>
      </c>
      <c r="O255" s="111"/>
      <c r="P255" s="111">
        <f>I255*O255</f>
        <v>0</v>
      </c>
      <c r="Q255" s="112">
        <v>21</v>
      </c>
      <c r="R255" s="112">
        <f>K255*(Q255/100)</f>
        <v>0</v>
      </c>
      <c r="S255" s="112">
        <f>K255+R255</f>
        <v>0</v>
      </c>
      <c r="T255" s="113"/>
      <c r="U255" s="9"/>
      <c r="V255" s="9"/>
      <c r="W255" s="9"/>
    </row>
    <row r="256" spans="1:23" ht="4.5" customHeight="1" outlineLevel="6">
      <c r="B256" s="196"/>
      <c r="C256" s="198"/>
      <c r="D256" s="198"/>
      <c r="E256" s="10"/>
      <c r="F256" s="10"/>
      <c r="G256" s="202"/>
      <c r="H256" s="204"/>
      <c r="I256" s="158"/>
      <c r="J256" s="275"/>
      <c r="K256" s="152"/>
      <c r="L256" s="204"/>
      <c r="M256" s="158"/>
      <c r="N256" s="158"/>
      <c r="O256" s="158"/>
      <c r="P256" s="158"/>
      <c r="Q256" s="152"/>
      <c r="R256" s="152"/>
      <c r="S256" s="152"/>
      <c r="T256" s="10"/>
      <c r="U256" s="9"/>
      <c r="V256" s="9"/>
      <c r="W256" s="9"/>
    </row>
    <row r="257" spans="1:23" ht="26" outlineLevel="6">
      <c r="B257" s="196"/>
      <c r="C257" s="197"/>
      <c r="D257" s="107" t="s">
        <v>790</v>
      </c>
      <c r="E257" s="108"/>
      <c r="F257" s="108" t="s">
        <v>791</v>
      </c>
      <c r="G257" s="109" t="s">
        <v>792</v>
      </c>
      <c r="H257" s="110" t="s">
        <v>786</v>
      </c>
      <c r="I257" s="111">
        <v>1</v>
      </c>
      <c r="J257" s="274"/>
      <c r="K257" s="112">
        <f>I257*J257</f>
        <v>0</v>
      </c>
      <c r="L257" s="110" t="s">
        <v>2014</v>
      </c>
      <c r="M257" s="111"/>
      <c r="N257" s="111">
        <f>I257*M257</f>
        <v>0</v>
      </c>
      <c r="O257" s="111"/>
      <c r="P257" s="111">
        <f>I257*O257</f>
        <v>0</v>
      </c>
      <c r="Q257" s="112">
        <v>21</v>
      </c>
      <c r="R257" s="112">
        <f>K257*(Q257/100)</f>
        <v>0</v>
      </c>
      <c r="S257" s="112">
        <f>K257+R257</f>
        <v>0</v>
      </c>
      <c r="T257" s="113"/>
      <c r="U257" s="9"/>
      <c r="V257" s="9"/>
      <c r="W257" s="9"/>
    </row>
    <row r="258" spans="1:23" ht="4.5" customHeight="1" outlineLevel="6">
      <c r="B258" s="196"/>
      <c r="C258" s="198"/>
      <c r="D258" s="198"/>
      <c r="E258" s="10"/>
      <c r="F258" s="10"/>
      <c r="G258" s="202"/>
      <c r="H258" s="204"/>
      <c r="I258" s="158"/>
      <c r="J258" s="275"/>
      <c r="K258" s="152"/>
      <c r="L258" s="204"/>
      <c r="M258" s="158"/>
      <c r="N258" s="158"/>
      <c r="O258" s="158"/>
      <c r="P258" s="158"/>
      <c r="Q258" s="152"/>
      <c r="R258" s="152"/>
      <c r="S258" s="152"/>
      <c r="T258" s="10"/>
      <c r="U258" s="9"/>
      <c r="V258" s="9"/>
      <c r="W258" s="9"/>
    </row>
    <row r="259" spans="1:23" ht="26" outlineLevel="6">
      <c r="B259" s="196"/>
      <c r="C259" s="197"/>
      <c r="D259" s="107" t="s">
        <v>793</v>
      </c>
      <c r="E259" s="108"/>
      <c r="F259" s="108" t="s">
        <v>794</v>
      </c>
      <c r="G259" s="109" t="s">
        <v>795</v>
      </c>
      <c r="H259" s="110" t="s">
        <v>786</v>
      </c>
      <c r="I259" s="111">
        <v>1</v>
      </c>
      <c r="J259" s="274"/>
      <c r="K259" s="112">
        <f>I259*J259</f>
        <v>0</v>
      </c>
      <c r="L259" s="110" t="s">
        <v>2014</v>
      </c>
      <c r="M259" s="111"/>
      <c r="N259" s="111">
        <f>I259*M259</f>
        <v>0</v>
      </c>
      <c r="O259" s="111"/>
      <c r="P259" s="111">
        <f>I259*O259</f>
        <v>0</v>
      </c>
      <c r="Q259" s="112">
        <v>21</v>
      </c>
      <c r="R259" s="112">
        <f>K259*(Q259/100)</f>
        <v>0</v>
      </c>
      <c r="S259" s="112">
        <f>K259+R259</f>
        <v>0</v>
      </c>
      <c r="T259" s="113"/>
      <c r="U259" s="9"/>
      <c r="V259" s="9"/>
      <c r="W259" s="9"/>
    </row>
    <row r="260" spans="1:23" ht="4.5" customHeight="1" outlineLevel="6">
      <c r="B260" s="196"/>
      <c r="C260" s="198"/>
      <c r="D260" s="198"/>
      <c r="E260" s="10"/>
      <c r="F260" s="10"/>
      <c r="G260" s="202"/>
      <c r="H260" s="204"/>
      <c r="I260" s="158"/>
      <c r="J260" s="275"/>
      <c r="K260" s="152"/>
      <c r="L260" s="204"/>
      <c r="M260" s="158"/>
      <c r="N260" s="158"/>
      <c r="O260" s="158"/>
      <c r="P260" s="158"/>
      <c r="Q260" s="152"/>
      <c r="R260" s="152"/>
      <c r="S260" s="152"/>
      <c r="T260" s="10"/>
      <c r="U260" s="9"/>
      <c r="V260" s="9"/>
      <c r="W260" s="9"/>
    </row>
    <row r="261" spans="1:23" ht="52" outlineLevel="6">
      <c r="B261" s="196"/>
      <c r="C261" s="197"/>
      <c r="D261" s="107" t="s">
        <v>796</v>
      </c>
      <c r="E261" s="108"/>
      <c r="F261" s="108" t="s">
        <v>797</v>
      </c>
      <c r="G261" s="109" t="s">
        <v>798</v>
      </c>
      <c r="H261" s="110" t="s">
        <v>786</v>
      </c>
      <c r="I261" s="111">
        <v>1</v>
      </c>
      <c r="J261" s="274"/>
      <c r="K261" s="112">
        <f>I261*J261</f>
        <v>0</v>
      </c>
      <c r="L261" s="110" t="s">
        <v>2014</v>
      </c>
      <c r="M261" s="111"/>
      <c r="N261" s="111">
        <f>I261*M261</f>
        <v>0</v>
      </c>
      <c r="O261" s="111"/>
      <c r="P261" s="111">
        <f>I261*O261</f>
        <v>0</v>
      </c>
      <c r="Q261" s="112">
        <v>21</v>
      </c>
      <c r="R261" s="112">
        <f>K261*(Q261/100)</f>
        <v>0</v>
      </c>
      <c r="S261" s="112">
        <f>K261+R261</f>
        <v>0</v>
      </c>
      <c r="T261" s="113"/>
      <c r="U261" s="9"/>
      <c r="V261" s="9"/>
      <c r="W261" s="9"/>
    </row>
    <row r="262" spans="1:23" ht="4.5" customHeight="1" outlineLevel="6">
      <c r="B262" s="196"/>
      <c r="C262" s="198"/>
      <c r="D262" s="198"/>
      <c r="E262" s="10"/>
      <c r="F262" s="10"/>
      <c r="G262" s="202"/>
      <c r="H262" s="204"/>
      <c r="I262" s="158"/>
      <c r="J262" s="275"/>
      <c r="K262" s="152"/>
      <c r="L262" s="204"/>
      <c r="M262" s="158"/>
      <c r="N262" s="158"/>
      <c r="O262" s="158"/>
      <c r="P262" s="158"/>
      <c r="Q262" s="152"/>
      <c r="R262" s="152"/>
      <c r="S262" s="152"/>
      <c r="T262" s="10"/>
      <c r="U262" s="9"/>
      <c r="V262" s="9"/>
      <c r="W262" s="9"/>
    </row>
    <row r="263" spans="1:23" ht="13" outlineLevel="6">
      <c r="B263" s="196"/>
      <c r="C263" s="197"/>
      <c r="D263" s="107" t="s">
        <v>799</v>
      </c>
      <c r="E263" s="108"/>
      <c r="F263" s="108" t="s">
        <v>800</v>
      </c>
      <c r="G263" s="109" t="s">
        <v>801</v>
      </c>
      <c r="H263" s="110" t="s">
        <v>786</v>
      </c>
      <c r="I263" s="111">
        <v>1</v>
      </c>
      <c r="J263" s="274"/>
      <c r="K263" s="112">
        <f>I263*J263</f>
        <v>0</v>
      </c>
      <c r="L263" s="110" t="s">
        <v>2014</v>
      </c>
      <c r="M263" s="111"/>
      <c r="N263" s="111">
        <f>I263*M263</f>
        <v>0</v>
      </c>
      <c r="O263" s="111"/>
      <c r="P263" s="111">
        <f>I263*O263</f>
        <v>0</v>
      </c>
      <c r="Q263" s="112">
        <v>21</v>
      </c>
      <c r="R263" s="112">
        <f>K263*(Q263/100)</f>
        <v>0</v>
      </c>
      <c r="S263" s="112">
        <f>K263+R263</f>
        <v>0</v>
      </c>
      <c r="T263" s="113"/>
      <c r="U263" s="9"/>
      <c r="V263" s="9"/>
      <c r="W263" s="9"/>
    </row>
    <row r="264" spans="1:23" ht="4.5" customHeight="1" outlineLevel="6">
      <c r="B264" s="196"/>
      <c r="C264" s="198"/>
      <c r="D264" s="198"/>
      <c r="E264" s="10"/>
      <c r="F264" s="10"/>
      <c r="G264" s="202"/>
      <c r="H264" s="204"/>
      <c r="I264" s="158"/>
      <c r="J264" s="275"/>
      <c r="K264" s="152"/>
      <c r="L264" s="204"/>
      <c r="M264" s="158"/>
      <c r="N264" s="158"/>
      <c r="O264" s="158"/>
      <c r="P264" s="158"/>
      <c r="Q264" s="152"/>
      <c r="R264" s="152"/>
      <c r="S264" s="152"/>
      <c r="T264" s="10"/>
      <c r="U264" s="9"/>
      <c r="V264" s="9"/>
      <c r="W264" s="9"/>
    </row>
    <row r="265" spans="1:23" ht="26" outlineLevel="6">
      <c r="B265" s="196"/>
      <c r="C265" s="197"/>
      <c r="D265" s="107" t="s">
        <v>802</v>
      </c>
      <c r="E265" s="108"/>
      <c r="F265" s="108" t="s">
        <v>803</v>
      </c>
      <c r="G265" s="109" t="s">
        <v>804</v>
      </c>
      <c r="H265" s="110" t="s">
        <v>786</v>
      </c>
      <c r="I265" s="111">
        <v>1</v>
      </c>
      <c r="J265" s="274"/>
      <c r="K265" s="112">
        <f>I265*J265</f>
        <v>0</v>
      </c>
      <c r="L265" s="110" t="s">
        <v>2014</v>
      </c>
      <c r="M265" s="111"/>
      <c r="N265" s="111">
        <f>I265*M265</f>
        <v>0</v>
      </c>
      <c r="O265" s="111"/>
      <c r="P265" s="111">
        <f>I265*O265</f>
        <v>0</v>
      </c>
      <c r="Q265" s="112">
        <v>21</v>
      </c>
      <c r="R265" s="112">
        <f>K265*(Q265/100)</f>
        <v>0</v>
      </c>
      <c r="S265" s="112">
        <f>K265+R265</f>
        <v>0</v>
      </c>
      <c r="T265" s="113"/>
      <c r="U265" s="9"/>
      <c r="V265" s="9"/>
      <c r="W265" s="9"/>
    </row>
    <row r="266" spans="1:23" ht="4.5" customHeight="1" outlineLevel="6">
      <c r="B266" s="196"/>
      <c r="C266" s="198"/>
      <c r="D266" s="198"/>
      <c r="E266" s="10"/>
      <c r="F266" s="10"/>
      <c r="G266" s="202"/>
      <c r="H266" s="204"/>
      <c r="I266" s="158"/>
      <c r="J266" s="275"/>
      <c r="K266" s="152"/>
      <c r="L266" s="204"/>
      <c r="M266" s="158"/>
      <c r="N266" s="158"/>
      <c r="O266" s="158"/>
      <c r="P266" s="158"/>
      <c r="Q266" s="152"/>
      <c r="R266" s="152"/>
      <c r="S266" s="152"/>
      <c r="T266" s="10"/>
      <c r="U266" s="9"/>
      <c r="V266" s="9"/>
      <c r="W266" s="9"/>
    </row>
    <row r="267" spans="1:23" outlineLevel="6">
      <c r="B267" s="6"/>
      <c r="C267" s="6"/>
      <c r="D267" s="6"/>
      <c r="E267" s="6"/>
      <c r="F267" s="6"/>
      <c r="G267" s="6"/>
      <c r="H267" s="6"/>
      <c r="I267" s="6"/>
      <c r="J267" s="278"/>
      <c r="K267" s="9"/>
      <c r="L267" s="6"/>
      <c r="M267" s="6"/>
      <c r="N267" s="6"/>
      <c r="O267" s="6"/>
      <c r="P267" s="6"/>
      <c r="Q267" s="6"/>
      <c r="R267" s="9"/>
      <c r="S267" s="9"/>
      <c r="T267" s="9"/>
    </row>
    <row r="268" spans="1:23" ht="13" outlineLevel="4">
      <c r="A268" s="183" t="s">
        <v>242</v>
      </c>
      <c r="B268" s="231">
        <v>5</v>
      </c>
      <c r="C268" s="232"/>
      <c r="D268" s="232"/>
      <c r="E268" s="187"/>
      <c r="F268" s="187"/>
      <c r="G268" s="233" t="s">
        <v>243</v>
      </c>
      <c r="H268" s="234"/>
      <c r="I268" s="235"/>
      <c r="J268" s="272"/>
      <c r="K268" s="185">
        <f>SUBTOTAL(9,K269:K282)</f>
        <v>0</v>
      </c>
      <c r="L268" s="234"/>
      <c r="M268" s="235"/>
      <c r="N268" s="186">
        <f>SUBTOTAL(9,N269:N282)</f>
        <v>0</v>
      </c>
      <c r="O268" s="235"/>
      <c r="P268" s="186">
        <f>SUBTOTAL(9,P269:P282)</f>
        <v>0</v>
      </c>
      <c r="Q268" s="236"/>
      <c r="R268" s="185">
        <f>SUBTOTAL(9,R269:R282)</f>
        <v>0</v>
      </c>
      <c r="S268" s="185">
        <f>SUBTOTAL(9,S269:S282)</f>
        <v>0</v>
      </c>
      <c r="T268" s="183"/>
      <c r="U268" s="6"/>
      <c r="V268" s="9"/>
      <c r="W268" s="9"/>
    </row>
    <row r="269" spans="1:23" ht="13" outlineLevel="5">
      <c r="A269" s="188" t="s">
        <v>244</v>
      </c>
      <c r="B269" s="237">
        <v>6</v>
      </c>
      <c r="C269" s="238"/>
      <c r="D269" s="238"/>
      <c r="E269" s="192"/>
      <c r="F269" s="192"/>
      <c r="G269" s="239" t="s">
        <v>243</v>
      </c>
      <c r="H269" s="240"/>
      <c r="I269" s="241"/>
      <c r="J269" s="273"/>
      <c r="K269" s="190">
        <f>SUBTOTAL(9,K270:K282)</f>
        <v>0</v>
      </c>
      <c r="L269" s="240"/>
      <c r="M269" s="241"/>
      <c r="N269" s="191">
        <f>SUBTOTAL(9,N270:N282)</f>
        <v>0</v>
      </c>
      <c r="O269" s="241"/>
      <c r="P269" s="191">
        <f>SUBTOTAL(9,P270:P282)</f>
        <v>0</v>
      </c>
      <c r="Q269" s="242"/>
      <c r="R269" s="190">
        <f>SUBTOTAL(9,R270:R282)</f>
        <v>0</v>
      </c>
      <c r="S269" s="190">
        <f>SUBTOTAL(9,S270:S282)</f>
        <v>0</v>
      </c>
      <c r="T269" s="188"/>
      <c r="U269" s="6"/>
      <c r="V269" s="9"/>
      <c r="W269" s="9"/>
    </row>
    <row r="270" spans="1:23" ht="52" outlineLevel="6">
      <c r="B270" s="196"/>
      <c r="C270" s="197"/>
      <c r="D270" s="107" t="s">
        <v>805</v>
      </c>
      <c r="E270" s="108"/>
      <c r="F270" s="108" t="s">
        <v>806</v>
      </c>
      <c r="G270" s="109" t="s">
        <v>807</v>
      </c>
      <c r="H270" s="110" t="s">
        <v>786</v>
      </c>
      <c r="I270" s="111">
        <v>1</v>
      </c>
      <c r="J270" s="274"/>
      <c r="K270" s="112">
        <f>I270*J270</f>
        <v>0</v>
      </c>
      <c r="L270" s="110" t="s">
        <v>2014</v>
      </c>
      <c r="M270" s="111"/>
      <c r="N270" s="111">
        <f>I270*M270</f>
        <v>0</v>
      </c>
      <c r="O270" s="111"/>
      <c r="P270" s="111">
        <f>I270*O270</f>
        <v>0</v>
      </c>
      <c r="Q270" s="112">
        <v>21</v>
      </c>
      <c r="R270" s="112">
        <f>K270*(Q270/100)</f>
        <v>0</v>
      </c>
      <c r="S270" s="112">
        <f>K270+R270</f>
        <v>0</v>
      </c>
      <c r="T270" s="113"/>
      <c r="U270" s="9"/>
      <c r="V270" s="9"/>
      <c r="W270" s="9"/>
    </row>
    <row r="271" spans="1:23" ht="4.5" customHeight="1" outlineLevel="6">
      <c r="B271" s="196"/>
      <c r="C271" s="198"/>
      <c r="D271" s="198"/>
      <c r="E271" s="10"/>
      <c r="F271" s="10"/>
      <c r="G271" s="202"/>
      <c r="H271" s="204"/>
      <c r="I271" s="158"/>
      <c r="J271" s="275"/>
      <c r="K271" s="152"/>
      <c r="L271" s="204"/>
      <c r="M271" s="158"/>
      <c r="N271" s="158"/>
      <c r="O271" s="158"/>
      <c r="P271" s="158"/>
      <c r="Q271" s="152"/>
      <c r="R271" s="152"/>
      <c r="S271" s="152"/>
      <c r="T271" s="10"/>
      <c r="U271" s="9"/>
      <c r="V271" s="9"/>
      <c r="W271" s="9"/>
    </row>
    <row r="272" spans="1:23" ht="52" outlineLevel="6">
      <c r="B272" s="196"/>
      <c r="C272" s="197"/>
      <c r="D272" s="107" t="s">
        <v>808</v>
      </c>
      <c r="E272" s="108"/>
      <c r="F272" s="108" t="s">
        <v>809</v>
      </c>
      <c r="G272" s="109" t="s">
        <v>810</v>
      </c>
      <c r="H272" s="110" t="s">
        <v>786</v>
      </c>
      <c r="I272" s="111">
        <v>1</v>
      </c>
      <c r="J272" s="274"/>
      <c r="K272" s="112">
        <f>I272*J272</f>
        <v>0</v>
      </c>
      <c r="L272" s="110" t="s">
        <v>2014</v>
      </c>
      <c r="M272" s="111"/>
      <c r="N272" s="111">
        <f>I272*M272</f>
        <v>0</v>
      </c>
      <c r="O272" s="111"/>
      <c r="P272" s="111">
        <f>I272*O272</f>
        <v>0</v>
      </c>
      <c r="Q272" s="112">
        <v>21</v>
      </c>
      <c r="R272" s="112">
        <f>K272*(Q272/100)</f>
        <v>0</v>
      </c>
      <c r="S272" s="112">
        <f>K272+R272</f>
        <v>0</v>
      </c>
      <c r="T272" s="113"/>
      <c r="U272" s="9"/>
      <c r="V272" s="9"/>
      <c r="W272" s="9"/>
    </row>
    <row r="273" spans="1:23" ht="4.5" customHeight="1" outlineLevel="6">
      <c r="B273" s="196"/>
      <c r="C273" s="198"/>
      <c r="D273" s="198"/>
      <c r="E273" s="10"/>
      <c r="F273" s="10"/>
      <c r="G273" s="202"/>
      <c r="H273" s="204"/>
      <c r="I273" s="158"/>
      <c r="J273" s="275"/>
      <c r="K273" s="152"/>
      <c r="L273" s="204"/>
      <c r="M273" s="158"/>
      <c r="N273" s="158"/>
      <c r="O273" s="158"/>
      <c r="P273" s="158"/>
      <c r="Q273" s="152"/>
      <c r="R273" s="152"/>
      <c r="S273" s="152"/>
      <c r="T273" s="10"/>
      <c r="U273" s="9"/>
      <c r="V273" s="9"/>
      <c r="W273" s="9"/>
    </row>
    <row r="274" spans="1:23" ht="13" outlineLevel="6">
      <c r="B274" s="196"/>
      <c r="C274" s="197"/>
      <c r="D274" s="107" t="s">
        <v>811</v>
      </c>
      <c r="E274" s="108"/>
      <c r="F274" s="108" t="s">
        <v>812</v>
      </c>
      <c r="G274" s="109" t="s">
        <v>813</v>
      </c>
      <c r="H274" s="110" t="s">
        <v>786</v>
      </c>
      <c r="I274" s="111">
        <v>1</v>
      </c>
      <c r="J274" s="274"/>
      <c r="K274" s="112">
        <f>I274*J274</f>
        <v>0</v>
      </c>
      <c r="L274" s="110" t="s">
        <v>2014</v>
      </c>
      <c r="M274" s="111"/>
      <c r="N274" s="111">
        <f>I274*M274</f>
        <v>0</v>
      </c>
      <c r="O274" s="111"/>
      <c r="P274" s="111">
        <f>I274*O274</f>
        <v>0</v>
      </c>
      <c r="Q274" s="112">
        <v>21</v>
      </c>
      <c r="R274" s="112">
        <f>K274*(Q274/100)</f>
        <v>0</v>
      </c>
      <c r="S274" s="112">
        <f>K274+R274</f>
        <v>0</v>
      </c>
      <c r="T274" s="113"/>
      <c r="U274" s="9"/>
      <c r="V274" s="9"/>
      <c r="W274" s="9"/>
    </row>
    <row r="275" spans="1:23" ht="4.5" customHeight="1" outlineLevel="6">
      <c r="B275" s="196"/>
      <c r="C275" s="198"/>
      <c r="D275" s="198"/>
      <c r="E275" s="10"/>
      <c r="F275" s="10"/>
      <c r="G275" s="202"/>
      <c r="H275" s="204"/>
      <c r="I275" s="158"/>
      <c r="J275" s="275"/>
      <c r="K275" s="152"/>
      <c r="L275" s="204"/>
      <c r="M275" s="158"/>
      <c r="N275" s="158"/>
      <c r="O275" s="158"/>
      <c r="P275" s="158"/>
      <c r="Q275" s="152"/>
      <c r="R275" s="152"/>
      <c r="S275" s="152"/>
      <c r="T275" s="10"/>
      <c r="U275" s="9"/>
      <c r="V275" s="9"/>
      <c r="W275" s="9"/>
    </row>
    <row r="276" spans="1:23" ht="13" outlineLevel="6">
      <c r="B276" s="196"/>
      <c r="C276" s="197"/>
      <c r="D276" s="107" t="s">
        <v>814</v>
      </c>
      <c r="E276" s="108"/>
      <c r="F276" s="108" t="s">
        <v>815</v>
      </c>
      <c r="G276" s="109" t="s">
        <v>816</v>
      </c>
      <c r="H276" s="110" t="s">
        <v>786</v>
      </c>
      <c r="I276" s="111">
        <v>1</v>
      </c>
      <c r="J276" s="274"/>
      <c r="K276" s="112">
        <f>I276*J276</f>
        <v>0</v>
      </c>
      <c r="L276" s="110" t="s">
        <v>2014</v>
      </c>
      <c r="M276" s="111"/>
      <c r="N276" s="111">
        <f>I276*M276</f>
        <v>0</v>
      </c>
      <c r="O276" s="111"/>
      <c r="P276" s="111">
        <f>I276*O276</f>
        <v>0</v>
      </c>
      <c r="Q276" s="112">
        <v>21</v>
      </c>
      <c r="R276" s="112">
        <f>K276*(Q276/100)</f>
        <v>0</v>
      </c>
      <c r="S276" s="112">
        <f>K276+R276</f>
        <v>0</v>
      </c>
      <c r="T276" s="113"/>
      <c r="U276" s="9"/>
      <c r="V276" s="9"/>
      <c r="W276" s="9"/>
    </row>
    <row r="277" spans="1:23" ht="4.5" customHeight="1" outlineLevel="6">
      <c r="B277" s="196"/>
      <c r="C277" s="198"/>
      <c r="D277" s="198"/>
      <c r="E277" s="10"/>
      <c r="F277" s="10"/>
      <c r="G277" s="202"/>
      <c r="H277" s="204"/>
      <c r="I277" s="158"/>
      <c r="J277" s="275"/>
      <c r="K277" s="152"/>
      <c r="L277" s="204"/>
      <c r="M277" s="158"/>
      <c r="N277" s="158"/>
      <c r="O277" s="158"/>
      <c r="P277" s="158"/>
      <c r="Q277" s="152"/>
      <c r="R277" s="152"/>
      <c r="S277" s="152"/>
      <c r="T277" s="10"/>
      <c r="U277" s="9"/>
      <c r="V277" s="9"/>
      <c r="W277" s="9"/>
    </row>
    <row r="278" spans="1:23" ht="26" outlineLevel="6">
      <c r="B278" s="196"/>
      <c r="C278" s="197"/>
      <c r="D278" s="107" t="s">
        <v>817</v>
      </c>
      <c r="E278" s="108"/>
      <c r="F278" s="108" t="s">
        <v>818</v>
      </c>
      <c r="G278" s="109" t="s">
        <v>819</v>
      </c>
      <c r="H278" s="110" t="s">
        <v>786</v>
      </c>
      <c r="I278" s="111">
        <v>1</v>
      </c>
      <c r="J278" s="274"/>
      <c r="K278" s="112">
        <f>I278*J278</f>
        <v>0</v>
      </c>
      <c r="L278" s="110" t="s">
        <v>2014</v>
      </c>
      <c r="M278" s="111"/>
      <c r="N278" s="111">
        <f>I278*M278</f>
        <v>0</v>
      </c>
      <c r="O278" s="111"/>
      <c r="P278" s="111">
        <f>I278*O278</f>
        <v>0</v>
      </c>
      <c r="Q278" s="112">
        <v>21</v>
      </c>
      <c r="R278" s="112">
        <f>K278*(Q278/100)</f>
        <v>0</v>
      </c>
      <c r="S278" s="112">
        <f>K278+R278</f>
        <v>0</v>
      </c>
      <c r="T278" s="113"/>
      <c r="U278" s="9"/>
      <c r="V278" s="9"/>
      <c r="W278" s="9"/>
    </row>
    <row r="279" spans="1:23" ht="4.5" customHeight="1" outlineLevel="6">
      <c r="B279" s="196"/>
      <c r="C279" s="198"/>
      <c r="D279" s="198"/>
      <c r="E279" s="10"/>
      <c r="F279" s="10"/>
      <c r="G279" s="202"/>
      <c r="H279" s="204"/>
      <c r="I279" s="158"/>
      <c r="J279" s="275"/>
      <c r="K279" s="152"/>
      <c r="L279" s="204"/>
      <c r="M279" s="158"/>
      <c r="N279" s="158"/>
      <c r="O279" s="158"/>
      <c r="P279" s="158"/>
      <c r="Q279" s="152"/>
      <c r="R279" s="152"/>
      <c r="S279" s="152"/>
      <c r="T279" s="10"/>
      <c r="U279" s="9"/>
      <c r="V279" s="9"/>
      <c r="W279" s="9"/>
    </row>
    <row r="280" spans="1:23" ht="13" outlineLevel="6">
      <c r="B280" s="196"/>
      <c r="C280" s="197"/>
      <c r="D280" s="107" t="s">
        <v>820</v>
      </c>
      <c r="E280" s="108"/>
      <c r="F280" s="108" t="s">
        <v>821</v>
      </c>
      <c r="G280" s="109" t="s">
        <v>822</v>
      </c>
      <c r="H280" s="110" t="s">
        <v>786</v>
      </c>
      <c r="I280" s="111">
        <v>1</v>
      </c>
      <c r="J280" s="274"/>
      <c r="K280" s="112">
        <f>I280*J280</f>
        <v>0</v>
      </c>
      <c r="L280" s="110" t="s">
        <v>2014</v>
      </c>
      <c r="M280" s="111"/>
      <c r="N280" s="111">
        <f>I280*M280</f>
        <v>0</v>
      </c>
      <c r="O280" s="111"/>
      <c r="P280" s="111">
        <f>I280*O280</f>
        <v>0</v>
      </c>
      <c r="Q280" s="112">
        <v>21</v>
      </c>
      <c r="R280" s="112">
        <f>K280*(Q280/100)</f>
        <v>0</v>
      </c>
      <c r="S280" s="112">
        <f>K280+R280</f>
        <v>0</v>
      </c>
      <c r="T280" s="113"/>
      <c r="U280" s="9"/>
      <c r="V280" s="9"/>
      <c r="W280" s="9"/>
    </row>
    <row r="281" spans="1:23" ht="4.5" customHeight="1" outlineLevel="6">
      <c r="B281" s="196"/>
      <c r="C281" s="198"/>
      <c r="D281" s="198"/>
      <c r="E281" s="10"/>
      <c r="F281" s="10"/>
      <c r="G281" s="202"/>
      <c r="H281" s="204"/>
      <c r="I281" s="158"/>
      <c r="J281" s="275"/>
      <c r="K281" s="152"/>
      <c r="L281" s="204"/>
      <c r="M281" s="158"/>
      <c r="N281" s="158"/>
      <c r="O281" s="158"/>
      <c r="P281" s="158"/>
      <c r="Q281" s="152"/>
      <c r="R281" s="152"/>
      <c r="S281" s="152"/>
      <c r="T281" s="10"/>
      <c r="U281" s="9"/>
      <c r="V281" s="9"/>
      <c r="W281" s="9"/>
    </row>
    <row r="282" spans="1:23" outlineLevel="6">
      <c r="B282" s="6"/>
      <c r="C282" s="6"/>
      <c r="D282" s="6"/>
      <c r="E282" s="6"/>
      <c r="F282" s="6"/>
      <c r="G282" s="6"/>
      <c r="H282" s="6"/>
      <c r="I282" s="6"/>
      <c r="J282" s="278"/>
      <c r="K282" s="9"/>
      <c r="L282" s="6"/>
      <c r="M282" s="6"/>
      <c r="N282" s="6"/>
      <c r="O282" s="6"/>
      <c r="P282" s="6"/>
      <c r="Q282" s="6"/>
      <c r="R282" s="9"/>
      <c r="S282" s="9"/>
      <c r="T282" s="9"/>
    </row>
    <row r="283" spans="1:23" ht="13" outlineLevel="4">
      <c r="A283" s="183" t="s">
        <v>245</v>
      </c>
      <c r="B283" s="231">
        <v>5</v>
      </c>
      <c r="C283" s="232"/>
      <c r="D283" s="232"/>
      <c r="E283" s="187"/>
      <c r="F283" s="187"/>
      <c r="G283" s="233" t="s">
        <v>246</v>
      </c>
      <c r="H283" s="234"/>
      <c r="I283" s="235"/>
      <c r="J283" s="272"/>
      <c r="K283" s="185">
        <f>SUBTOTAL(9,K284:K295)</f>
        <v>0</v>
      </c>
      <c r="L283" s="234"/>
      <c r="M283" s="235"/>
      <c r="N283" s="186">
        <f>SUBTOTAL(9,N284:N295)</f>
        <v>0</v>
      </c>
      <c r="O283" s="235"/>
      <c r="P283" s="186">
        <f>SUBTOTAL(9,P284:P295)</f>
        <v>0</v>
      </c>
      <c r="Q283" s="236"/>
      <c r="R283" s="185">
        <f>SUBTOTAL(9,R284:R295)</f>
        <v>0</v>
      </c>
      <c r="S283" s="185">
        <f>SUBTOTAL(9,S284:S295)</f>
        <v>0</v>
      </c>
      <c r="T283" s="183"/>
      <c r="U283" s="6"/>
      <c r="V283" s="9"/>
      <c r="W283" s="9"/>
    </row>
    <row r="284" spans="1:23" ht="13" outlineLevel="5">
      <c r="A284" s="188" t="s">
        <v>247</v>
      </c>
      <c r="B284" s="237">
        <v>6</v>
      </c>
      <c r="C284" s="238"/>
      <c r="D284" s="238"/>
      <c r="E284" s="192"/>
      <c r="F284" s="192"/>
      <c r="G284" s="239" t="s">
        <v>246</v>
      </c>
      <c r="H284" s="240"/>
      <c r="I284" s="241"/>
      <c r="J284" s="273"/>
      <c r="K284" s="190">
        <f>SUBTOTAL(9,K285:K295)</f>
        <v>0</v>
      </c>
      <c r="L284" s="240"/>
      <c r="M284" s="241"/>
      <c r="N284" s="191">
        <f>SUBTOTAL(9,N285:N295)</f>
        <v>0</v>
      </c>
      <c r="O284" s="241"/>
      <c r="P284" s="191">
        <f>SUBTOTAL(9,P285:P295)</f>
        <v>0</v>
      </c>
      <c r="Q284" s="242"/>
      <c r="R284" s="190">
        <f>SUBTOTAL(9,R285:R295)</f>
        <v>0</v>
      </c>
      <c r="S284" s="190">
        <f>SUBTOTAL(9,S285:S295)</f>
        <v>0</v>
      </c>
      <c r="T284" s="188"/>
      <c r="U284" s="6"/>
      <c r="V284" s="9"/>
      <c r="W284" s="9"/>
    </row>
    <row r="285" spans="1:23" ht="26" outlineLevel="6">
      <c r="B285" s="196"/>
      <c r="C285" s="197"/>
      <c r="D285" s="107" t="s">
        <v>823</v>
      </c>
      <c r="E285" s="108"/>
      <c r="F285" s="108" t="s">
        <v>824</v>
      </c>
      <c r="G285" s="109" t="s">
        <v>825</v>
      </c>
      <c r="H285" s="110" t="s">
        <v>786</v>
      </c>
      <c r="I285" s="111">
        <v>1</v>
      </c>
      <c r="J285" s="274"/>
      <c r="K285" s="112">
        <f>I285*J285</f>
        <v>0</v>
      </c>
      <c r="L285" s="110" t="s">
        <v>2014</v>
      </c>
      <c r="M285" s="111"/>
      <c r="N285" s="111">
        <f>I285*M285</f>
        <v>0</v>
      </c>
      <c r="O285" s="111"/>
      <c r="P285" s="111">
        <f>I285*O285</f>
        <v>0</v>
      </c>
      <c r="Q285" s="112">
        <v>21</v>
      </c>
      <c r="R285" s="112">
        <f>K285*(Q285/100)</f>
        <v>0</v>
      </c>
      <c r="S285" s="112">
        <f>K285+R285</f>
        <v>0</v>
      </c>
      <c r="T285" s="113"/>
      <c r="U285" s="9"/>
      <c r="V285" s="9"/>
      <c r="W285" s="9"/>
    </row>
    <row r="286" spans="1:23" ht="4.5" customHeight="1" outlineLevel="6">
      <c r="B286" s="196"/>
      <c r="C286" s="198"/>
      <c r="D286" s="198"/>
      <c r="E286" s="10"/>
      <c r="F286" s="10"/>
      <c r="G286" s="202"/>
      <c r="H286" s="204"/>
      <c r="I286" s="158"/>
      <c r="J286" s="275"/>
      <c r="K286" s="152"/>
      <c r="L286" s="204"/>
      <c r="M286" s="158"/>
      <c r="N286" s="158"/>
      <c r="O286" s="158"/>
      <c r="P286" s="158"/>
      <c r="Q286" s="152"/>
      <c r="R286" s="152"/>
      <c r="S286" s="152"/>
      <c r="T286" s="10"/>
      <c r="U286" s="9"/>
      <c r="V286" s="9"/>
      <c r="W286" s="9"/>
    </row>
    <row r="287" spans="1:23" ht="39" outlineLevel="6">
      <c r="B287" s="196"/>
      <c r="C287" s="197"/>
      <c r="D287" s="107" t="s">
        <v>826</v>
      </c>
      <c r="E287" s="108"/>
      <c r="F287" s="108" t="s">
        <v>827</v>
      </c>
      <c r="G287" s="109" t="s">
        <v>828</v>
      </c>
      <c r="H287" s="110" t="s">
        <v>786</v>
      </c>
      <c r="I287" s="111">
        <v>1</v>
      </c>
      <c r="J287" s="274"/>
      <c r="K287" s="112">
        <f>I287*J287</f>
        <v>0</v>
      </c>
      <c r="L287" s="110" t="s">
        <v>2014</v>
      </c>
      <c r="M287" s="111"/>
      <c r="N287" s="111">
        <f>I287*M287</f>
        <v>0</v>
      </c>
      <c r="O287" s="111"/>
      <c r="P287" s="111">
        <f>I287*O287</f>
        <v>0</v>
      </c>
      <c r="Q287" s="112">
        <v>21</v>
      </c>
      <c r="R287" s="112">
        <f>K287*(Q287/100)</f>
        <v>0</v>
      </c>
      <c r="S287" s="112">
        <f>K287+R287</f>
        <v>0</v>
      </c>
      <c r="T287" s="113"/>
      <c r="U287" s="9"/>
      <c r="V287" s="9"/>
      <c r="W287" s="9"/>
    </row>
    <row r="288" spans="1:23" ht="4.5" customHeight="1" outlineLevel="6">
      <c r="B288" s="196"/>
      <c r="C288" s="198"/>
      <c r="D288" s="198"/>
      <c r="E288" s="10"/>
      <c r="F288" s="10"/>
      <c r="G288" s="202"/>
      <c r="H288" s="204"/>
      <c r="I288" s="158"/>
      <c r="J288" s="275"/>
      <c r="K288" s="152"/>
      <c r="L288" s="204"/>
      <c r="M288" s="158"/>
      <c r="N288" s="158"/>
      <c r="O288" s="158"/>
      <c r="P288" s="158"/>
      <c r="Q288" s="152"/>
      <c r="R288" s="152"/>
      <c r="S288" s="152"/>
      <c r="T288" s="10"/>
      <c r="U288" s="9"/>
      <c r="V288" s="9"/>
      <c r="W288" s="9"/>
    </row>
    <row r="289" spans="1:23" ht="39" outlineLevel="6">
      <c r="B289" s="196"/>
      <c r="C289" s="197"/>
      <c r="D289" s="107" t="s">
        <v>829</v>
      </c>
      <c r="E289" s="108"/>
      <c r="F289" s="108" t="s">
        <v>830</v>
      </c>
      <c r="G289" s="109" t="s">
        <v>831</v>
      </c>
      <c r="H289" s="110" t="s">
        <v>786</v>
      </c>
      <c r="I289" s="111">
        <v>1</v>
      </c>
      <c r="J289" s="274"/>
      <c r="K289" s="112">
        <f>I289*J289</f>
        <v>0</v>
      </c>
      <c r="L289" s="110" t="s">
        <v>2014</v>
      </c>
      <c r="M289" s="111"/>
      <c r="N289" s="111">
        <f>I289*M289</f>
        <v>0</v>
      </c>
      <c r="O289" s="111"/>
      <c r="P289" s="111">
        <f>I289*O289</f>
        <v>0</v>
      </c>
      <c r="Q289" s="112">
        <v>21</v>
      </c>
      <c r="R289" s="112">
        <f>K289*(Q289/100)</f>
        <v>0</v>
      </c>
      <c r="S289" s="112">
        <f>K289+R289</f>
        <v>0</v>
      </c>
      <c r="T289" s="113"/>
      <c r="U289" s="9"/>
      <c r="V289" s="9"/>
      <c r="W289" s="9"/>
    </row>
    <row r="290" spans="1:23" ht="4.5" customHeight="1" outlineLevel="6">
      <c r="B290" s="196"/>
      <c r="C290" s="198"/>
      <c r="D290" s="198"/>
      <c r="E290" s="10"/>
      <c r="F290" s="10"/>
      <c r="G290" s="202"/>
      <c r="H290" s="204"/>
      <c r="I290" s="158"/>
      <c r="J290" s="275"/>
      <c r="K290" s="152"/>
      <c r="L290" s="204"/>
      <c r="M290" s="158"/>
      <c r="N290" s="158"/>
      <c r="O290" s="158"/>
      <c r="P290" s="158"/>
      <c r="Q290" s="152"/>
      <c r="R290" s="152"/>
      <c r="S290" s="152"/>
      <c r="T290" s="10"/>
      <c r="U290" s="9"/>
      <c r="V290" s="9"/>
      <c r="W290" s="9"/>
    </row>
    <row r="291" spans="1:23" ht="39" outlineLevel="6">
      <c r="B291" s="196"/>
      <c r="C291" s="197"/>
      <c r="D291" s="107" t="s">
        <v>832</v>
      </c>
      <c r="E291" s="108"/>
      <c r="F291" s="108" t="s">
        <v>833</v>
      </c>
      <c r="G291" s="109" t="s">
        <v>834</v>
      </c>
      <c r="H291" s="110" t="s">
        <v>786</v>
      </c>
      <c r="I291" s="111">
        <v>1</v>
      </c>
      <c r="J291" s="274"/>
      <c r="K291" s="112">
        <f>I291*J291</f>
        <v>0</v>
      </c>
      <c r="L291" s="110" t="s">
        <v>2014</v>
      </c>
      <c r="M291" s="111"/>
      <c r="N291" s="111">
        <f>I291*M291</f>
        <v>0</v>
      </c>
      <c r="O291" s="111"/>
      <c r="P291" s="111">
        <f>I291*O291</f>
        <v>0</v>
      </c>
      <c r="Q291" s="112">
        <v>21</v>
      </c>
      <c r="R291" s="112">
        <f>K291*(Q291/100)</f>
        <v>0</v>
      </c>
      <c r="S291" s="112">
        <f>K291+R291</f>
        <v>0</v>
      </c>
      <c r="T291" s="113"/>
      <c r="U291" s="9"/>
      <c r="V291" s="9"/>
      <c r="W291" s="9"/>
    </row>
    <row r="292" spans="1:23" ht="4.5" customHeight="1" outlineLevel="6">
      <c r="B292" s="196"/>
      <c r="C292" s="198"/>
      <c r="D292" s="198"/>
      <c r="E292" s="10"/>
      <c r="F292" s="10"/>
      <c r="G292" s="202"/>
      <c r="H292" s="204"/>
      <c r="I292" s="158"/>
      <c r="J292" s="275"/>
      <c r="K292" s="152"/>
      <c r="L292" s="204"/>
      <c r="M292" s="158"/>
      <c r="N292" s="158"/>
      <c r="O292" s="158"/>
      <c r="P292" s="158"/>
      <c r="Q292" s="152"/>
      <c r="R292" s="152"/>
      <c r="S292" s="152"/>
      <c r="T292" s="10"/>
      <c r="U292" s="9"/>
      <c r="V292" s="9"/>
      <c r="W292" s="9"/>
    </row>
    <row r="293" spans="1:23" ht="39" outlineLevel="6">
      <c r="B293" s="196"/>
      <c r="C293" s="197"/>
      <c r="D293" s="107" t="s">
        <v>835</v>
      </c>
      <c r="E293" s="108"/>
      <c r="F293" s="108" t="s">
        <v>836</v>
      </c>
      <c r="G293" s="109" t="s">
        <v>837</v>
      </c>
      <c r="H293" s="110" t="s">
        <v>786</v>
      </c>
      <c r="I293" s="111">
        <v>1</v>
      </c>
      <c r="J293" s="274"/>
      <c r="K293" s="112">
        <f>I293*J293</f>
        <v>0</v>
      </c>
      <c r="L293" s="110" t="s">
        <v>2014</v>
      </c>
      <c r="M293" s="111"/>
      <c r="N293" s="111">
        <f>I293*M293</f>
        <v>0</v>
      </c>
      <c r="O293" s="111"/>
      <c r="P293" s="111">
        <f>I293*O293</f>
        <v>0</v>
      </c>
      <c r="Q293" s="112">
        <v>21</v>
      </c>
      <c r="R293" s="112">
        <f>K293*(Q293/100)</f>
        <v>0</v>
      </c>
      <c r="S293" s="112">
        <f>K293+R293</f>
        <v>0</v>
      </c>
      <c r="T293" s="113"/>
      <c r="U293" s="9"/>
      <c r="V293" s="9"/>
      <c r="W293" s="9"/>
    </row>
    <row r="294" spans="1:23" ht="4.5" customHeight="1" outlineLevel="6">
      <c r="B294" s="196"/>
      <c r="C294" s="198"/>
      <c r="D294" s="198"/>
      <c r="E294" s="10"/>
      <c r="F294" s="10"/>
      <c r="G294" s="202"/>
      <c r="H294" s="204"/>
      <c r="I294" s="158"/>
      <c r="J294" s="275"/>
      <c r="K294" s="152"/>
      <c r="L294" s="204"/>
      <c r="M294" s="158"/>
      <c r="N294" s="158"/>
      <c r="O294" s="158"/>
      <c r="P294" s="158"/>
      <c r="Q294" s="152"/>
      <c r="R294" s="152"/>
      <c r="S294" s="152"/>
      <c r="T294" s="10"/>
      <c r="U294" s="9"/>
      <c r="V294" s="9"/>
      <c r="W294" s="9"/>
    </row>
    <row r="295" spans="1:23" outlineLevel="6">
      <c r="B295" s="6"/>
      <c r="C295" s="6"/>
      <c r="D295" s="6"/>
      <c r="E295" s="6"/>
      <c r="F295" s="6"/>
      <c r="G295" s="6"/>
      <c r="H295" s="6"/>
      <c r="I295" s="6"/>
      <c r="J295" s="278"/>
      <c r="K295" s="9"/>
      <c r="L295" s="6"/>
      <c r="M295" s="6"/>
      <c r="N295" s="6"/>
      <c r="O295" s="6"/>
      <c r="P295" s="6"/>
      <c r="Q295" s="6"/>
      <c r="R295" s="9"/>
      <c r="S295" s="9"/>
      <c r="T295" s="9"/>
    </row>
    <row r="296" spans="1:23" ht="13" outlineLevel="4">
      <c r="A296" s="183" t="s">
        <v>248</v>
      </c>
      <c r="B296" s="231">
        <v>5</v>
      </c>
      <c r="C296" s="232"/>
      <c r="D296" s="232"/>
      <c r="E296" s="187"/>
      <c r="F296" s="187"/>
      <c r="G296" s="233" t="s">
        <v>249</v>
      </c>
      <c r="H296" s="234"/>
      <c r="I296" s="235"/>
      <c r="J296" s="272"/>
      <c r="K296" s="185">
        <f>SUBTOTAL(9,K297:K300)</f>
        <v>0</v>
      </c>
      <c r="L296" s="234"/>
      <c r="M296" s="235"/>
      <c r="N296" s="186">
        <f>SUBTOTAL(9,N297:N300)</f>
        <v>0</v>
      </c>
      <c r="O296" s="235"/>
      <c r="P296" s="186">
        <f>SUBTOTAL(9,P297:P300)</f>
        <v>0</v>
      </c>
      <c r="Q296" s="236"/>
      <c r="R296" s="185">
        <f>SUBTOTAL(9,R297:R300)</f>
        <v>0</v>
      </c>
      <c r="S296" s="185">
        <f>SUBTOTAL(9,S297:S300)</f>
        <v>0</v>
      </c>
      <c r="T296" s="183"/>
      <c r="U296" s="6"/>
      <c r="V296" s="9"/>
      <c r="W296" s="9"/>
    </row>
    <row r="297" spans="1:23" ht="13" outlineLevel="5">
      <c r="A297" s="188" t="s">
        <v>250</v>
      </c>
      <c r="B297" s="237">
        <v>6</v>
      </c>
      <c r="C297" s="238"/>
      <c r="D297" s="238"/>
      <c r="E297" s="192"/>
      <c r="F297" s="192"/>
      <c r="G297" s="239" t="s">
        <v>249</v>
      </c>
      <c r="H297" s="240"/>
      <c r="I297" s="241"/>
      <c r="J297" s="273"/>
      <c r="K297" s="190">
        <f>SUBTOTAL(9,K298:K300)</f>
        <v>0</v>
      </c>
      <c r="L297" s="240"/>
      <c r="M297" s="241"/>
      <c r="N297" s="191">
        <f>SUBTOTAL(9,N298:N300)</f>
        <v>0</v>
      </c>
      <c r="O297" s="241"/>
      <c r="P297" s="191">
        <f>SUBTOTAL(9,P298:P300)</f>
        <v>0</v>
      </c>
      <c r="Q297" s="242"/>
      <c r="R297" s="190">
        <f>SUBTOTAL(9,R298:R300)</f>
        <v>0</v>
      </c>
      <c r="S297" s="190">
        <f>SUBTOTAL(9,S298:S300)</f>
        <v>0</v>
      </c>
      <c r="T297" s="188"/>
      <c r="U297" s="6"/>
      <c r="V297" s="9"/>
      <c r="W297" s="9"/>
    </row>
    <row r="298" spans="1:23" ht="26" outlineLevel="6">
      <c r="B298" s="196"/>
      <c r="C298" s="197"/>
      <c r="D298" s="107" t="s">
        <v>838</v>
      </c>
      <c r="E298" s="108"/>
      <c r="F298" s="108" t="s">
        <v>839</v>
      </c>
      <c r="G298" s="109" t="s">
        <v>840</v>
      </c>
      <c r="H298" s="110" t="s">
        <v>786</v>
      </c>
      <c r="I298" s="111">
        <v>1</v>
      </c>
      <c r="J298" s="274"/>
      <c r="K298" s="112">
        <f>I298*J298</f>
        <v>0</v>
      </c>
      <c r="L298" s="110" t="s">
        <v>2014</v>
      </c>
      <c r="M298" s="111"/>
      <c r="N298" s="111">
        <f>I298*M298</f>
        <v>0</v>
      </c>
      <c r="O298" s="111"/>
      <c r="P298" s="111">
        <f>I298*O298</f>
        <v>0</v>
      </c>
      <c r="Q298" s="112">
        <v>21</v>
      </c>
      <c r="R298" s="112">
        <f>K298*(Q298/100)</f>
        <v>0</v>
      </c>
      <c r="S298" s="112">
        <f>K298+R298</f>
        <v>0</v>
      </c>
      <c r="T298" s="113"/>
      <c r="U298" s="9"/>
      <c r="V298" s="9"/>
      <c r="W298" s="9"/>
    </row>
    <row r="299" spans="1:23" ht="4.5" customHeight="1" outlineLevel="6">
      <c r="B299" s="196"/>
      <c r="C299" s="198"/>
      <c r="D299" s="198"/>
      <c r="E299" s="10"/>
      <c r="F299" s="10"/>
      <c r="G299" s="202"/>
      <c r="H299" s="204"/>
      <c r="I299" s="158"/>
      <c r="J299" s="275"/>
      <c r="K299" s="152"/>
      <c r="L299" s="204"/>
      <c r="M299" s="158"/>
      <c r="N299" s="158"/>
      <c r="O299" s="158"/>
      <c r="P299" s="158"/>
      <c r="Q299" s="152"/>
      <c r="R299" s="152"/>
      <c r="S299" s="152"/>
      <c r="T299" s="10"/>
      <c r="U299" s="9"/>
      <c r="V299" s="9"/>
      <c r="W299" s="9"/>
    </row>
    <row r="300" spans="1:23" outlineLevel="6">
      <c r="B300" s="6"/>
      <c r="C300" s="6"/>
      <c r="D300" s="6"/>
      <c r="E300" s="6"/>
      <c r="F300" s="6"/>
      <c r="G300" s="6"/>
      <c r="H300" s="6"/>
      <c r="I300" s="6"/>
      <c r="J300" s="278"/>
      <c r="K300" s="9"/>
      <c r="L300" s="6"/>
      <c r="M300" s="6"/>
      <c r="N300" s="6"/>
      <c r="O300" s="6"/>
      <c r="P300" s="6"/>
      <c r="Q300" s="6"/>
      <c r="R300" s="9"/>
      <c r="S300" s="9"/>
      <c r="T300" s="9"/>
    </row>
    <row r="301" spans="1:23" ht="13" outlineLevel="4">
      <c r="A301" s="183" t="s">
        <v>251</v>
      </c>
      <c r="B301" s="231">
        <v>5</v>
      </c>
      <c r="C301" s="232"/>
      <c r="D301" s="232"/>
      <c r="E301" s="187"/>
      <c r="F301" s="187"/>
      <c r="G301" s="233" t="s">
        <v>252</v>
      </c>
      <c r="H301" s="234"/>
      <c r="I301" s="235"/>
      <c r="J301" s="272"/>
      <c r="K301" s="185">
        <f>SUBTOTAL(9,K302:K305)</f>
        <v>0</v>
      </c>
      <c r="L301" s="234"/>
      <c r="M301" s="235"/>
      <c r="N301" s="186">
        <f>SUBTOTAL(9,N302:N305)</f>
        <v>0</v>
      </c>
      <c r="O301" s="235"/>
      <c r="P301" s="186">
        <f>SUBTOTAL(9,P302:P305)</f>
        <v>0</v>
      </c>
      <c r="Q301" s="236"/>
      <c r="R301" s="185">
        <f>SUBTOTAL(9,R302:R305)</f>
        <v>0</v>
      </c>
      <c r="S301" s="185">
        <f>SUBTOTAL(9,S302:S305)</f>
        <v>0</v>
      </c>
      <c r="T301" s="183"/>
      <c r="U301" s="6"/>
      <c r="V301" s="9"/>
      <c r="W301" s="9"/>
    </row>
    <row r="302" spans="1:23" ht="13" outlineLevel="5">
      <c r="A302" s="188" t="s">
        <v>253</v>
      </c>
      <c r="B302" s="237">
        <v>6</v>
      </c>
      <c r="C302" s="238"/>
      <c r="D302" s="238"/>
      <c r="E302" s="192"/>
      <c r="F302" s="192"/>
      <c r="G302" s="239" t="s">
        <v>252</v>
      </c>
      <c r="H302" s="240"/>
      <c r="I302" s="241"/>
      <c r="J302" s="273"/>
      <c r="K302" s="190">
        <f>SUBTOTAL(9,K303:K305)</f>
        <v>0</v>
      </c>
      <c r="L302" s="240"/>
      <c r="M302" s="241"/>
      <c r="N302" s="191">
        <f>SUBTOTAL(9,N303:N305)</f>
        <v>0</v>
      </c>
      <c r="O302" s="241"/>
      <c r="P302" s="191">
        <f>SUBTOTAL(9,P303:P305)</f>
        <v>0</v>
      </c>
      <c r="Q302" s="242"/>
      <c r="R302" s="190">
        <f>SUBTOTAL(9,R303:R305)</f>
        <v>0</v>
      </c>
      <c r="S302" s="190">
        <f>SUBTOTAL(9,S303:S305)</f>
        <v>0</v>
      </c>
      <c r="T302" s="188"/>
      <c r="U302" s="6"/>
      <c r="V302" s="9"/>
      <c r="W302" s="9"/>
    </row>
    <row r="303" spans="1:23" ht="39" outlineLevel="6">
      <c r="B303" s="196"/>
      <c r="C303" s="197"/>
      <c r="D303" s="107" t="s">
        <v>841</v>
      </c>
      <c r="E303" s="108"/>
      <c r="F303" s="108" t="s">
        <v>842</v>
      </c>
      <c r="G303" s="109" t="s">
        <v>843</v>
      </c>
      <c r="H303" s="110" t="s">
        <v>786</v>
      </c>
      <c r="I303" s="111">
        <v>1</v>
      </c>
      <c r="J303" s="274"/>
      <c r="K303" s="112">
        <f>I303*J303</f>
        <v>0</v>
      </c>
      <c r="L303" s="110" t="s">
        <v>2014</v>
      </c>
      <c r="M303" s="111"/>
      <c r="N303" s="111">
        <f>I303*M303</f>
        <v>0</v>
      </c>
      <c r="O303" s="111"/>
      <c r="P303" s="111">
        <f>I303*O303</f>
        <v>0</v>
      </c>
      <c r="Q303" s="112">
        <v>21</v>
      </c>
      <c r="R303" s="112">
        <f>K303*(Q303/100)</f>
        <v>0</v>
      </c>
      <c r="S303" s="112">
        <f>K303+R303</f>
        <v>0</v>
      </c>
      <c r="T303" s="113"/>
      <c r="U303" s="9"/>
      <c r="V303" s="9"/>
      <c r="W303" s="9"/>
    </row>
    <row r="304" spans="1:23" ht="4.5" customHeight="1" outlineLevel="6">
      <c r="B304" s="196"/>
      <c r="C304" s="198"/>
      <c r="D304" s="198"/>
      <c r="E304" s="10"/>
      <c r="F304" s="10"/>
      <c r="G304" s="202"/>
      <c r="H304" s="204"/>
      <c r="I304" s="158"/>
      <c r="J304" s="275"/>
      <c r="K304" s="152"/>
      <c r="L304" s="204"/>
      <c r="M304" s="158"/>
      <c r="N304" s="158"/>
      <c r="O304" s="158"/>
      <c r="P304" s="158"/>
      <c r="Q304" s="152"/>
      <c r="R304" s="152"/>
      <c r="S304" s="152"/>
      <c r="T304" s="10"/>
      <c r="U304" s="9"/>
      <c r="V304" s="9"/>
      <c r="W304" s="9"/>
    </row>
    <row r="305" spans="1:23" outlineLevel="6">
      <c r="B305" s="6"/>
      <c r="C305" s="6"/>
      <c r="D305" s="6"/>
      <c r="E305" s="6"/>
      <c r="F305" s="6"/>
      <c r="G305" s="6"/>
      <c r="H305" s="6"/>
      <c r="I305" s="6"/>
      <c r="J305" s="278"/>
      <c r="K305" s="9"/>
      <c r="L305" s="6"/>
      <c r="M305" s="6"/>
      <c r="N305" s="6"/>
      <c r="O305" s="6"/>
      <c r="P305" s="6"/>
      <c r="Q305" s="6"/>
      <c r="R305" s="9"/>
      <c r="S305" s="9"/>
      <c r="T305" s="9"/>
    </row>
    <row r="306" spans="1:23" ht="13" outlineLevel="4">
      <c r="A306" s="183" t="s">
        <v>254</v>
      </c>
      <c r="B306" s="231">
        <v>5</v>
      </c>
      <c r="C306" s="232"/>
      <c r="D306" s="232"/>
      <c r="E306" s="187"/>
      <c r="F306" s="187"/>
      <c r="G306" s="233" t="s">
        <v>255</v>
      </c>
      <c r="H306" s="234"/>
      <c r="I306" s="235"/>
      <c r="J306" s="272"/>
      <c r="K306" s="185">
        <f>SUBTOTAL(9,K307:K310)</f>
        <v>0</v>
      </c>
      <c r="L306" s="234"/>
      <c r="M306" s="235"/>
      <c r="N306" s="186">
        <f>SUBTOTAL(9,N307:N310)</f>
        <v>0</v>
      </c>
      <c r="O306" s="235"/>
      <c r="P306" s="186">
        <f>SUBTOTAL(9,P307:P310)</f>
        <v>0</v>
      </c>
      <c r="Q306" s="236"/>
      <c r="R306" s="185">
        <f>SUBTOTAL(9,R307:R310)</f>
        <v>0</v>
      </c>
      <c r="S306" s="185">
        <f>SUBTOTAL(9,S307:S310)</f>
        <v>0</v>
      </c>
      <c r="T306" s="183"/>
      <c r="U306" s="6"/>
      <c r="V306" s="9"/>
      <c r="W306" s="9"/>
    </row>
    <row r="307" spans="1:23" ht="13" outlineLevel="5">
      <c r="A307" s="188" t="s">
        <v>256</v>
      </c>
      <c r="B307" s="237">
        <v>6</v>
      </c>
      <c r="C307" s="238"/>
      <c r="D307" s="238"/>
      <c r="E307" s="192"/>
      <c r="F307" s="192"/>
      <c r="G307" s="239" t="s">
        <v>255</v>
      </c>
      <c r="H307" s="240"/>
      <c r="I307" s="241"/>
      <c r="J307" s="273"/>
      <c r="K307" s="190">
        <f>SUBTOTAL(9,K308:K310)</f>
        <v>0</v>
      </c>
      <c r="L307" s="240"/>
      <c r="M307" s="241"/>
      <c r="N307" s="191">
        <f>SUBTOTAL(9,N308:N310)</f>
        <v>0</v>
      </c>
      <c r="O307" s="241"/>
      <c r="P307" s="191">
        <f>SUBTOTAL(9,P308:P310)</f>
        <v>0</v>
      </c>
      <c r="Q307" s="242"/>
      <c r="R307" s="190">
        <f>SUBTOTAL(9,R308:R310)</f>
        <v>0</v>
      </c>
      <c r="S307" s="190">
        <f>SUBTOTAL(9,S308:S310)</f>
        <v>0</v>
      </c>
      <c r="T307" s="188"/>
      <c r="U307" s="6"/>
      <c r="V307" s="9"/>
      <c r="W307" s="9"/>
    </row>
    <row r="308" spans="1:23" ht="13" outlineLevel="6">
      <c r="B308" s="196"/>
      <c r="C308" s="197"/>
      <c r="D308" s="107" t="s">
        <v>844</v>
      </c>
      <c r="E308" s="108"/>
      <c r="F308" s="108" t="s">
        <v>845</v>
      </c>
      <c r="G308" s="109" t="s">
        <v>846</v>
      </c>
      <c r="H308" s="110" t="s">
        <v>786</v>
      </c>
      <c r="I308" s="111">
        <v>1</v>
      </c>
      <c r="J308" s="274"/>
      <c r="K308" s="112">
        <f>I308*J308</f>
        <v>0</v>
      </c>
      <c r="L308" s="110" t="s">
        <v>2014</v>
      </c>
      <c r="M308" s="111"/>
      <c r="N308" s="111">
        <f>I308*M308</f>
        <v>0</v>
      </c>
      <c r="O308" s="111"/>
      <c r="P308" s="111">
        <f>I308*O308</f>
        <v>0</v>
      </c>
      <c r="Q308" s="112">
        <v>21</v>
      </c>
      <c r="R308" s="112">
        <f>K308*(Q308/100)</f>
        <v>0</v>
      </c>
      <c r="S308" s="112">
        <f>K308+R308</f>
        <v>0</v>
      </c>
      <c r="T308" s="113"/>
      <c r="U308" s="9"/>
      <c r="V308" s="9"/>
      <c r="W308" s="9"/>
    </row>
    <row r="309" spans="1:23" ht="4.5" customHeight="1" outlineLevel="6">
      <c r="B309" s="196"/>
      <c r="C309" s="198"/>
      <c r="D309" s="198"/>
      <c r="E309" s="10"/>
      <c r="F309" s="10"/>
      <c r="G309" s="202"/>
      <c r="H309" s="204"/>
      <c r="I309" s="158"/>
      <c r="J309" s="275"/>
      <c r="K309" s="152"/>
      <c r="L309" s="204"/>
      <c r="M309" s="158"/>
      <c r="N309" s="158"/>
      <c r="O309" s="158"/>
      <c r="P309" s="158"/>
      <c r="Q309" s="152"/>
      <c r="R309" s="152"/>
      <c r="S309" s="152"/>
      <c r="T309" s="10"/>
      <c r="U309" s="9"/>
      <c r="V309" s="9"/>
      <c r="W309" s="9"/>
    </row>
    <row r="310" spans="1:23" outlineLevel="6">
      <c r="B310" s="6"/>
      <c r="C310" s="6"/>
      <c r="D310" s="6"/>
      <c r="E310" s="6"/>
      <c r="F310" s="6"/>
      <c r="G310" s="6"/>
      <c r="H310" s="6"/>
      <c r="I310" s="6"/>
      <c r="J310" s="278"/>
      <c r="K310" s="9"/>
      <c r="L310" s="6"/>
      <c r="M310" s="6"/>
      <c r="N310" s="6"/>
      <c r="O310" s="6"/>
      <c r="P310" s="6"/>
      <c r="Q310" s="6"/>
      <c r="R310" s="9"/>
      <c r="S310" s="9"/>
      <c r="T310" s="9"/>
    </row>
  </sheetData>
  <sheetProtection algorithmName="SHA-512" hashValue="TLVVPKtRFBXEKcEM5/h0AzoW7BLrBj3xjKx2kfZwl+xsBQ2qFJF+UC3gLb8xcl8Ncw9GmDbCKonc3JSGEllYjw==" saltValue="MJOuUTCFrAMW1If4+WdcNg==" spinCount="100000" sheet="1" objects="1" scenarios="1" sort="0" autoFilter="0"/>
  <autoFilter ref="D3:L310" xr:uid="{00000000-0001-0000-0600-000000000000}"/>
  <conditionalFormatting sqref="C11:S12 C16:S17 C21:S22 C28:S29 C38:S39 C42:S43 C46:S47 C50:S51 C54:S55 C61:S62 C70:S71 C77:S78 C82:S83 C87:S88 C93:S94 C98:S99 C105:S106 C114:S161 C164:S215 C220:S227 C233:S234 C237:S238 C242:S247 C253:S266 C270:S281 C285:S294 C298:S299 C303:S304 C308:S309">
    <cfRule type="expression" dxfId="29" priority="25">
      <formula>$T11=15</formula>
    </cfRule>
    <cfRule type="expression" dxfId="28" priority="26">
      <formula>$T11=14</formula>
    </cfRule>
    <cfRule type="expression" dxfId="27" priority="27">
      <formula>$T11=13</formula>
    </cfRule>
    <cfRule type="expression" dxfId="26" priority="28">
      <formula>$T11=12</formula>
    </cfRule>
    <cfRule type="expression" dxfId="25" priority="29">
      <formula>$T11=11</formula>
    </cfRule>
    <cfRule type="expression" dxfId="24" priority="30">
      <formula>$T11=10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8260-8DD8-214E-9401-08A5FC15D226}">
  <sheetPr>
    <tabColor rgb="FF00B050"/>
    <outlinePr summaryBelow="0" summaryRight="0"/>
    <pageSetUpPr fitToPage="1"/>
  </sheetPr>
  <dimension ref="A1:Y336"/>
  <sheetViews>
    <sheetView showGridLines="0" view="pageBreakPreview" topLeftCell="D1" zoomScaleNormal="130" zoomScaleSheetLayoutView="100" zoomScalePageLayoutView="19" workbookViewId="0">
      <pane ySplit="5" topLeftCell="A6" activePane="bottomLeft" state="frozen"/>
      <selection pane="bottomLeft" activeCell="J1" sqref="J1:J1048576"/>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6" width="15.83203125" style="2" customWidth="1"/>
    <col min="7" max="7" width="72.6640625" style="2" customWidth="1"/>
    <col min="8" max="8" width="8.83203125" style="2" customWidth="1"/>
    <col min="9" max="9" width="15.83203125" style="2" customWidth="1"/>
    <col min="10" max="10" width="15.83203125" style="266" customWidth="1"/>
    <col min="11" max="11" width="15.83203125" style="2" customWidth="1"/>
    <col min="12" max="12" width="16" style="2" customWidth="1"/>
    <col min="13" max="17" width="16" style="2" hidden="1" customWidth="1"/>
    <col min="18" max="19" width="15.83203125" style="2" hidden="1" customWidth="1"/>
    <col min="20" max="20" width="16.33203125" style="2" hidden="1" customWidth="1"/>
    <col min="21" max="21" width="38.6640625" style="2" customWidth="1"/>
    <col min="22" max="24" width="9.1640625" style="2"/>
    <col min="25" max="25" width="9.1640625" style="2" customWidth="1"/>
    <col min="26" max="26" width="5.5" style="2" customWidth="1"/>
    <col min="27" max="16384" width="9.1640625" style="2"/>
  </cols>
  <sheetData>
    <row r="1" spans="1:25">
      <c r="B1" s="193"/>
      <c r="C1" s="193"/>
      <c r="D1" s="193"/>
      <c r="G1" s="200"/>
      <c r="H1" s="146"/>
      <c r="I1" s="154"/>
      <c r="K1" s="150"/>
      <c r="L1" s="146"/>
      <c r="M1" s="154"/>
      <c r="N1" s="154"/>
      <c r="O1" s="154"/>
      <c r="P1" s="154"/>
      <c r="Q1" s="150"/>
      <c r="R1" s="150"/>
      <c r="S1" s="150"/>
      <c r="V1" s="8"/>
      <c r="Y1" s="3"/>
    </row>
    <row r="2" spans="1:25" ht="7.5" customHeight="1">
      <c r="A2" s="6"/>
      <c r="B2" s="194"/>
      <c r="C2" s="194"/>
      <c r="D2" s="193"/>
      <c r="G2" s="146"/>
      <c r="H2" s="146"/>
      <c r="I2" s="154"/>
      <c r="K2" s="150"/>
      <c r="L2" s="206"/>
      <c r="M2" s="156"/>
      <c r="N2" s="156"/>
      <c r="O2" s="156"/>
      <c r="P2" s="156"/>
      <c r="Q2" s="161"/>
      <c r="R2" s="161"/>
      <c r="S2" s="161"/>
      <c r="T2" s="9"/>
      <c r="U2" s="9"/>
    </row>
    <row r="3" spans="1:25" ht="25.5" customHeight="1">
      <c r="A3" s="100"/>
      <c r="B3" s="199"/>
      <c r="C3" s="199"/>
      <c r="D3" s="199" t="s">
        <v>6</v>
      </c>
      <c r="E3" s="100" t="s">
        <v>157</v>
      </c>
      <c r="F3" s="100" t="s">
        <v>7</v>
      </c>
      <c r="G3" s="201" t="s">
        <v>5</v>
      </c>
      <c r="H3" s="201" t="s">
        <v>8</v>
      </c>
      <c r="I3" s="157" t="s">
        <v>9</v>
      </c>
      <c r="J3" s="267" t="s">
        <v>20</v>
      </c>
      <c r="K3" s="162" t="s">
        <v>10</v>
      </c>
      <c r="L3" s="201" t="s">
        <v>156</v>
      </c>
      <c r="M3" s="157" t="s">
        <v>11</v>
      </c>
      <c r="N3" s="157" t="s">
        <v>12</v>
      </c>
      <c r="O3" s="157" t="s">
        <v>13</v>
      </c>
      <c r="P3" s="157" t="s">
        <v>14</v>
      </c>
      <c r="Q3" s="162" t="s">
        <v>15</v>
      </c>
      <c r="R3" s="162" t="s">
        <v>3</v>
      </c>
      <c r="S3" s="162" t="s">
        <v>16</v>
      </c>
      <c r="T3" s="100" t="s">
        <v>103</v>
      </c>
      <c r="U3" s="6"/>
      <c r="V3" s="9"/>
    </row>
    <row r="4" spans="1:25" ht="7.5" customHeight="1">
      <c r="B4" s="193"/>
      <c r="C4" s="193"/>
      <c r="D4" s="193"/>
      <c r="G4" s="146"/>
      <c r="H4" s="146"/>
      <c r="I4" s="154"/>
      <c r="K4" s="150"/>
      <c r="L4" s="146"/>
      <c r="M4" s="154"/>
      <c r="N4" s="154"/>
      <c r="O4" s="154"/>
      <c r="P4" s="154"/>
      <c r="Q4" s="150"/>
      <c r="R4" s="150"/>
      <c r="S4" s="150"/>
      <c r="U4" s="9"/>
    </row>
    <row r="5" spans="1:25" ht="17">
      <c r="A5" s="163" t="s">
        <v>179</v>
      </c>
      <c r="B5" s="207">
        <v>1</v>
      </c>
      <c r="C5" s="208"/>
      <c r="D5" s="208"/>
      <c r="E5" s="167"/>
      <c r="F5" s="167"/>
      <c r="G5" s="209" t="s">
        <v>180</v>
      </c>
      <c r="H5" s="210"/>
      <c r="I5" s="211"/>
      <c r="J5" s="268"/>
      <c r="K5" s="165">
        <f>SUBTOTAL(9,K6:K336)</f>
        <v>0</v>
      </c>
      <c r="L5" s="210"/>
      <c r="M5" s="211"/>
      <c r="N5" s="166">
        <f>SUBTOTAL(9,N6:N336)</f>
        <v>5.5703543999999994</v>
      </c>
      <c r="O5" s="211"/>
      <c r="P5" s="166">
        <f>SUBTOTAL(9,P6:P336)</f>
        <v>2.0524977999999994</v>
      </c>
      <c r="Q5" s="212"/>
      <c r="R5" s="165">
        <f>SUBTOTAL(9,R6:R336)</f>
        <v>0</v>
      </c>
      <c r="S5" s="165">
        <f>SUBTOTAL(9,S6:S336)</f>
        <v>0</v>
      </c>
      <c r="T5" s="163"/>
      <c r="U5" s="6"/>
      <c r="V5" s="9"/>
      <c r="W5" s="9"/>
    </row>
    <row r="6" spans="1:25" ht="15" outlineLevel="1">
      <c r="A6" s="168" t="s">
        <v>257</v>
      </c>
      <c r="B6" s="213">
        <v>2</v>
      </c>
      <c r="C6" s="214"/>
      <c r="D6" s="214"/>
      <c r="E6" s="172"/>
      <c r="F6" s="172"/>
      <c r="G6" s="215" t="s">
        <v>258</v>
      </c>
      <c r="H6" s="216"/>
      <c r="I6" s="217"/>
      <c r="J6" s="269"/>
      <c r="K6" s="170">
        <f>SUBTOTAL(9,K7:K336)</f>
        <v>0</v>
      </c>
      <c r="L6" s="216"/>
      <c r="M6" s="217"/>
      <c r="N6" s="171">
        <f>SUBTOTAL(9,N7:N336)</f>
        <v>5.5703543999999994</v>
      </c>
      <c r="O6" s="217"/>
      <c r="P6" s="171">
        <f>SUBTOTAL(9,P7:P336)</f>
        <v>2.0524977999999994</v>
      </c>
      <c r="Q6" s="218"/>
      <c r="R6" s="170">
        <f>SUBTOTAL(9,R7:R336)</f>
        <v>0</v>
      </c>
      <c r="S6" s="170">
        <f>SUBTOTAL(9,S7:S336)</f>
        <v>0</v>
      </c>
      <c r="T6" s="168"/>
      <c r="U6" s="6"/>
      <c r="V6" s="9"/>
      <c r="W6" s="9"/>
    </row>
    <row r="7" spans="1:25" ht="14" outlineLevel="2">
      <c r="A7" s="173" t="s">
        <v>259</v>
      </c>
      <c r="B7" s="219">
        <v>3</v>
      </c>
      <c r="C7" s="220"/>
      <c r="D7" s="220"/>
      <c r="E7" s="177"/>
      <c r="F7" s="177"/>
      <c r="G7" s="221" t="s">
        <v>260</v>
      </c>
      <c r="H7" s="222"/>
      <c r="I7" s="223"/>
      <c r="J7" s="270"/>
      <c r="K7" s="175">
        <f>SUBTOTAL(9,K8:K254)</f>
        <v>0</v>
      </c>
      <c r="L7" s="222"/>
      <c r="M7" s="223"/>
      <c r="N7" s="176">
        <f>SUBTOTAL(9,N8:N254)</f>
        <v>5.5673747999999996</v>
      </c>
      <c r="O7" s="223"/>
      <c r="P7" s="176">
        <f>SUBTOTAL(9,P8:P254)</f>
        <v>2.0524977999999994</v>
      </c>
      <c r="Q7" s="224"/>
      <c r="R7" s="175">
        <f>SUBTOTAL(9,R8:R254)</f>
        <v>0</v>
      </c>
      <c r="S7" s="175">
        <f>SUBTOTAL(9,S8:S254)</f>
        <v>0</v>
      </c>
      <c r="T7" s="173"/>
      <c r="U7" s="6"/>
      <c r="V7" s="9"/>
      <c r="W7" s="9"/>
    </row>
    <row r="8" spans="1:25" ht="13" outlineLevel="3">
      <c r="A8" s="178" t="s">
        <v>261</v>
      </c>
      <c r="B8" s="225">
        <v>4</v>
      </c>
      <c r="C8" s="226"/>
      <c r="D8" s="226"/>
      <c r="E8" s="182"/>
      <c r="F8" s="182"/>
      <c r="G8" s="227" t="s">
        <v>262</v>
      </c>
      <c r="H8" s="228"/>
      <c r="I8" s="229"/>
      <c r="J8" s="271"/>
      <c r="K8" s="180">
        <f>SUBTOTAL(9,K9:K55)</f>
        <v>0</v>
      </c>
      <c r="L8" s="228"/>
      <c r="M8" s="229"/>
      <c r="N8" s="181">
        <f>SUBTOTAL(9,N9:N55)</f>
        <v>0</v>
      </c>
      <c r="O8" s="229"/>
      <c r="P8" s="181">
        <f>SUBTOTAL(9,P9:P55)</f>
        <v>2.0524977999999994</v>
      </c>
      <c r="Q8" s="230"/>
      <c r="R8" s="180">
        <f>SUBTOTAL(9,R9:R55)</f>
        <v>0</v>
      </c>
      <c r="S8" s="180">
        <f>SUBTOTAL(9,S9:S55)</f>
        <v>0</v>
      </c>
      <c r="T8" s="178"/>
      <c r="U8" s="6"/>
      <c r="V8" s="9"/>
      <c r="W8" s="9"/>
    </row>
    <row r="9" spans="1:25" ht="13" outlineLevel="4">
      <c r="A9" s="183" t="s">
        <v>263</v>
      </c>
      <c r="B9" s="231">
        <v>5</v>
      </c>
      <c r="C9" s="232"/>
      <c r="D9" s="232"/>
      <c r="E9" s="187"/>
      <c r="F9" s="187"/>
      <c r="G9" s="233" t="s">
        <v>188</v>
      </c>
      <c r="H9" s="234"/>
      <c r="I9" s="235"/>
      <c r="J9" s="272"/>
      <c r="K9" s="185">
        <f>SUBTOTAL(9,K10:K25)</f>
        <v>0</v>
      </c>
      <c r="L9" s="234"/>
      <c r="M9" s="235"/>
      <c r="N9" s="186">
        <f>SUBTOTAL(9,N10:N25)</f>
        <v>0</v>
      </c>
      <c r="O9" s="235"/>
      <c r="P9" s="186">
        <f>SUBTOTAL(9,P10:P25)</f>
        <v>1.6900807999999998</v>
      </c>
      <c r="Q9" s="236"/>
      <c r="R9" s="185">
        <f>SUBTOTAL(9,R10:R25)</f>
        <v>0</v>
      </c>
      <c r="S9" s="185">
        <f>SUBTOTAL(9,S10:S25)</f>
        <v>0</v>
      </c>
      <c r="T9" s="183"/>
      <c r="U9" s="6"/>
      <c r="V9" s="9"/>
      <c r="W9" s="9"/>
    </row>
    <row r="10" spans="1:25" ht="13" outlineLevel="5">
      <c r="A10" s="188" t="s">
        <v>264</v>
      </c>
      <c r="B10" s="237">
        <v>6</v>
      </c>
      <c r="C10" s="238"/>
      <c r="D10" s="238"/>
      <c r="E10" s="192"/>
      <c r="F10" s="192"/>
      <c r="G10" s="239" t="s">
        <v>190</v>
      </c>
      <c r="H10" s="240"/>
      <c r="I10" s="241"/>
      <c r="J10" s="273"/>
      <c r="K10" s="190">
        <f>SUBTOTAL(9,K11:K18)</f>
        <v>0</v>
      </c>
      <c r="L10" s="240"/>
      <c r="M10" s="241"/>
      <c r="N10" s="191">
        <f>SUBTOTAL(9,N11:N18)</f>
        <v>0</v>
      </c>
      <c r="O10" s="241"/>
      <c r="P10" s="191">
        <f>SUBTOTAL(9,P11:P18)</f>
        <v>3.8080800000000012E-2</v>
      </c>
      <c r="Q10" s="242"/>
      <c r="R10" s="190">
        <f>SUBTOTAL(9,R11:R18)</f>
        <v>0</v>
      </c>
      <c r="S10" s="190">
        <f>SUBTOTAL(9,S11:S18)</f>
        <v>0</v>
      </c>
      <c r="T10" s="188"/>
      <c r="U10" s="6"/>
      <c r="V10" s="9"/>
      <c r="W10" s="9"/>
    </row>
    <row r="11" spans="1:25" ht="13" outlineLevel="6">
      <c r="B11" s="196"/>
      <c r="C11" s="197"/>
      <c r="D11" s="107" t="s">
        <v>847</v>
      </c>
      <c r="E11" s="108"/>
      <c r="F11" s="108" t="s">
        <v>848</v>
      </c>
      <c r="G11" s="109" t="s">
        <v>849</v>
      </c>
      <c r="H11" s="110" t="s">
        <v>499</v>
      </c>
      <c r="I11" s="111">
        <v>0.92880000000000018</v>
      </c>
      <c r="J11" s="274"/>
      <c r="K11" s="112">
        <f>I11*J11</f>
        <v>0</v>
      </c>
      <c r="L11" s="110" t="s">
        <v>2015</v>
      </c>
      <c r="M11" s="111"/>
      <c r="N11" s="111">
        <f>I11*M11</f>
        <v>0</v>
      </c>
      <c r="O11" s="111">
        <v>4.1000000000000002E-2</v>
      </c>
      <c r="P11" s="111">
        <f>I11*O11</f>
        <v>3.8080800000000012E-2</v>
      </c>
      <c r="Q11" s="112">
        <v>21</v>
      </c>
      <c r="R11" s="112">
        <f>K11*(Q11/100)</f>
        <v>0</v>
      </c>
      <c r="S11" s="112">
        <f>K11+R11</f>
        <v>0</v>
      </c>
      <c r="T11" s="113">
        <v>5</v>
      </c>
      <c r="U11" s="9"/>
      <c r="V11" s="9"/>
      <c r="W11" s="9"/>
    </row>
    <row r="12" spans="1:25" ht="4.5" customHeight="1" outlineLevel="6">
      <c r="B12" s="196"/>
      <c r="C12" s="198"/>
      <c r="D12" s="198"/>
      <c r="E12" s="10"/>
      <c r="F12" s="10"/>
      <c r="G12" s="202"/>
      <c r="H12" s="204"/>
      <c r="I12" s="158"/>
      <c r="J12" s="275"/>
      <c r="K12" s="152"/>
      <c r="L12" s="204"/>
      <c r="M12" s="158"/>
      <c r="N12" s="158"/>
      <c r="O12" s="158"/>
      <c r="P12" s="158"/>
      <c r="Q12" s="152"/>
      <c r="R12" s="152"/>
      <c r="S12" s="152"/>
      <c r="T12" s="10"/>
      <c r="U12" s="9"/>
      <c r="V12" s="9"/>
      <c r="W12" s="9"/>
    </row>
    <row r="13" spans="1:25" ht="12" outlineLevel="7">
      <c r="A13" s="243"/>
      <c r="B13" s="244"/>
      <c r="C13" s="244"/>
      <c r="D13" s="244"/>
      <c r="E13" s="245"/>
      <c r="F13" s="249" t="s">
        <v>17</v>
      </c>
      <c r="G13" s="246" t="s">
        <v>850</v>
      </c>
      <c r="H13" s="247"/>
      <c r="I13" s="248">
        <v>0.23220000000000002</v>
      </c>
      <c r="J13" s="276"/>
      <c r="K13" s="250"/>
      <c r="L13" s="247"/>
      <c r="M13" s="248"/>
      <c r="N13" s="248"/>
      <c r="O13" s="248"/>
      <c r="P13" s="248"/>
      <c r="Q13" s="250"/>
      <c r="R13" s="250"/>
      <c r="S13" s="250"/>
      <c r="T13" s="249"/>
      <c r="U13" s="6"/>
      <c r="V13" s="9"/>
    </row>
    <row r="14" spans="1:25" ht="12" outlineLevel="7">
      <c r="A14" s="243"/>
      <c r="B14" s="244"/>
      <c r="C14" s="244"/>
      <c r="D14" s="244"/>
      <c r="E14" s="245"/>
      <c r="F14" s="249"/>
      <c r="G14" s="246" t="s">
        <v>851</v>
      </c>
      <c r="H14" s="247"/>
      <c r="I14" s="248">
        <v>0.23220000000000002</v>
      </c>
      <c r="J14" s="276"/>
      <c r="K14" s="250"/>
      <c r="L14" s="247"/>
      <c r="M14" s="248"/>
      <c r="N14" s="248"/>
      <c r="O14" s="248"/>
      <c r="P14" s="248"/>
      <c r="Q14" s="250"/>
      <c r="R14" s="250"/>
      <c r="S14" s="250"/>
      <c r="T14" s="249"/>
      <c r="U14" s="6"/>
      <c r="V14" s="9"/>
    </row>
    <row r="15" spans="1:25" ht="12" outlineLevel="7">
      <c r="A15" s="243"/>
      <c r="B15" s="244"/>
      <c r="C15" s="244"/>
      <c r="D15" s="244"/>
      <c r="E15" s="245"/>
      <c r="F15" s="249"/>
      <c r="G15" s="246" t="s">
        <v>852</v>
      </c>
      <c r="H15" s="247"/>
      <c r="I15" s="248">
        <v>0.23220000000000002</v>
      </c>
      <c r="J15" s="276"/>
      <c r="K15" s="250"/>
      <c r="L15" s="247"/>
      <c r="M15" s="248"/>
      <c r="N15" s="248"/>
      <c r="O15" s="248"/>
      <c r="P15" s="248"/>
      <c r="Q15" s="250"/>
      <c r="R15" s="250"/>
      <c r="S15" s="250"/>
      <c r="T15" s="249"/>
      <c r="U15" s="6"/>
      <c r="V15" s="9"/>
    </row>
    <row r="16" spans="1:25" ht="12" outlineLevel="7">
      <c r="A16" s="243"/>
      <c r="B16" s="244"/>
      <c r="C16" s="244"/>
      <c r="D16" s="244"/>
      <c r="E16" s="245"/>
      <c r="F16" s="249"/>
      <c r="G16" s="246" t="s">
        <v>853</v>
      </c>
      <c r="H16" s="247"/>
      <c r="I16" s="248">
        <v>0.23220000000000002</v>
      </c>
      <c r="J16" s="276"/>
      <c r="K16" s="250"/>
      <c r="L16" s="247"/>
      <c r="M16" s="248"/>
      <c r="N16" s="248"/>
      <c r="O16" s="248"/>
      <c r="P16" s="248"/>
      <c r="Q16" s="250"/>
      <c r="R16" s="250"/>
      <c r="S16" s="250"/>
      <c r="T16" s="249"/>
      <c r="U16" s="6"/>
      <c r="V16" s="9"/>
    </row>
    <row r="17" spans="1:23" ht="7.5" customHeight="1" outlineLevel="7">
      <c r="A17" s="9"/>
      <c r="B17" s="196"/>
      <c r="C17" s="195"/>
      <c r="D17" s="195"/>
      <c r="E17" s="12"/>
      <c r="F17" s="12"/>
      <c r="G17" s="203"/>
      <c r="H17" s="204"/>
      <c r="I17" s="205"/>
      <c r="J17" s="277"/>
      <c r="K17" s="152"/>
      <c r="L17" s="204"/>
      <c r="M17" s="158"/>
      <c r="N17" s="158"/>
      <c r="O17" s="158"/>
      <c r="P17" s="158"/>
      <c r="Q17" s="152"/>
      <c r="R17" s="152"/>
      <c r="S17" s="152"/>
      <c r="T17" s="10"/>
      <c r="U17" s="6"/>
      <c r="V17" s="9"/>
    </row>
    <row r="18" spans="1:23" outlineLevel="6">
      <c r="B18" s="6"/>
      <c r="C18" s="6"/>
      <c r="D18" s="6"/>
      <c r="E18" s="6"/>
      <c r="F18" s="6"/>
      <c r="G18" s="6"/>
      <c r="H18" s="6"/>
      <c r="I18" s="6"/>
      <c r="J18" s="278"/>
      <c r="K18" s="9"/>
      <c r="L18" s="6"/>
      <c r="M18" s="6"/>
      <c r="N18" s="6"/>
      <c r="O18" s="6"/>
      <c r="P18" s="6"/>
      <c r="Q18" s="6"/>
      <c r="R18" s="9"/>
      <c r="S18" s="9"/>
      <c r="T18" s="9"/>
    </row>
    <row r="19" spans="1:23" ht="13" outlineLevel="5">
      <c r="A19" s="188" t="s">
        <v>265</v>
      </c>
      <c r="B19" s="237">
        <v>6</v>
      </c>
      <c r="C19" s="238"/>
      <c r="D19" s="238"/>
      <c r="E19" s="192"/>
      <c r="F19" s="192"/>
      <c r="G19" s="239" t="s">
        <v>192</v>
      </c>
      <c r="H19" s="240"/>
      <c r="I19" s="241"/>
      <c r="J19" s="273"/>
      <c r="K19" s="190">
        <f>SUBTOTAL(9,K20:K25)</f>
        <v>0</v>
      </c>
      <c r="L19" s="240"/>
      <c r="M19" s="241"/>
      <c r="N19" s="191">
        <f>SUBTOTAL(9,N20:N25)</f>
        <v>0</v>
      </c>
      <c r="O19" s="241"/>
      <c r="P19" s="191">
        <f>SUBTOTAL(9,P20:P25)</f>
        <v>1.6519999999999999</v>
      </c>
      <c r="Q19" s="242"/>
      <c r="R19" s="190">
        <f>SUBTOTAL(9,R20:R25)</f>
        <v>0</v>
      </c>
      <c r="S19" s="190">
        <f>SUBTOTAL(9,S20:S25)</f>
        <v>0</v>
      </c>
      <c r="T19" s="188"/>
      <c r="U19" s="6"/>
      <c r="V19" s="9"/>
      <c r="W19" s="9"/>
    </row>
    <row r="20" spans="1:23" ht="13" outlineLevel="6">
      <c r="B20" s="196"/>
      <c r="C20" s="197"/>
      <c r="D20" s="107" t="s">
        <v>854</v>
      </c>
      <c r="E20" s="108"/>
      <c r="F20" s="108" t="s">
        <v>511</v>
      </c>
      <c r="G20" s="109" t="s">
        <v>512</v>
      </c>
      <c r="H20" s="110" t="s">
        <v>513</v>
      </c>
      <c r="I20" s="111">
        <v>4</v>
      </c>
      <c r="J20" s="274"/>
      <c r="K20" s="112">
        <f>I20*J20</f>
        <v>0</v>
      </c>
      <c r="L20" s="110" t="s">
        <v>2013</v>
      </c>
      <c r="M20" s="111"/>
      <c r="N20" s="111">
        <f>I20*M20</f>
        <v>0</v>
      </c>
      <c r="O20" s="111">
        <v>0.41299999999999998</v>
      </c>
      <c r="P20" s="111">
        <f>I20*O20</f>
        <v>1.6519999999999999</v>
      </c>
      <c r="Q20" s="112">
        <v>21</v>
      </c>
      <c r="R20" s="112">
        <f>K20*(Q20/100)</f>
        <v>0</v>
      </c>
      <c r="S20" s="112">
        <f>K20+R20</f>
        <v>0</v>
      </c>
      <c r="T20" s="113">
        <v>5</v>
      </c>
      <c r="U20" s="9"/>
      <c r="V20" s="9"/>
      <c r="W20" s="9"/>
    </row>
    <row r="21" spans="1:23" ht="4.5" customHeight="1" outlineLevel="6">
      <c r="B21" s="196"/>
      <c r="C21" s="198"/>
      <c r="D21" s="198"/>
      <c r="E21" s="10"/>
      <c r="F21" s="10"/>
      <c r="G21" s="202"/>
      <c r="H21" s="204"/>
      <c r="I21" s="158"/>
      <c r="J21" s="275"/>
      <c r="K21" s="152"/>
      <c r="L21" s="204"/>
      <c r="M21" s="158"/>
      <c r="N21" s="158"/>
      <c r="O21" s="158"/>
      <c r="P21" s="158"/>
      <c r="Q21" s="152"/>
      <c r="R21" s="152"/>
      <c r="S21" s="152"/>
      <c r="T21" s="10"/>
      <c r="U21" s="9"/>
      <c r="V21" s="9"/>
      <c r="W21" s="9"/>
    </row>
    <row r="22" spans="1:23" ht="12" outlineLevel="7">
      <c r="A22" s="243"/>
      <c r="B22" s="244"/>
      <c r="C22" s="244"/>
      <c r="D22" s="244"/>
      <c r="E22" s="245"/>
      <c r="F22" s="249" t="s">
        <v>17</v>
      </c>
      <c r="G22" s="246" t="s">
        <v>514</v>
      </c>
      <c r="H22" s="247"/>
      <c r="I22" s="248">
        <v>0</v>
      </c>
      <c r="J22" s="276"/>
      <c r="K22" s="250"/>
      <c r="L22" s="247"/>
      <c r="M22" s="248"/>
      <c r="N22" s="248"/>
      <c r="O22" s="248"/>
      <c r="P22" s="248"/>
      <c r="Q22" s="250"/>
      <c r="R22" s="250"/>
      <c r="S22" s="250"/>
      <c r="T22" s="249"/>
      <c r="U22" s="6"/>
      <c r="V22" s="9"/>
    </row>
    <row r="23" spans="1:23" ht="12" outlineLevel="7">
      <c r="A23" s="243"/>
      <c r="B23" s="244"/>
      <c r="C23" s="244"/>
      <c r="D23" s="244"/>
      <c r="E23" s="245"/>
      <c r="F23" s="249"/>
      <c r="G23" s="246" t="s">
        <v>510</v>
      </c>
      <c r="H23" s="247"/>
      <c r="I23" s="248">
        <v>4</v>
      </c>
      <c r="J23" s="276"/>
      <c r="K23" s="250"/>
      <c r="L23" s="247"/>
      <c r="M23" s="248"/>
      <c r="N23" s="248"/>
      <c r="O23" s="248"/>
      <c r="P23" s="248"/>
      <c r="Q23" s="250"/>
      <c r="R23" s="250"/>
      <c r="S23" s="250"/>
      <c r="T23" s="249"/>
      <c r="U23" s="6"/>
      <c r="V23" s="9"/>
    </row>
    <row r="24" spans="1:23" ht="7.5" customHeight="1" outlineLevel="7">
      <c r="A24" s="9"/>
      <c r="B24" s="196"/>
      <c r="C24" s="195"/>
      <c r="D24" s="195"/>
      <c r="E24" s="12"/>
      <c r="F24" s="12"/>
      <c r="G24" s="203"/>
      <c r="H24" s="204"/>
      <c r="I24" s="205"/>
      <c r="J24" s="277"/>
      <c r="K24" s="152"/>
      <c r="L24" s="204"/>
      <c r="M24" s="158"/>
      <c r="N24" s="158"/>
      <c r="O24" s="158"/>
      <c r="P24" s="158"/>
      <c r="Q24" s="152"/>
      <c r="R24" s="152"/>
      <c r="S24" s="152"/>
      <c r="T24" s="10"/>
      <c r="U24" s="6"/>
      <c r="V24" s="9"/>
    </row>
    <row r="25" spans="1:23" outlineLevel="6">
      <c r="B25" s="6"/>
      <c r="C25" s="6"/>
      <c r="D25" s="6"/>
      <c r="E25" s="6"/>
      <c r="F25" s="6"/>
      <c r="G25" s="6"/>
      <c r="H25" s="6"/>
      <c r="I25" s="6"/>
      <c r="J25" s="278"/>
      <c r="K25" s="9"/>
      <c r="L25" s="6"/>
      <c r="M25" s="6"/>
      <c r="N25" s="6"/>
      <c r="O25" s="6"/>
      <c r="P25" s="6"/>
      <c r="Q25" s="6"/>
      <c r="R25" s="9"/>
      <c r="S25" s="9"/>
      <c r="T25" s="9"/>
    </row>
    <row r="26" spans="1:23" ht="13" outlineLevel="4">
      <c r="A26" s="183" t="s">
        <v>266</v>
      </c>
      <c r="B26" s="231">
        <v>5</v>
      </c>
      <c r="C26" s="232"/>
      <c r="D26" s="232"/>
      <c r="E26" s="187"/>
      <c r="F26" s="187"/>
      <c r="G26" s="233" t="s">
        <v>267</v>
      </c>
      <c r="H26" s="234"/>
      <c r="I26" s="235"/>
      <c r="J26" s="272"/>
      <c r="K26" s="185">
        <f>SUBTOTAL(9,K27:K32)</f>
        <v>0</v>
      </c>
      <c r="L26" s="234"/>
      <c r="M26" s="235"/>
      <c r="N26" s="186">
        <f>SUBTOTAL(9,N27:N32)</f>
        <v>0</v>
      </c>
      <c r="O26" s="235"/>
      <c r="P26" s="186">
        <f>SUBTOTAL(9,P27:P32)</f>
        <v>0.125417</v>
      </c>
      <c r="Q26" s="236"/>
      <c r="R26" s="185">
        <f>SUBTOTAL(9,R27:R32)</f>
        <v>0</v>
      </c>
      <c r="S26" s="185">
        <f>SUBTOTAL(9,S27:S32)</f>
        <v>0</v>
      </c>
      <c r="T26" s="183"/>
      <c r="U26" s="6"/>
      <c r="V26" s="9"/>
      <c r="W26" s="9"/>
    </row>
    <row r="27" spans="1:23" ht="13" outlineLevel="5">
      <c r="A27" s="188" t="s">
        <v>268</v>
      </c>
      <c r="B27" s="237">
        <v>6</v>
      </c>
      <c r="C27" s="238"/>
      <c r="D27" s="238"/>
      <c r="E27" s="192"/>
      <c r="F27" s="192"/>
      <c r="G27" s="239" t="s">
        <v>269</v>
      </c>
      <c r="H27" s="240"/>
      <c r="I27" s="241"/>
      <c r="J27" s="273"/>
      <c r="K27" s="190">
        <f>SUBTOTAL(9,K28:K32)</f>
        <v>0</v>
      </c>
      <c r="L27" s="240"/>
      <c r="M27" s="241"/>
      <c r="N27" s="191">
        <f>SUBTOTAL(9,N28:N32)</f>
        <v>0</v>
      </c>
      <c r="O27" s="241"/>
      <c r="P27" s="191">
        <f>SUBTOTAL(9,P28:P32)</f>
        <v>0.125417</v>
      </c>
      <c r="Q27" s="242"/>
      <c r="R27" s="190">
        <f>SUBTOTAL(9,R28:R32)</f>
        <v>0</v>
      </c>
      <c r="S27" s="190">
        <f>SUBTOTAL(9,S28:S32)</f>
        <v>0</v>
      </c>
      <c r="T27" s="188"/>
      <c r="U27" s="6"/>
      <c r="V27" s="9"/>
      <c r="W27" s="9"/>
    </row>
    <row r="28" spans="1:23" ht="13" outlineLevel="6">
      <c r="B28" s="196"/>
      <c r="C28" s="197"/>
      <c r="D28" s="107" t="s">
        <v>855</v>
      </c>
      <c r="E28" s="108"/>
      <c r="F28" s="108" t="s">
        <v>856</v>
      </c>
      <c r="G28" s="109" t="s">
        <v>857</v>
      </c>
      <c r="H28" s="110" t="s">
        <v>554</v>
      </c>
      <c r="I28" s="111">
        <v>75.099999999999994</v>
      </c>
      <c r="J28" s="274"/>
      <c r="K28" s="112">
        <f>I28*J28</f>
        <v>0</v>
      </c>
      <c r="L28" s="110" t="s">
        <v>2015</v>
      </c>
      <c r="M28" s="111"/>
      <c r="N28" s="111">
        <f>I28*M28</f>
        <v>0</v>
      </c>
      <c r="O28" s="111">
        <v>1.67E-3</v>
      </c>
      <c r="P28" s="111">
        <f>I28*O28</f>
        <v>0.125417</v>
      </c>
      <c r="Q28" s="112">
        <v>21</v>
      </c>
      <c r="R28" s="112">
        <f>K28*(Q28/100)</f>
        <v>0</v>
      </c>
      <c r="S28" s="112">
        <f>K28+R28</f>
        <v>0</v>
      </c>
      <c r="T28" s="113">
        <v>5</v>
      </c>
      <c r="U28" s="9"/>
      <c r="V28" s="9"/>
      <c r="W28" s="9"/>
    </row>
    <row r="29" spans="1:23" ht="4.5" customHeight="1" outlineLevel="6">
      <c r="B29" s="196"/>
      <c r="C29" s="198"/>
      <c r="D29" s="198"/>
      <c r="E29" s="10"/>
      <c r="F29" s="10"/>
      <c r="G29" s="202"/>
      <c r="H29" s="204"/>
      <c r="I29" s="158"/>
      <c r="J29" s="275"/>
      <c r="K29" s="152"/>
      <c r="L29" s="204"/>
      <c r="M29" s="158"/>
      <c r="N29" s="158"/>
      <c r="O29" s="158"/>
      <c r="P29" s="158"/>
      <c r="Q29" s="152"/>
      <c r="R29" s="152"/>
      <c r="S29" s="152"/>
      <c r="T29" s="10"/>
      <c r="U29" s="9"/>
      <c r="V29" s="9"/>
      <c r="W29" s="9"/>
    </row>
    <row r="30" spans="1:23" ht="12" outlineLevel="7">
      <c r="A30" s="243"/>
      <c r="B30" s="244"/>
      <c r="C30" s="244"/>
      <c r="D30" s="244"/>
      <c r="E30" s="245"/>
      <c r="F30" s="249" t="s">
        <v>17</v>
      </c>
      <c r="G30" s="246" t="s">
        <v>858</v>
      </c>
      <c r="H30" s="247"/>
      <c r="I30" s="248">
        <v>75.099999999999994</v>
      </c>
      <c r="J30" s="276"/>
      <c r="K30" s="250"/>
      <c r="L30" s="247"/>
      <c r="M30" s="248"/>
      <c r="N30" s="248"/>
      <c r="O30" s="248"/>
      <c r="P30" s="248"/>
      <c r="Q30" s="250"/>
      <c r="R30" s="250"/>
      <c r="S30" s="250"/>
      <c r="T30" s="249"/>
      <c r="U30" s="6"/>
      <c r="V30" s="9"/>
    </row>
    <row r="31" spans="1:23" ht="7.5" customHeight="1" outlineLevel="7">
      <c r="A31" s="9"/>
      <c r="B31" s="196"/>
      <c r="C31" s="195"/>
      <c r="D31" s="195"/>
      <c r="E31" s="12"/>
      <c r="F31" s="12"/>
      <c r="G31" s="203"/>
      <c r="H31" s="204"/>
      <c r="I31" s="205"/>
      <c r="J31" s="277"/>
      <c r="K31" s="152"/>
      <c r="L31" s="204"/>
      <c r="M31" s="158"/>
      <c r="N31" s="158"/>
      <c r="O31" s="158"/>
      <c r="P31" s="158"/>
      <c r="Q31" s="152"/>
      <c r="R31" s="152"/>
      <c r="S31" s="152"/>
      <c r="T31" s="10"/>
      <c r="U31" s="6"/>
      <c r="V31" s="9"/>
    </row>
    <row r="32" spans="1:23" outlineLevel="6">
      <c r="B32" s="6"/>
      <c r="C32" s="6"/>
      <c r="D32" s="6"/>
      <c r="E32" s="6"/>
      <c r="F32" s="6"/>
      <c r="G32" s="6"/>
      <c r="H32" s="6"/>
      <c r="I32" s="6"/>
      <c r="J32" s="278"/>
      <c r="K32" s="9"/>
      <c r="L32" s="6"/>
      <c r="M32" s="6"/>
      <c r="N32" s="6"/>
      <c r="O32" s="6"/>
      <c r="P32" s="6"/>
      <c r="Q32" s="6"/>
      <c r="R32" s="9"/>
      <c r="S32" s="9"/>
      <c r="T32" s="9"/>
    </row>
    <row r="33" spans="1:23" ht="13" outlineLevel="4">
      <c r="A33" s="183" t="s">
        <v>270</v>
      </c>
      <c r="B33" s="231">
        <v>5</v>
      </c>
      <c r="C33" s="232"/>
      <c r="D33" s="232"/>
      <c r="E33" s="187"/>
      <c r="F33" s="187"/>
      <c r="G33" s="233" t="s">
        <v>194</v>
      </c>
      <c r="H33" s="234"/>
      <c r="I33" s="235"/>
      <c r="J33" s="272"/>
      <c r="K33" s="185">
        <f>SUBTOTAL(9,K34:K55)</f>
        <v>0</v>
      </c>
      <c r="L33" s="234"/>
      <c r="M33" s="235"/>
      <c r="N33" s="186">
        <f>SUBTOTAL(9,N34:N55)</f>
        <v>0</v>
      </c>
      <c r="O33" s="235"/>
      <c r="P33" s="186">
        <f>SUBTOTAL(9,P34:P55)</f>
        <v>0.23699999999999999</v>
      </c>
      <c r="Q33" s="236"/>
      <c r="R33" s="185">
        <f>SUBTOTAL(9,R34:R55)</f>
        <v>0</v>
      </c>
      <c r="S33" s="185">
        <f>SUBTOTAL(9,S34:S55)</f>
        <v>0</v>
      </c>
      <c r="T33" s="183"/>
      <c r="U33" s="6"/>
      <c r="V33" s="9"/>
      <c r="W33" s="9"/>
    </row>
    <row r="34" spans="1:23" ht="13" outlineLevel="5">
      <c r="A34" s="188" t="s">
        <v>271</v>
      </c>
      <c r="B34" s="237">
        <v>6</v>
      </c>
      <c r="C34" s="238"/>
      <c r="D34" s="238"/>
      <c r="E34" s="192"/>
      <c r="F34" s="192"/>
      <c r="G34" s="239" t="s">
        <v>196</v>
      </c>
      <c r="H34" s="240"/>
      <c r="I34" s="241"/>
      <c r="J34" s="273"/>
      <c r="K34" s="190">
        <f>SUBTOTAL(9,K35:K55)</f>
        <v>0</v>
      </c>
      <c r="L34" s="240"/>
      <c r="M34" s="241"/>
      <c r="N34" s="191">
        <f>SUBTOTAL(9,N35:N55)</f>
        <v>0</v>
      </c>
      <c r="O34" s="241"/>
      <c r="P34" s="191">
        <f>SUBTOTAL(9,P35:P55)</f>
        <v>0.23699999999999999</v>
      </c>
      <c r="Q34" s="242"/>
      <c r="R34" s="190">
        <f>SUBTOTAL(9,R35:R55)</f>
        <v>0</v>
      </c>
      <c r="S34" s="190">
        <f>SUBTOTAL(9,S35:S55)</f>
        <v>0</v>
      </c>
      <c r="T34" s="188"/>
      <c r="U34" s="6"/>
      <c r="V34" s="9"/>
      <c r="W34" s="9"/>
    </row>
    <row r="35" spans="1:23" ht="13" outlineLevel="6">
      <c r="B35" s="196"/>
      <c r="C35" s="197"/>
      <c r="D35" s="107" t="s">
        <v>859</v>
      </c>
      <c r="E35" s="108"/>
      <c r="F35" s="108" t="s">
        <v>517</v>
      </c>
      <c r="G35" s="109" t="s">
        <v>518</v>
      </c>
      <c r="H35" s="110" t="s">
        <v>513</v>
      </c>
      <c r="I35" s="111">
        <v>17</v>
      </c>
      <c r="J35" s="274"/>
      <c r="K35" s="112">
        <f>I35*J35</f>
        <v>0</v>
      </c>
      <c r="L35" s="110" t="s">
        <v>2015</v>
      </c>
      <c r="M35" s="111"/>
      <c r="N35" s="111">
        <f>I35*M35</f>
        <v>0</v>
      </c>
      <c r="O35" s="111">
        <v>3.0000000000000001E-3</v>
      </c>
      <c r="P35" s="111">
        <f>I35*O35</f>
        <v>5.1000000000000004E-2</v>
      </c>
      <c r="Q35" s="112">
        <v>21</v>
      </c>
      <c r="R35" s="112">
        <f>K35*(Q35/100)</f>
        <v>0</v>
      </c>
      <c r="S35" s="112">
        <f>K35+R35</f>
        <v>0</v>
      </c>
      <c r="T35" s="113"/>
      <c r="U35" s="9"/>
      <c r="V35" s="9"/>
      <c r="W35" s="9"/>
    </row>
    <row r="36" spans="1:23" ht="4.5" customHeight="1" outlineLevel="6">
      <c r="B36" s="196"/>
      <c r="C36" s="198"/>
      <c r="D36" s="198"/>
      <c r="E36" s="10"/>
      <c r="F36" s="10"/>
      <c r="G36" s="202"/>
      <c r="H36" s="204"/>
      <c r="I36" s="158"/>
      <c r="J36" s="275"/>
      <c r="K36" s="152"/>
      <c r="L36" s="204"/>
      <c r="M36" s="158"/>
      <c r="N36" s="158"/>
      <c r="O36" s="158"/>
      <c r="P36" s="158"/>
      <c r="Q36" s="152"/>
      <c r="R36" s="152"/>
      <c r="S36" s="152"/>
      <c r="T36" s="10"/>
      <c r="U36" s="9"/>
      <c r="V36" s="9"/>
      <c r="W36" s="9"/>
    </row>
    <row r="37" spans="1:23" ht="12" outlineLevel="7">
      <c r="A37" s="243"/>
      <c r="B37" s="244"/>
      <c r="C37" s="244"/>
      <c r="D37" s="244"/>
      <c r="E37" s="245"/>
      <c r="F37" s="249" t="s">
        <v>17</v>
      </c>
      <c r="G37" s="246" t="s">
        <v>564</v>
      </c>
      <c r="H37" s="247"/>
      <c r="I37" s="248">
        <v>17</v>
      </c>
      <c r="J37" s="276"/>
      <c r="K37" s="250"/>
      <c r="L37" s="247"/>
      <c r="M37" s="248"/>
      <c r="N37" s="248"/>
      <c r="O37" s="248"/>
      <c r="P37" s="248"/>
      <c r="Q37" s="250"/>
      <c r="R37" s="250"/>
      <c r="S37" s="250"/>
      <c r="T37" s="249"/>
      <c r="U37" s="6"/>
      <c r="V37" s="9"/>
    </row>
    <row r="38" spans="1:23" ht="7.5" customHeight="1" outlineLevel="7">
      <c r="A38" s="9"/>
      <c r="B38" s="196"/>
      <c r="C38" s="195"/>
      <c r="D38" s="195"/>
      <c r="E38" s="12"/>
      <c r="F38" s="12"/>
      <c r="G38" s="203"/>
      <c r="H38" s="204"/>
      <c r="I38" s="205"/>
      <c r="J38" s="277"/>
      <c r="K38" s="152"/>
      <c r="L38" s="204"/>
      <c r="M38" s="158"/>
      <c r="N38" s="158"/>
      <c r="O38" s="158"/>
      <c r="P38" s="158"/>
      <c r="Q38" s="152"/>
      <c r="R38" s="152"/>
      <c r="S38" s="152"/>
      <c r="T38" s="10"/>
      <c r="U38" s="6"/>
      <c r="V38" s="9"/>
    </row>
    <row r="39" spans="1:23" ht="13" outlineLevel="6">
      <c r="B39" s="196"/>
      <c r="C39" s="197"/>
      <c r="D39" s="107" t="s">
        <v>860</v>
      </c>
      <c r="E39" s="108"/>
      <c r="F39" s="108" t="s">
        <v>521</v>
      </c>
      <c r="G39" s="109" t="s">
        <v>522</v>
      </c>
      <c r="H39" s="110" t="s">
        <v>513</v>
      </c>
      <c r="I39" s="111">
        <v>1</v>
      </c>
      <c r="J39" s="274"/>
      <c r="K39" s="112">
        <f>I39*J39</f>
        <v>0</v>
      </c>
      <c r="L39" s="110" t="s">
        <v>2015</v>
      </c>
      <c r="M39" s="111"/>
      <c r="N39" s="111">
        <f>I39*M39</f>
        <v>0</v>
      </c>
      <c r="O39" s="111">
        <v>4.0000000000000001E-3</v>
      </c>
      <c r="P39" s="111">
        <f>I39*O39</f>
        <v>4.0000000000000001E-3</v>
      </c>
      <c r="Q39" s="112">
        <v>21</v>
      </c>
      <c r="R39" s="112">
        <f>K39*(Q39/100)</f>
        <v>0</v>
      </c>
      <c r="S39" s="112">
        <f>K39+R39</f>
        <v>0</v>
      </c>
      <c r="T39" s="113"/>
      <c r="U39" s="9"/>
      <c r="V39" s="9"/>
      <c r="W39" s="9"/>
    </row>
    <row r="40" spans="1:23" ht="4.5" customHeight="1" outlineLevel="6">
      <c r="B40" s="196"/>
      <c r="C40" s="198"/>
      <c r="D40" s="198"/>
      <c r="E40" s="10"/>
      <c r="F40" s="10"/>
      <c r="G40" s="202"/>
      <c r="H40" s="204"/>
      <c r="I40" s="158"/>
      <c r="J40" s="275"/>
      <c r="K40" s="152"/>
      <c r="L40" s="204"/>
      <c r="M40" s="158"/>
      <c r="N40" s="158"/>
      <c r="O40" s="158"/>
      <c r="P40" s="158"/>
      <c r="Q40" s="152"/>
      <c r="R40" s="152"/>
      <c r="S40" s="152"/>
      <c r="T40" s="10"/>
      <c r="U40" s="9"/>
      <c r="V40" s="9"/>
      <c r="W40" s="9"/>
    </row>
    <row r="41" spans="1:23" ht="12" outlineLevel="7">
      <c r="A41" s="243"/>
      <c r="B41" s="244"/>
      <c r="C41" s="244"/>
      <c r="D41" s="244"/>
      <c r="E41" s="245"/>
      <c r="F41" s="249" t="s">
        <v>17</v>
      </c>
      <c r="G41" s="246" t="s">
        <v>496</v>
      </c>
      <c r="H41" s="247"/>
      <c r="I41" s="248">
        <v>1</v>
      </c>
      <c r="J41" s="276"/>
      <c r="K41" s="250"/>
      <c r="L41" s="247"/>
      <c r="M41" s="248"/>
      <c r="N41" s="248"/>
      <c r="O41" s="248"/>
      <c r="P41" s="248"/>
      <c r="Q41" s="250"/>
      <c r="R41" s="250"/>
      <c r="S41" s="250"/>
      <c r="T41" s="249"/>
      <c r="U41" s="6"/>
      <c r="V41" s="9"/>
    </row>
    <row r="42" spans="1:23" ht="7.5" customHeight="1" outlineLevel="7">
      <c r="A42" s="9"/>
      <c r="B42" s="196"/>
      <c r="C42" s="195"/>
      <c r="D42" s="195"/>
      <c r="E42" s="12"/>
      <c r="F42" s="12"/>
      <c r="G42" s="203"/>
      <c r="H42" s="204"/>
      <c r="I42" s="205"/>
      <c r="J42" s="277"/>
      <c r="K42" s="152"/>
      <c r="L42" s="204"/>
      <c r="M42" s="158"/>
      <c r="N42" s="158"/>
      <c r="O42" s="158"/>
      <c r="P42" s="158"/>
      <c r="Q42" s="152"/>
      <c r="R42" s="152"/>
      <c r="S42" s="152"/>
      <c r="T42" s="10"/>
      <c r="U42" s="6"/>
      <c r="V42" s="9"/>
    </row>
    <row r="43" spans="1:23" ht="13" outlineLevel="6">
      <c r="B43" s="196"/>
      <c r="C43" s="197"/>
      <c r="D43" s="107" t="s">
        <v>861</v>
      </c>
      <c r="E43" s="108"/>
      <c r="F43" s="108" t="s">
        <v>524</v>
      </c>
      <c r="G43" s="109" t="s">
        <v>525</v>
      </c>
      <c r="H43" s="110" t="s">
        <v>513</v>
      </c>
      <c r="I43" s="111">
        <v>24</v>
      </c>
      <c r="J43" s="274"/>
      <c r="K43" s="112">
        <f>I43*J43</f>
        <v>0</v>
      </c>
      <c r="L43" s="110" t="s">
        <v>2015</v>
      </c>
      <c r="M43" s="111"/>
      <c r="N43" s="111">
        <f>I43*M43</f>
        <v>0</v>
      </c>
      <c r="O43" s="111">
        <v>5.0000000000000001E-3</v>
      </c>
      <c r="P43" s="111">
        <f>I43*O43</f>
        <v>0.12</v>
      </c>
      <c r="Q43" s="112">
        <v>21</v>
      </c>
      <c r="R43" s="112">
        <f>K43*(Q43/100)</f>
        <v>0</v>
      </c>
      <c r="S43" s="112">
        <f>K43+R43</f>
        <v>0</v>
      </c>
      <c r="T43" s="113"/>
      <c r="U43" s="9"/>
      <c r="V43" s="9"/>
      <c r="W43" s="9"/>
    </row>
    <row r="44" spans="1:23" ht="4.5" customHeight="1" outlineLevel="6">
      <c r="B44" s="196"/>
      <c r="C44" s="198"/>
      <c r="D44" s="198"/>
      <c r="E44" s="10"/>
      <c r="F44" s="10"/>
      <c r="G44" s="202"/>
      <c r="H44" s="204"/>
      <c r="I44" s="158"/>
      <c r="J44" s="275"/>
      <c r="K44" s="152"/>
      <c r="L44" s="204"/>
      <c r="M44" s="158"/>
      <c r="N44" s="158"/>
      <c r="O44" s="158"/>
      <c r="P44" s="158"/>
      <c r="Q44" s="152"/>
      <c r="R44" s="152"/>
      <c r="S44" s="152"/>
      <c r="T44" s="10"/>
      <c r="U44" s="9"/>
      <c r="V44" s="9"/>
      <c r="W44" s="9"/>
    </row>
    <row r="45" spans="1:23" ht="12" outlineLevel="7">
      <c r="A45" s="243"/>
      <c r="B45" s="244"/>
      <c r="C45" s="244"/>
      <c r="D45" s="244"/>
      <c r="E45" s="245"/>
      <c r="F45" s="249" t="s">
        <v>17</v>
      </c>
      <c r="G45" s="246" t="s">
        <v>588</v>
      </c>
      <c r="H45" s="247"/>
      <c r="I45" s="248">
        <v>24</v>
      </c>
      <c r="J45" s="276"/>
      <c r="K45" s="250"/>
      <c r="L45" s="247"/>
      <c r="M45" s="248"/>
      <c r="N45" s="248"/>
      <c r="O45" s="248"/>
      <c r="P45" s="248"/>
      <c r="Q45" s="250"/>
      <c r="R45" s="250"/>
      <c r="S45" s="250"/>
      <c r="T45" s="249"/>
      <c r="U45" s="6"/>
      <c r="V45" s="9"/>
    </row>
    <row r="46" spans="1:23" ht="7.5" customHeight="1" outlineLevel="7">
      <c r="A46" s="9"/>
      <c r="B46" s="196"/>
      <c r="C46" s="195"/>
      <c r="D46" s="195"/>
      <c r="E46" s="12"/>
      <c r="F46" s="12"/>
      <c r="G46" s="203"/>
      <c r="H46" s="204"/>
      <c r="I46" s="205"/>
      <c r="J46" s="277"/>
      <c r="K46" s="152"/>
      <c r="L46" s="204"/>
      <c r="M46" s="158"/>
      <c r="N46" s="158"/>
      <c r="O46" s="158"/>
      <c r="P46" s="158"/>
      <c r="Q46" s="152"/>
      <c r="R46" s="152"/>
      <c r="S46" s="152"/>
      <c r="T46" s="10"/>
      <c r="U46" s="6"/>
      <c r="V46" s="9"/>
    </row>
    <row r="47" spans="1:23" ht="13" outlineLevel="6">
      <c r="B47" s="196"/>
      <c r="C47" s="197"/>
      <c r="D47" s="107" t="s">
        <v>862</v>
      </c>
      <c r="E47" s="108"/>
      <c r="F47" s="108" t="s">
        <v>528</v>
      </c>
      <c r="G47" s="109" t="s">
        <v>529</v>
      </c>
      <c r="H47" s="110" t="s">
        <v>513</v>
      </c>
      <c r="I47" s="111">
        <v>1</v>
      </c>
      <c r="J47" s="274"/>
      <c r="K47" s="112">
        <f>I47*J47</f>
        <v>0</v>
      </c>
      <c r="L47" s="110" t="s">
        <v>2015</v>
      </c>
      <c r="M47" s="111"/>
      <c r="N47" s="111">
        <f>I47*M47</f>
        <v>0</v>
      </c>
      <c r="O47" s="111">
        <v>6.0000000000000001E-3</v>
      </c>
      <c r="P47" s="111">
        <f>I47*O47</f>
        <v>6.0000000000000001E-3</v>
      </c>
      <c r="Q47" s="112">
        <v>21</v>
      </c>
      <c r="R47" s="112">
        <f>K47*(Q47/100)</f>
        <v>0</v>
      </c>
      <c r="S47" s="112">
        <f>K47+R47</f>
        <v>0</v>
      </c>
      <c r="T47" s="113"/>
      <c r="U47" s="9"/>
      <c r="V47" s="9"/>
      <c r="W47" s="9"/>
    </row>
    <row r="48" spans="1:23" ht="4.5" customHeight="1" outlineLevel="6">
      <c r="B48" s="196"/>
      <c r="C48" s="198"/>
      <c r="D48" s="198"/>
      <c r="E48" s="10"/>
      <c r="F48" s="10"/>
      <c r="G48" s="202"/>
      <c r="H48" s="204"/>
      <c r="I48" s="158"/>
      <c r="J48" s="275"/>
      <c r="K48" s="152"/>
      <c r="L48" s="204"/>
      <c r="M48" s="158"/>
      <c r="N48" s="158"/>
      <c r="O48" s="158"/>
      <c r="P48" s="158"/>
      <c r="Q48" s="152"/>
      <c r="R48" s="152"/>
      <c r="S48" s="152"/>
      <c r="T48" s="10"/>
      <c r="U48" s="9"/>
      <c r="V48" s="9"/>
      <c r="W48" s="9"/>
    </row>
    <row r="49" spans="1:23" ht="12" outlineLevel="7">
      <c r="A49" s="243"/>
      <c r="B49" s="244"/>
      <c r="C49" s="244"/>
      <c r="D49" s="244"/>
      <c r="E49" s="245"/>
      <c r="F49" s="249" t="s">
        <v>17</v>
      </c>
      <c r="G49" s="246" t="s">
        <v>496</v>
      </c>
      <c r="H49" s="247"/>
      <c r="I49" s="248">
        <v>1</v>
      </c>
      <c r="J49" s="276"/>
      <c r="K49" s="250"/>
      <c r="L49" s="247"/>
      <c r="M49" s="248"/>
      <c r="N49" s="248"/>
      <c r="O49" s="248"/>
      <c r="P49" s="248"/>
      <c r="Q49" s="250"/>
      <c r="R49" s="250"/>
      <c r="S49" s="250"/>
      <c r="T49" s="249"/>
      <c r="U49" s="6"/>
      <c r="V49" s="9"/>
    </row>
    <row r="50" spans="1:23" ht="7.5" customHeight="1" outlineLevel="7">
      <c r="A50" s="9"/>
      <c r="B50" s="196"/>
      <c r="C50" s="195"/>
      <c r="D50" s="195"/>
      <c r="E50" s="12"/>
      <c r="F50" s="12"/>
      <c r="G50" s="203"/>
      <c r="H50" s="204"/>
      <c r="I50" s="205"/>
      <c r="J50" s="277"/>
      <c r="K50" s="152"/>
      <c r="L50" s="204"/>
      <c r="M50" s="158"/>
      <c r="N50" s="158"/>
      <c r="O50" s="158"/>
      <c r="P50" s="158"/>
      <c r="Q50" s="152"/>
      <c r="R50" s="152"/>
      <c r="S50" s="152"/>
      <c r="T50" s="10"/>
      <c r="U50" s="6"/>
      <c r="V50" s="9"/>
    </row>
    <row r="51" spans="1:23" ht="13" outlineLevel="6">
      <c r="B51" s="196"/>
      <c r="C51" s="197"/>
      <c r="D51" s="107" t="s">
        <v>863</v>
      </c>
      <c r="E51" s="108"/>
      <c r="F51" s="108" t="s">
        <v>864</v>
      </c>
      <c r="G51" s="109" t="s">
        <v>865</v>
      </c>
      <c r="H51" s="110" t="s">
        <v>513</v>
      </c>
      <c r="I51" s="111">
        <v>8</v>
      </c>
      <c r="J51" s="274"/>
      <c r="K51" s="112">
        <f>I51*J51</f>
        <v>0</v>
      </c>
      <c r="L51" s="110" t="s">
        <v>2015</v>
      </c>
      <c r="M51" s="111"/>
      <c r="N51" s="111">
        <f>I51*M51</f>
        <v>0</v>
      </c>
      <c r="O51" s="111">
        <v>7.0000000000000001E-3</v>
      </c>
      <c r="P51" s="111">
        <f>I51*O51</f>
        <v>5.6000000000000001E-2</v>
      </c>
      <c r="Q51" s="112">
        <v>21</v>
      </c>
      <c r="R51" s="112">
        <f>K51*(Q51/100)</f>
        <v>0</v>
      </c>
      <c r="S51" s="112">
        <f>K51+R51</f>
        <v>0</v>
      </c>
      <c r="T51" s="113"/>
      <c r="U51" s="9"/>
      <c r="V51" s="9"/>
      <c r="W51" s="9"/>
    </row>
    <row r="52" spans="1:23" ht="4.5" customHeight="1" outlineLevel="6">
      <c r="B52" s="196"/>
      <c r="C52" s="198"/>
      <c r="D52" s="198"/>
      <c r="E52" s="10"/>
      <c r="F52" s="10"/>
      <c r="G52" s="202"/>
      <c r="H52" s="204"/>
      <c r="I52" s="158"/>
      <c r="J52" s="275"/>
      <c r="K52" s="152"/>
      <c r="L52" s="204"/>
      <c r="M52" s="158"/>
      <c r="N52" s="158"/>
      <c r="O52" s="158"/>
      <c r="P52" s="158"/>
      <c r="Q52" s="152"/>
      <c r="R52" s="152"/>
      <c r="S52" s="152"/>
      <c r="T52" s="10"/>
      <c r="U52" s="9"/>
      <c r="V52" s="9"/>
      <c r="W52" s="9"/>
    </row>
    <row r="53" spans="1:23" ht="12" outlineLevel="7">
      <c r="A53" s="243"/>
      <c r="B53" s="244"/>
      <c r="C53" s="244"/>
      <c r="D53" s="244"/>
      <c r="E53" s="245"/>
      <c r="F53" s="249" t="s">
        <v>17</v>
      </c>
      <c r="G53" s="246" t="s">
        <v>527</v>
      </c>
      <c r="H53" s="247"/>
      <c r="I53" s="248">
        <v>8</v>
      </c>
      <c r="J53" s="276"/>
      <c r="K53" s="250"/>
      <c r="L53" s="247"/>
      <c r="M53" s="248"/>
      <c r="N53" s="248"/>
      <c r="O53" s="248"/>
      <c r="P53" s="248"/>
      <c r="Q53" s="250"/>
      <c r="R53" s="250"/>
      <c r="S53" s="250"/>
      <c r="T53" s="249"/>
      <c r="U53" s="6"/>
      <c r="V53" s="9"/>
    </row>
    <row r="54" spans="1:23" ht="7.5" customHeight="1" outlineLevel="7">
      <c r="A54" s="9"/>
      <c r="B54" s="196"/>
      <c r="C54" s="195"/>
      <c r="D54" s="195"/>
      <c r="E54" s="12"/>
      <c r="F54" s="12"/>
      <c r="G54" s="203"/>
      <c r="H54" s="204"/>
      <c r="I54" s="205"/>
      <c r="J54" s="277"/>
      <c r="K54" s="152"/>
      <c r="L54" s="204"/>
      <c r="M54" s="158"/>
      <c r="N54" s="158"/>
      <c r="O54" s="158"/>
      <c r="P54" s="158"/>
      <c r="Q54" s="152"/>
      <c r="R54" s="152"/>
      <c r="S54" s="152"/>
      <c r="T54" s="10"/>
      <c r="U54" s="6"/>
      <c r="V54" s="9"/>
    </row>
    <row r="55" spans="1:23" outlineLevel="6">
      <c r="B55" s="6"/>
      <c r="C55" s="6"/>
      <c r="D55" s="6"/>
      <c r="E55" s="6"/>
      <c r="F55" s="6"/>
      <c r="G55" s="6"/>
      <c r="H55" s="6"/>
      <c r="I55" s="6"/>
      <c r="J55" s="278"/>
      <c r="K55" s="9"/>
      <c r="L55" s="6"/>
      <c r="M55" s="6"/>
      <c r="N55" s="6"/>
      <c r="O55" s="6"/>
      <c r="P55" s="6"/>
      <c r="Q55" s="6"/>
      <c r="R55" s="9"/>
      <c r="S55" s="9"/>
      <c r="T55" s="9"/>
    </row>
    <row r="56" spans="1:23" ht="13" outlineLevel="3">
      <c r="A56" s="178" t="s">
        <v>272</v>
      </c>
      <c r="B56" s="225">
        <v>4</v>
      </c>
      <c r="C56" s="226"/>
      <c r="D56" s="226"/>
      <c r="E56" s="182"/>
      <c r="F56" s="182"/>
      <c r="G56" s="227" t="s">
        <v>273</v>
      </c>
      <c r="H56" s="228"/>
      <c r="I56" s="229"/>
      <c r="J56" s="271"/>
      <c r="K56" s="180">
        <f>SUBTOTAL(9,K57:K114)</f>
        <v>0</v>
      </c>
      <c r="L56" s="228"/>
      <c r="M56" s="229"/>
      <c r="N56" s="181">
        <f>SUBTOTAL(9,N57:N114)</f>
        <v>5.5673747999999996</v>
      </c>
      <c r="O56" s="229"/>
      <c r="P56" s="181">
        <f>SUBTOTAL(9,P57:P114)</f>
        <v>0</v>
      </c>
      <c r="Q56" s="230"/>
      <c r="R56" s="180">
        <f>SUBTOTAL(9,R57:R114)</f>
        <v>0</v>
      </c>
      <c r="S56" s="180">
        <f>SUBTOTAL(9,S57:S114)</f>
        <v>0</v>
      </c>
      <c r="T56" s="178"/>
      <c r="U56" s="6"/>
      <c r="V56" s="9"/>
      <c r="W56" s="9"/>
    </row>
    <row r="57" spans="1:23" ht="13" outlineLevel="4">
      <c r="A57" s="183" t="s">
        <v>274</v>
      </c>
      <c r="B57" s="231">
        <v>5</v>
      </c>
      <c r="C57" s="232"/>
      <c r="D57" s="232"/>
      <c r="E57" s="187"/>
      <c r="F57" s="187"/>
      <c r="G57" s="233" t="s">
        <v>204</v>
      </c>
      <c r="H57" s="234"/>
      <c r="I57" s="235"/>
      <c r="J57" s="272"/>
      <c r="K57" s="185">
        <f>SUBTOTAL(9,K58:K89)</f>
        <v>0</v>
      </c>
      <c r="L57" s="234"/>
      <c r="M57" s="235"/>
      <c r="N57" s="186">
        <f>SUBTOTAL(9,N58:N89)</f>
        <v>5.4352947999999994</v>
      </c>
      <c r="O57" s="235"/>
      <c r="P57" s="186">
        <f>SUBTOTAL(9,P58:P89)</f>
        <v>0</v>
      </c>
      <c r="Q57" s="236"/>
      <c r="R57" s="185">
        <f>SUBTOTAL(9,R58:R89)</f>
        <v>0</v>
      </c>
      <c r="S57" s="185">
        <f>SUBTOTAL(9,S58:S89)</f>
        <v>0</v>
      </c>
      <c r="T57" s="183"/>
      <c r="U57" s="6"/>
      <c r="V57" s="9"/>
      <c r="W57" s="9"/>
    </row>
    <row r="58" spans="1:23" ht="13" outlineLevel="5">
      <c r="A58" s="188" t="s">
        <v>275</v>
      </c>
      <c r="B58" s="237">
        <v>6</v>
      </c>
      <c r="C58" s="238"/>
      <c r="D58" s="238"/>
      <c r="E58" s="192"/>
      <c r="F58" s="192"/>
      <c r="G58" s="239" t="s">
        <v>206</v>
      </c>
      <c r="H58" s="240"/>
      <c r="I58" s="241"/>
      <c r="J58" s="273"/>
      <c r="K58" s="190">
        <f>SUBTOTAL(9,K59:K80)</f>
        <v>0</v>
      </c>
      <c r="L58" s="240"/>
      <c r="M58" s="241"/>
      <c r="N58" s="191">
        <f>SUBTOTAL(9,N59:N80)</f>
        <v>2.6726584</v>
      </c>
      <c r="O58" s="241"/>
      <c r="P58" s="191">
        <f>SUBTOTAL(9,P59:P80)</f>
        <v>0</v>
      </c>
      <c r="Q58" s="242"/>
      <c r="R58" s="190">
        <f>SUBTOTAL(9,R59:R80)</f>
        <v>0</v>
      </c>
      <c r="S58" s="190">
        <f>SUBTOTAL(9,S59:S80)</f>
        <v>0</v>
      </c>
      <c r="T58" s="188"/>
      <c r="U58" s="6"/>
      <c r="V58" s="9"/>
      <c r="W58" s="9"/>
    </row>
    <row r="59" spans="1:23" ht="13" outlineLevel="6">
      <c r="B59" s="196"/>
      <c r="C59" s="197"/>
      <c r="D59" s="107" t="s">
        <v>866</v>
      </c>
      <c r="E59" s="108"/>
      <c r="F59" s="108" t="s">
        <v>535</v>
      </c>
      <c r="G59" s="109" t="s">
        <v>536</v>
      </c>
      <c r="H59" s="110" t="s">
        <v>499</v>
      </c>
      <c r="I59" s="111">
        <v>636</v>
      </c>
      <c r="J59" s="274"/>
      <c r="K59" s="112">
        <f>I59*J59</f>
        <v>0</v>
      </c>
      <c r="L59" s="110" t="s">
        <v>2015</v>
      </c>
      <c r="M59" s="111"/>
      <c r="N59" s="111">
        <f>I59*M59</f>
        <v>0</v>
      </c>
      <c r="O59" s="111"/>
      <c r="P59" s="111">
        <f>I59*O59</f>
        <v>0</v>
      </c>
      <c r="Q59" s="112">
        <v>21</v>
      </c>
      <c r="R59" s="112">
        <f>K59*(Q59/100)</f>
        <v>0</v>
      </c>
      <c r="S59" s="112">
        <f>K59+R59</f>
        <v>0</v>
      </c>
      <c r="T59" s="113">
        <v>5</v>
      </c>
      <c r="U59" s="9"/>
      <c r="V59" s="9"/>
      <c r="W59" s="9"/>
    </row>
    <row r="60" spans="1:23" ht="4.5" customHeight="1" outlineLevel="6">
      <c r="B60" s="196"/>
      <c r="C60" s="198"/>
      <c r="D60" s="198"/>
      <c r="E60" s="10"/>
      <c r="F60" s="10"/>
      <c r="G60" s="202"/>
      <c r="H60" s="204"/>
      <c r="I60" s="158"/>
      <c r="J60" s="275"/>
      <c r="K60" s="152"/>
      <c r="L60" s="204"/>
      <c r="M60" s="158"/>
      <c r="N60" s="158"/>
      <c r="O60" s="158"/>
      <c r="P60" s="158"/>
      <c r="Q60" s="152"/>
      <c r="R60" s="152"/>
      <c r="S60" s="152"/>
      <c r="T60" s="10"/>
      <c r="U60" s="9"/>
      <c r="V60" s="9"/>
      <c r="W60" s="9"/>
    </row>
    <row r="61" spans="1:23" ht="12" outlineLevel="7">
      <c r="A61" s="243"/>
      <c r="B61" s="244"/>
      <c r="C61" s="244"/>
      <c r="D61" s="244"/>
      <c r="E61" s="245"/>
      <c r="F61" s="249" t="s">
        <v>17</v>
      </c>
      <c r="G61" s="246" t="s">
        <v>537</v>
      </c>
      <c r="H61" s="247"/>
      <c r="I61" s="248">
        <v>0</v>
      </c>
      <c r="J61" s="276"/>
      <c r="K61" s="250"/>
      <c r="L61" s="247"/>
      <c r="M61" s="248"/>
      <c r="N61" s="248"/>
      <c r="O61" s="248"/>
      <c r="P61" s="248"/>
      <c r="Q61" s="250"/>
      <c r="R61" s="250"/>
      <c r="S61" s="250"/>
      <c r="T61" s="249"/>
      <c r="U61" s="6"/>
      <c r="V61" s="9"/>
    </row>
    <row r="62" spans="1:23" ht="12" outlineLevel="7">
      <c r="A62" s="243"/>
      <c r="B62" s="244"/>
      <c r="C62" s="244"/>
      <c r="D62" s="244"/>
      <c r="E62" s="245"/>
      <c r="F62" s="249"/>
      <c r="G62" s="246" t="s">
        <v>867</v>
      </c>
      <c r="H62" s="247"/>
      <c r="I62" s="248">
        <v>634</v>
      </c>
      <c r="J62" s="276"/>
      <c r="K62" s="250"/>
      <c r="L62" s="247"/>
      <c r="M62" s="248"/>
      <c r="N62" s="248"/>
      <c r="O62" s="248"/>
      <c r="P62" s="248"/>
      <c r="Q62" s="250"/>
      <c r="R62" s="250"/>
      <c r="S62" s="250"/>
      <c r="T62" s="249"/>
      <c r="U62" s="6"/>
      <c r="V62" s="9"/>
    </row>
    <row r="63" spans="1:23" ht="12" outlineLevel="7">
      <c r="A63" s="243"/>
      <c r="B63" s="244"/>
      <c r="C63" s="244"/>
      <c r="D63" s="244"/>
      <c r="E63" s="245"/>
      <c r="F63" s="249"/>
      <c r="G63" s="246" t="s">
        <v>539</v>
      </c>
      <c r="H63" s="247"/>
      <c r="I63" s="248">
        <v>0</v>
      </c>
      <c r="J63" s="276"/>
      <c r="K63" s="250"/>
      <c r="L63" s="247"/>
      <c r="M63" s="248"/>
      <c r="N63" s="248"/>
      <c r="O63" s="248"/>
      <c r="P63" s="248"/>
      <c r="Q63" s="250"/>
      <c r="R63" s="250"/>
      <c r="S63" s="250"/>
      <c r="T63" s="249"/>
      <c r="U63" s="6"/>
      <c r="V63" s="9"/>
    </row>
    <row r="64" spans="1:23" ht="12" outlineLevel="7">
      <c r="A64" s="243"/>
      <c r="B64" s="244"/>
      <c r="C64" s="244"/>
      <c r="D64" s="244"/>
      <c r="E64" s="245"/>
      <c r="F64" s="249"/>
      <c r="G64" s="246" t="s">
        <v>868</v>
      </c>
      <c r="H64" s="247"/>
      <c r="I64" s="248">
        <v>2</v>
      </c>
      <c r="J64" s="276"/>
      <c r="K64" s="250"/>
      <c r="L64" s="247"/>
      <c r="M64" s="248"/>
      <c r="N64" s="248"/>
      <c r="O64" s="248"/>
      <c r="P64" s="248"/>
      <c r="Q64" s="250"/>
      <c r="R64" s="250"/>
      <c r="S64" s="250"/>
      <c r="T64" s="249"/>
      <c r="U64" s="6"/>
      <c r="V64" s="9"/>
    </row>
    <row r="65" spans="1:23" ht="7.5" customHeight="1" outlineLevel="7">
      <c r="A65" s="9"/>
      <c r="B65" s="196"/>
      <c r="C65" s="195"/>
      <c r="D65" s="195"/>
      <c r="E65" s="12"/>
      <c r="F65" s="12"/>
      <c r="G65" s="203"/>
      <c r="H65" s="204"/>
      <c r="I65" s="205"/>
      <c r="J65" s="277"/>
      <c r="K65" s="152"/>
      <c r="L65" s="204"/>
      <c r="M65" s="158"/>
      <c r="N65" s="158"/>
      <c r="O65" s="158"/>
      <c r="P65" s="158"/>
      <c r="Q65" s="152"/>
      <c r="R65" s="152"/>
      <c r="S65" s="152"/>
      <c r="T65" s="10"/>
      <c r="U65" s="6"/>
      <c r="V65" s="9"/>
    </row>
    <row r="66" spans="1:23" ht="13" outlineLevel="6">
      <c r="B66" s="196"/>
      <c r="C66" s="197"/>
      <c r="D66" s="107" t="s">
        <v>869</v>
      </c>
      <c r="E66" s="108"/>
      <c r="F66" s="108" t="s">
        <v>542</v>
      </c>
      <c r="G66" s="109" t="s">
        <v>543</v>
      </c>
      <c r="H66" s="110" t="s">
        <v>499</v>
      </c>
      <c r="I66" s="111">
        <v>13.8</v>
      </c>
      <c r="J66" s="274"/>
      <c r="K66" s="112">
        <f>I66*J66</f>
        <v>0</v>
      </c>
      <c r="L66" s="110" t="s">
        <v>2013</v>
      </c>
      <c r="M66" s="111">
        <v>2.0480000000000002E-2</v>
      </c>
      <c r="N66" s="111">
        <f>I66*M66</f>
        <v>0.28262400000000004</v>
      </c>
      <c r="O66" s="111"/>
      <c r="P66" s="111">
        <f>I66*O66</f>
        <v>0</v>
      </c>
      <c r="Q66" s="112">
        <v>21</v>
      </c>
      <c r="R66" s="112">
        <f>K66*(Q66/100)</f>
        <v>0</v>
      </c>
      <c r="S66" s="112">
        <f>K66+R66</f>
        <v>0</v>
      </c>
      <c r="T66" s="113">
        <v>5</v>
      </c>
      <c r="U66" s="9"/>
      <c r="V66" s="9"/>
      <c r="W66" s="9"/>
    </row>
    <row r="67" spans="1:23" ht="4.5" customHeight="1" outlineLevel="6">
      <c r="B67" s="196"/>
      <c r="C67" s="198"/>
      <c r="D67" s="198"/>
      <c r="E67" s="10"/>
      <c r="F67" s="10"/>
      <c r="G67" s="202"/>
      <c r="H67" s="204"/>
      <c r="I67" s="158"/>
      <c r="J67" s="275"/>
      <c r="K67" s="152"/>
      <c r="L67" s="204"/>
      <c r="M67" s="158"/>
      <c r="N67" s="158"/>
      <c r="O67" s="158"/>
      <c r="P67" s="158"/>
      <c r="Q67" s="152"/>
      <c r="R67" s="152"/>
      <c r="S67" s="152"/>
      <c r="T67" s="10"/>
      <c r="U67" s="9"/>
      <c r="V67" s="9"/>
      <c r="W67" s="9"/>
    </row>
    <row r="68" spans="1:23" ht="12" outlineLevel="7">
      <c r="A68" s="243"/>
      <c r="B68" s="244"/>
      <c r="C68" s="244"/>
      <c r="D68" s="244"/>
      <c r="E68" s="245"/>
      <c r="F68" s="249" t="s">
        <v>17</v>
      </c>
      <c r="G68" s="246" t="s">
        <v>544</v>
      </c>
      <c r="H68" s="247"/>
      <c r="I68" s="248">
        <v>0</v>
      </c>
      <c r="J68" s="276"/>
      <c r="K68" s="250"/>
      <c r="L68" s="247"/>
      <c r="M68" s="248"/>
      <c r="N68" s="248"/>
      <c r="O68" s="248"/>
      <c r="P68" s="248"/>
      <c r="Q68" s="250"/>
      <c r="R68" s="250"/>
      <c r="S68" s="250"/>
      <c r="T68" s="249"/>
      <c r="U68" s="6"/>
      <c r="V68" s="9"/>
    </row>
    <row r="69" spans="1:23" ht="12" outlineLevel="7">
      <c r="A69" s="243"/>
      <c r="B69" s="244"/>
      <c r="C69" s="244"/>
      <c r="D69" s="244"/>
      <c r="E69" s="245"/>
      <c r="F69" s="249"/>
      <c r="G69" s="246" t="s">
        <v>870</v>
      </c>
      <c r="H69" s="247"/>
      <c r="I69" s="248">
        <v>13.8</v>
      </c>
      <c r="J69" s="276"/>
      <c r="K69" s="250"/>
      <c r="L69" s="247"/>
      <c r="M69" s="248"/>
      <c r="N69" s="248"/>
      <c r="O69" s="248"/>
      <c r="P69" s="248"/>
      <c r="Q69" s="250"/>
      <c r="R69" s="250"/>
      <c r="S69" s="250"/>
      <c r="T69" s="249"/>
      <c r="U69" s="6"/>
      <c r="V69" s="9"/>
    </row>
    <row r="70" spans="1:23" ht="7.5" customHeight="1" outlineLevel="7">
      <c r="A70" s="9"/>
      <c r="B70" s="196"/>
      <c r="C70" s="195"/>
      <c r="D70" s="195"/>
      <c r="E70" s="12"/>
      <c r="F70" s="12"/>
      <c r="G70" s="203"/>
      <c r="H70" s="204"/>
      <c r="I70" s="205"/>
      <c r="J70" s="277"/>
      <c r="K70" s="152"/>
      <c r="L70" s="204"/>
      <c r="M70" s="158"/>
      <c r="N70" s="158"/>
      <c r="O70" s="158"/>
      <c r="P70" s="158"/>
      <c r="Q70" s="152"/>
      <c r="R70" s="152"/>
      <c r="S70" s="152"/>
      <c r="T70" s="10"/>
      <c r="U70" s="6"/>
      <c r="V70" s="9"/>
    </row>
    <row r="71" spans="1:23" ht="13" outlineLevel="6">
      <c r="B71" s="196"/>
      <c r="C71" s="197"/>
      <c r="D71" s="107" t="s">
        <v>871</v>
      </c>
      <c r="E71" s="108"/>
      <c r="F71" s="108" t="s">
        <v>547</v>
      </c>
      <c r="G71" s="109" t="s">
        <v>548</v>
      </c>
      <c r="H71" s="110" t="s">
        <v>499</v>
      </c>
      <c r="I71" s="111">
        <v>58.18</v>
      </c>
      <c r="J71" s="274"/>
      <c r="K71" s="112">
        <f>I71*J71</f>
        <v>0</v>
      </c>
      <c r="L71" s="110" t="s">
        <v>2015</v>
      </c>
      <c r="M71" s="111">
        <v>3.3579999999999999E-2</v>
      </c>
      <c r="N71" s="111">
        <f>I71*M71</f>
        <v>1.9536844</v>
      </c>
      <c r="O71" s="111"/>
      <c r="P71" s="111">
        <f>I71*O71</f>
        <v>0</v>
      </c>
      <c r="Q71" s="112">
        <v>21</v>
      </c>
      <c r="R71" s="112">
        <f>K71*(Q71/100)</f>
        <v>0</v>
      </c>
      <c r="S71" s="112">
        <f>K71+R71</f>
        <v>0</v>
      </c>
      <c r="T71" s="113">
        <v>5</v>
      </c>
      <c r="U71" s="9"/>
      <c r="V71" s="9"/>
      <c r="W71" s="9"/>
    </row>
    <row r="72" spans="1:23" ht="4.5" customHeight="1" outlineLevel="6">
      <c r="B72" s="196"/>
      <c r="C72" s="198"/>
      <c r="D72" s="198"/>
      <c r="E72" s="10"/>
      <c r="F72" s="10"/>
      <c r="G72" s="202"/>
      <c r="H72" s="204"/>
      <c r="I72" s="158"/>
      <c r="J72" s="275"/>
      <c r="K72" s="152"/>
      <c r="L72" s="204"/>
      <c r="M72" s="158"/>
      <c r="N72" s="158"/>
      <c r="O72" s="158"/>
      <c r="P72" s="158"/>
      <c r="Q72" s="152"/>
      <c r="R72" s="152"/>
      <c r="S72" s="152"/>
      <c r="T72" s="10"/>
      <c r="U72" s="9"/>
      <c r="V72" s="9"/>
      <c r="W72" s="9"/>
    </row>
    <row r="73" spans="1:23" ht="12" outlineLevel="7">
      <c r="A73" s="243"/>
      <c r="B73" s="244"/>
      <c r="C73" s="244"/>
      <c r="D73" s="244"/>
      <c r="E73" s="245"/>
      <c r="F73" s="249" t="s">
        <v>17</v>
      </c>
      <c r="G73" s="246" t="s">
        <v>549</v>
      </c>
      <c r="H73" s="247"/>
      <c r="I73" s="248">
        <v>0</v>
      </c>
      <c r="J73" s="276"/>
      <c r="K73" s="250"/>
      <c r="L73" s="247"/>
      <c r="M73" s="248"/>
      <c r="N73" s="248"/>
      <c r="O73" s="248"/>
      <c r="P73" s="248"/>
      <c r="Q73" s="250"/>
      <c r="R73" s="250"/>
      <c r="S73" s="250"/>
      <c r="T73" s="249"/>
      <c r="U73" s="6"/>
      <c r="V73" s="9"/>
    </row>
    <row r="74" spans="1:23" ht="12" outlineLevel="7">
      <c r="A74" s="243"/>
      <c r="B74" s="244"/>
      <c r="C74" s="244"/>
      <c r="D74" s="244"/>
      <c r="E74" s="245"/>
      <c r="F74" s="249"/>
      <c r="G74" s="246" t="s">
        <v>872</v>
      </c>
      <c r="H74" s="247"/>
      <c r="I74" s="248">
        <v>58.18</v>
      </c>
      <c r="J74" s="276"/>
      <c r="K74" s="250"/>
      <c r="L74" s="247"/>
      <c r="M74" s="248"/>
      <c r="N74" s="248"/>
      <c r="O74" s="248"/>
      <c r="P74" s="248"/>
      <c r="Q74" s="250"/>
      <c r="R74" s="250"/>
      <c r="S74" s="250"/>
      <c r="T74" s="249"/>
      <c r="U74" s="6"/>
      <c r="V74" s="9"/>
    </row>
    <row r="75" spans="1:23" ht="7.5" customHeight="1" outlineLevel="7">
      <c r="A75" s="9"/>
      <c r="B75" s="196"/>
      <c r="C75" s="195"/>
      <c r="D75" s="195"/>
      <c r="E75" s="12"/>
      <c r="F75" s="12"/>
      <c r="G75" s="203"/>
      <c r="H75" s="204"/>
      <c r="I75" s="205"/>
      <c r="J75" s="277"/>
      <c r="K75" s="152"/>
      <c r="L75" s="204"/>
      <c r="M75" s="158"/>
      <c r="N75" s="158"/>
      <c r="O75" s="158"/>
      <c r="P75" s="158"/>
      <c r="Q75" s="152"/>
      <c r="R75" s="152"/>
      <c r="S75" s="152"/>
      <c r="T75" s="10"/>
      <c r="U75" s="6"/>
      <c r="V75" s="9"/>
    </row>
    <row r="76" spans="1:23" ht="13" outlineLevel="6">
      <c r="B76" s="196"/>
      <c r="C76" s="197"/>
      <c r="D76" s="107" t="s">
        <v>873</v>
      </c>
      <c r="E76" s="108"/>
      <c r="F76" s="108" t="s">
        <v>552</v>
      </c>
      <c r="G76" s="109" t="s">
        <v>553</v>
      </c>
      <c r="H76" s="110" t="s">
        <v>554</v>
      </c>
      <c r="I76" s="111">
        <v>290.89999999999998</v>
      </c>
      <c r="J76" s="274"/>
      <c r="K76" s="112">
        <f>I76*J76</f>
        <v>0</v>
      </c>
      <c r="L76" s="110" t="s">
        <v>2015</v>
      </c>
      <c r="M76" s="111">
        <v>1.5E-3</v>
      </c>
      <c r="N76" s="111">
        <f>I76*M76</f>
        <v>0.43634999999999996</v>
      </c>
      <c r="O76" s="111"/>
      <c r="P76" s="111">
        <f>I76*O76</f>
        <v>0</v>
      </c>
      <c r="Q76" s="112">
        <v>21</v>
      </c>
      <c r="R76" s="112">
        <f>K76*(Q76/100)</f>
        <v>0</v>
      </c>
      <c r="S76" s="112">
        <f>K76+R76</f>
        <v>0</v>
      </c>
      <c r="T76" s="113">
        <v>5</v>
      </c>
      <c r="U76" s="9"/>
      <c r="V76" s="9"/>
      <c r="W76" s="9"/>
    </row>
    <row r="77" spans="1:23" ht="4.5" customHeight="1" outlineLevel="6">
      <c r="B77" s="196"/>
      <c r="C77" s="198"/>
      <c r="D77" s="198"/>
      <c r="E77" s="10"/>
      <c r="F77" s="10"/>
      <c r="G77" s="202"/>
      <c r="H77" s="204"/>
      <c r="I77" s="158"/>
      <c r="J77" s="275"/>
      <c r="K77" s="152"/>
      <c r="L77" s="204"/>
      <c r="M77" s="158"/>
      <c r="N77" s="158"/>
      <c r="O77" s="158"/>
      <c r="P77" s="158"/>
      <c r="Q77" s="152"/>
      <c r="R77" s="152"/>
      <c r="S77" s="152"/>
      <c r="T77" s="10"/>
      <c r="U77" s="9"/>
      <c r="V77" s="9"/>
      <c r="W77" s="9"/>
    </row>
    <row r="78" spans="1:23" ht="12" outlineLevel="7">
      <c r="A78" s="243"/>
      <c r="B78" s="244"/>
      <c r="C78" s="244"/>
      <c r="D78" s="244"/>
      <c r="E78" s="245"/>
      <c r="F78" s="249" t="s">
        <v>17</v>
      </c>
      <c r="G78" s="246" t="s">
        <v>874</v>
      </c>
      <c r="H78" s="247"/>
      <c r="I78" s="248">
        <v>290.89999999999998</v>
      </c>
      <c r="J78" s="276"/>
      <c r="K78" s="250"/>
      <c r="L78" s="247"/>
      <c r="M78" s="248"/>
      <c r="N78" s="248"/>
      <c r="O78" s="248"/>
      <c r="P78" s="248"/>
      <c r="Q78" s="250"/>
      <c r="R78" s="250"/>
      <c r="S78" s="250"/>
      <c r="T78" s="249"/>
      <c r="U78" s="6"/>
      <c r="V78" s="9"/>
    </row>
    <row r="79" spans="1:23" ht="7.5" customHeight="1" outlineLevel="7">
      <c r="A79" s="9"/>
      <c r="B79" s="196"/>
      <c r="C79" s="195"/>
      <c r="D79" s="195"/>
      <c r="E79" s="12"/>
      <c r="F79" s="12"/>
      <c r="G79" s="203"/>
      <c r="H79" s="204"/>
      <c r="I79" s="205"/>
      <c r="J79" s="277"/>
      <c r="K79" s="152"/>
      <c r="L79" s="204"/>
      <c r="M79" s="158"/>
      <c r="N79" s="158"/>
      <c r="O79" s="158"/>
      <c r="P79" s="158"/>
      <c r="Q79" s="152"/>
      <c r="R79" s="152"/>
      <c r="S79" s="152"/>
      <c r="T79" s="10"/>
      <c r="U79" s="6"/>
      <c r="V79" s="9"/>
    </row>
    <row r="80" spans="1:23" outlineLevel="6">
      <c r="B80" s="6"/>
      <c r="C80" s="6"/>
      <c r="D80" s="6"/>
      <c r="E80" s="6"/>
      <c r="F80" s="6"/>
      <c r="G80" s="6"/>
      <c r="H80" s="6"/>
      <c r="I80" s="6"/>
      <c r="J80" s="278"/>
      <c r="K80" s="9"/>
      <c r="L80" s="6"/>
      <c r="M80" s="6"/>
      <c r="N80" s="6"/>
      <c r="O80" s="6"/>
      <c r="P80" s="6"/>
      <c r="Q80" s="6"/>
      <c r="R80" s="9"/>
      <c r="S80" s="9"/>
      <c r="T80" s="9"/>
    </row>
    <row r="81" spans="1:23" ht="13" outlineLevel="5">
      <c r="A81" s="188" t="s">
        <v>276</v>
      </c>
      <c r="B81" s="237">
        <v>6</v>
      </c>
      <c r="C81" s="238"/>
      <c r="D81" s="238"/>
      <c r="E81" s="192"/>
      <c r="F81" s="192"/>
      <c r="G81" s="239" t="s">
        <v>208</v>
      </c>
      <c r="H81" s="240"/>
      <c r="I81" s="241"/>
      <c r="J81" s="273"/>
      <c r="K81" s="190">
        <f>SUBTOTAL(9,K82:K89)</f>
        <v>0</v>
      </c>
      <c r="L81" s="240"/>
      <c r="M81" s="241"/>
      <c r="N81" s="191">
        <f>SUBTOTAL(9,N82:N89)</f>
        <v>2.7626363999999999</v>
      </c>
      <c r="O81" s="241"/>
      <c r="P81" s="191">
        <f>SUBTOTAL(9,P82:P89)</f>
        <v>0</v>
      </c>
      <c r="Q81" s="242"/>
      <c r="R81" s="190">
        <f>SUBTOTAL(9,R82:R89)</f>
        <v>0</v>
      </c>
      <c r="S81" s="190">
        <f>SUBTOTAL(9,S82:S89)</f>
        <v>0</v>
      </c>
      <c r="T81" s="188"/>
      <c r="U81" s="6"/>
      <c r="V81" s="9"/>
      <c r="W81" s="9"/>
    </row>
    <row r="82" spans="1:23" ht="26" outlineLevel="6">
      <c r="B82" s="196"/>
      <c r="C82" s="197"/>
      <c r="D82" s="107" t="s">
        <v>875</v>
      </c>
      <c r="E82" s="108"/>
      <c r="F82" s="108" t="s">
        <v>557</v>
      </c>
      <c r="G82" s="109" t="s">
        <v>558</v>
      </c>
      <c r="H82" s="110" t="s">
        <v>499</v>
      </c>
      <c r="I82" s="111">
        <v>58.18</v>
      </c>
      <c r="J82" s="274"/>
      <c r="K82" s="112">
        <f>I82*J82</f>
        <v>0</v>
      </c>
      <c r="L82" s="110" t="s">
        <v>2013</v>
      </c>
      <c r="M82" s="111">
        <v>3.798E-2</v>
      </c>
      <c r="N82" s="111">
        <f>I82*M82</f>
        <v>2.2096763999999998</v>
      </c>
      <c r="O82" s="111"/>
      <c r="P82" s="111">
        <f>I82*O82</f>
        <v>0</v>
      </c>
      <c r="Q82" s="112">
        <v>21</v>
      </c>
      <c r="R82" s="112">
        <f>K82*(Q82/100)</f>
        <v>0</v>
      </c>
      <c r="S82" s="112">
        <f>K82+R82</f>
        <v>0</v>
      </c>
      <c r="T82" s="113">
        <v>5</v>
      </c>
      <c r="U82" s="9"/>
      <c r="V82" s="9"/>
      <c r="W82" s="9"/>
    </row>
    <row r="83" spans="1:23" ht="4.5" customHeight="1" outlineLevel="6">
      <c r="B83" s="196"/>
      <c r="C83" s="198"/>
      <c r="D83" s="198"/>
      <c r="E83" s="10"/>
      <c r="F83" s="10"/>
      <c r="G83" s="202"/>
      <c r="H83" s="204"/>
      <c r="I83" s="158"/>
      <c r="J83" s="275"/>
      <c r="K83" s="152"/>
      <c r="L83" s="204"/>
      <c r="M83" s="158"/>
      <c r="N83" s="158"/>
      <c r="O83" s="158"/>
      <c r="P83" s="158"/>
      <c r="Q83" s="152"/>
      <c r="R83" s="152"/>
      <c r="S83" s="152"/>
      <c r="T83" s="10"/>
      <c r="U83" s="9"/>
      <c r="V83" s="9"/>
      <c r="W83" s="9"/>
    </row>
    <row r="84" spans="1:23" ht="13" outlineLevel="6">
      <c r="B84" s="196"/>
      <c r="C84" s="197"/>
      <c r="D84" s="107" t="s">
        <v>876</v>
      </c>
      <c r="E84" s="108"/>
      <c r="F84" s="108" t="s">
        <v>877</v>
      </c>
      <c r="G84" s="109" t="s">
        <v>878</v>
      </c>
      <c r="H84" s="110" t="s">
        <v>499</v>
      </c>
      <c r="I84" s="111">
        <v>27</v>
      </c>
      <c r="J84" s="274"/>
      <c r="K84" s="112">
        <f>I84*J84</f>
        <v>0</v>
      </c>
      <c r="L84" s="110" t="s">
        <v>2013</v>
      </c>
      <c r="M84" s="111">
        <v>2.0480000000000002E-2</v>
      </c>
      <c r="N84" s="111">
        <f>I84*M84</f>
        <v>0.55296000000000001</v>
      </c>
      <c r="O84" s="111"/>
      <c r="P84" s="111">
        <f>I84*O84</f>
        <v>0</v>
      </c>
      <c r="Q84" s="112">
        <v>21</v>
      </c>
      <c r="R84" s="112">
        <f>K84*(Q84/100)</f>
        <v>0</v>
      </c>
      <c r="S84" s="112">
        <f>K84+R84</f>
        <v>0</v>
      </c>
      <c r="T84" s="113">
        <v>5</v>
      </c>
      <c r="U84" s="9"/>
      <c r="V84" s="9"/>
      <c r="W84" s="9"/>
    </row>
    <row r="85" spans="1:23" ht="4.5" customHeight="1" outlineLevel="6">
      <c r="B85" s="196"/>
      <c r="C85" s="198"/>
      <c r="D85" s="198"/>
      <c r="E85" s="10"/>
      <c r="F85" s="10"/>
      <c r="G85" s="202"/>
      <c r="H85" s="204"/>
      <c r="I85" s="158"/>
      <c r="J85" s="275"/>
      <c r="K85" s="152"/>
      <c r="L85" s="204"/>
      <c r="M85" s="158"/>
      <c r="N85" s="158"/>
      <c r="O85" s="158"/>
      <c r="P85" s="158"/>
      <c r="Q85" s="152"/>
      <c r="R85" s="152"/>
      <c r="S85" s="152"/>
      <c r="T85" s="10"/>
      <c r="U85" s="9"/>
      <c r="V85" s="9"/>
      <c r="W85" s="9"/>
    </row>
    <row r="86" spans="1:23" ht="12" outlineLevel="7">
      <c r="A86" s="243"/>
      <c r="B86" s="244"/>
      <c r="C86" s="244"/>
      <c r="D86" s="244"/>
      <c r="E86" s="245"/>
      <c r="F86" s="249" t="s">
        <v>17</v>
      </c>
      <c r="G86" s="246" t="s">
        <v>879</v>
      </c>
      <c r="H86" s="247"/>
      <c r="I86" s="248">
        <v>0</v>
      </c>
      <c r="J86" s="276"/>
      <c r="K86" s="250"/>
      <c r="L86" s="247"/>
      <c r="M86" s="248"/>
      <c r="N86" s="248"/>
      <c r="O86" s="248"/>
      <c r="P86" s="248"/>
      <c r="Q86" s="250"/>
      <c r="R86" s="250"/>
      <c r="S86" s="250"/>
      <c r="T86" s="249"/>
      <c r="U86" s="6"/>
      <c r="V86" s="9"/>
    </row>
    <row r="87" spans="1:23" ht="12" outlineLevel="7">
      <c r="A87" s="243"/>
      <c r="B87" s="244"/>
      <c r="C87" s="244"/>
      <c r="D87" s="244"/>
      <c r="E87" s="245"/>
      <c r="F87" s="249"/>
      <c r="G87" s="246" t="s">
        <v>880</v>
      </c>
      <c r="H87" s="247"/>
      <c r="I87" s="248">
        <v>27</v>
      </c>
      <c r="J87" s="276"/>
      <c r="K87" s="250"/>
      <c r="L87" s="247"/>
      <c r="M87" s="248"/>
      <c r="N87" s="248"/>
      <c r="O87" s="248"/>
      <c r="P87" s="248"/>
      <c r="Q87" s="250"/>
      <c r="R87" s="250"/>
      <c r="S87" s="250"/>
      <c r="T87" s="249"/>
      <c r="U87" s="6"/>
      <c r="V87" s="9"/>
    </row>
    <row r="88" spans="1:23" ht="7.5" customHeight="1" outlineLevel="7">
      <c r="A88" s="9"/>
      <c r="B88" s="196"/>
      <c r="C88" s="195"/>
      <c r="D88" s="195"/>
      <c r="E88" s="12"/>
      <c r="F88" s="12"/>
      <c r="G88" s="203"/>
      <c r="H88" s="204"/>
      <c r="I88" s="205"/>
      <c r="J88" s="277"/>
      <c r="K88" s="152"/>
      <c r="L88" s="204"/>
      <c r="M88" s="158"/>
      <c r="N88" s="158"/>
      <c r="O88" s="158"/>
      <c r="P88" s="158"/>
      <c r="Q88" s="152"/>
      <c r="R88" s="152"/>
      <c r="S88" s="152"/>
      <c r="T88" s="10"/>
      <c r="U88" s="6"/>
      <c r="V88" s="9"/>
    </row>
    <row r="89" spans="1:23" outlineLevel="6">
      <c r="B89" s="6"/>
      <c r="C89" s="6"/>
      <c r="D89" s="6"/>
      <c r="E89" s="6"/>
      <c r="F89" s="6"/>
      <c r="G89" s="6"/>
      <c r="H89" s="6"/>
      <c r="I89" s="6"/>
      <c r="J89" s="278"/>
      <c r="K89" s="9"/>
      <c r="L89" s="6"/>
      <c r="M89" s="6"/>
      <c r="N89" s="6"/>
      <c r="O89" s="6"/>
      <c r="P89" s="6"/>
      <c r="Q89" s="6"/>
      <c r="R89" s="9"/>
      <c r="S89" s="9"/>
      <c r="T89" s="9"/>
    </row>
    <row r="90" spans="1:23" ht="13" outlineLevel="4">
      <c r="A90" s="183" t="s">
        <v>277</v>
      </c>
      <c r="B90" s="231">
        <v>5</v>
      </c>
      <c r="C90" s="232"/>
      <c r="D90" s="232"/>
      <c r="E90" s="187"/>
      <c r="F90" s="187"/>
      <c r="G90" s="233" t="s">
        <v>278</v>
      </c>
      <c r="H90" s="234"/>
      <c r="I90" s="235"/>
      <c r="J90" s="272"/>
      <c r="K90" s="185">
        <f>SUBTOTAL(9,K91:K99)</f>
        <v>0</v>
      </c>
      <c r="L90" s="234"/>
      <c r="M90" s="235"/>
      <c r="N90" s="186">
        <f>SUBTOTAL(9,N91:N99)</f>
        <v>7.6399999999999996E-2</v>
      </c>
      <c r="O90" s="235"/>
      <c r="P90" s="186">
        <f>SUBTOTAL(9,P91:P99)</f>
        <v>0</v>
      </c>
      <c r="Q90" s="236"/>
      <c r="R90" s="185">
        <f>SUBTOTAL(9,R91:R99)</f>
        <v>0</v>
      </c>
      <c r="S90" s="185">
        <f>SUBTOTAL(9,S91:S99)</f>
        <v>0</v>
      </c>
      <c r="T90" s="183"/>
      <c r="U90" s="6"/>
      <c r="V90" s="9"/>
      <c r="W90" s="9"/>
    </row>
    <row r="91" spans="1:23" ht="13" outlineLevel="5">
      <c r="A91" s="188" t="s">
        <v>279</v>
      </c>
      <c r="B91" s="237">
        <v>6</v>
      </c>
      <c r="C91" s="238"/>
      <c r="D91" s="238"/>
      <c r="E91" s="192"/>
      <c r="F91" s="192"/>
      <c r="G91" s="239" t="s">
        <v>280</v>
      </c>
      <c r="H91" s="240"/>
      <c r="I91" s="241"/>
      <c r="J91" s="273"/>
      <c r="K91" s="190">
        <f>SUBTOTAL(9,K92:K99)</f>
        <v>0</v>
      </c>
      <c r="L91" s="240"/>
      <c r="M91" s="241"/>
      <c r="N91" s="191">
        <f>SUBTOTAL(9,N92:N99)</f>
        <v>7.6399999999999996E-2</v>
      </c>
      <c r="O91" s="241"/>
      <c r="P91" s="191">
        <f>SUBTOTAL(9,P92:P99)</f>
        <v>0</v>
      </c>
      <c r="Q91" s="242"/>
      <c r="R91" s="190">
        <f>SUBTOTAL(9,R92:R99)</f>
        <v>0</v>
      </c>
      <c r="S91" s="190">
        <f>SUBTOTAL(9,S92:S99)</f>
        <v>0</v>
      </c>
      <c r="T91" s="188"/>
      <c r="U91" s="6"/>
      <c r="V91" s="9"/>
      <c r="W91" s="9"/>
    </row>
    <row r="92" spans="1:23" ht="13" outlineLevel="6">
      <c r="B92" s="196"/>
      <c r="C92" s="197"/>
      <c r="D92" s="107" t="s">
        <v>881</v>
      </c>
      <c r="E92" s="108"/>
      <c r="F92" s="108" t="s">
        <v>882</v>
      </c>
      <c r="G92" s="109" t="s">
        <v>883</v>
      </c>
      <c r="H92" s="110" t="s">
        <v>499</v>
      </c>
      <c r="I92" s="111">
        <v>4</v>
      </c>
      <c r="J92" s="274"/>
      <c r="K92" s="112">
        <f>I92*J92</f>
        <v>0</v>
      </c>
      <c r="L92" s="110" t="s">
        <v>2013</v>
      </c>
      <c r="M92" s="111">
        <v>7.3000000000000001E-3</v>
      </c>
      <c r="N92" s="111">
        <f>I92*M92</f>
        <v>2.92E-2</v>
      </c>
      <c r="O92" s="111"/>
      <c r="P92" s="111">
        <f>I92*O92</f>
        <v>0</v>
      </c>
      <c r="Q92" s="112">
        <v>21</v>
      </c>
      <c r="R92" s="112">
        <f>K92*(Q92/100)</f>
        <v>0</v>
      </c>
      <c r="S92" s="112">
        <f>K92+R92</f>
        <v>0</v>
      </c>
      <c r="T92" s="113">
        <v>5</v>
      </c>
      <c r="U92" s="9"/>
      <c r="V92" s="9"/>
      <c r="W92" s="9"/>
    </row>
    <row r="93" spans="1:23" ht="4.5" customHeight="1" outlineLevel="6">
      <c r="B93" s="196"/>
      <c r="C93" s="198"/>
      <c r="D93" s="198"/>
      <c r="E93" s="10"/>
      <c r="F93" s="10"/>
      <c r="G93" s="202"/>
      <c r="H93" s="204"/>
      <c r="I93" s="158"/>
      <c r="J93" s="275"/>
      <c r="K93" s="152"/>
      <c r="L93" s="204"/>
      <c r="M93" s="158"/>
      <c r="N93" s="158"/>
      <c r="O93" s="158"/>
      <c r="P93" s="158"/>
      <c r="Q93" s="152"/>
      <c r="R93" s="152"/>
      <c r="S93" s="152"/>
      <c r="T93" s="10"/>
      <c r="U93" s="9"/>
      <c r="V93" s="9"/>
      <c r="W93" s="9"/>
    </row>
    <row r="94" spans="1:23" ht="12" outlineLevel="7">
      <c r="A94" s="243"/>
      <c r="B94" s="244"/>
      <c r="C94" s="244"/>
      <c r="D94" s="244"/>
      <c r="E94" s="245"/>
      <c r="F94" s="249" t="s">
        <v>17</v>
      </c>
      <c r="G94" s="246" t="s">
        <v>884</v>
      </c>
      <c r="H94" s="247"/>
      <c r="I94" s="248">
        <v>0</v>
      </c>
      <c r="J94" s="276"/>
      <c r="K94" s="250"/>
      <c r="L94" s="247"/>
      <c r="M94" s="248"/>
      <c r="N94" s="248"/>
      <c r="O94" s="248"/>
      <c r="P94" s="248"/>
      <c r="Q94" s="250"/>
      <c r="R94" s="250"/>
      <c r="S94" s="250"/>
      <c r="T94" s="249"/>
      <c r="U94" s="6"/>
      <c r="V94" s="9"/>
    </row>
    <row r="95" spans="1:23" ht="12" outlineLevel="7">
      <c r="A95" s="243"/>
      <c r="B95" s="244"/>
      <c r="C95" s="244"/>
      <c r="D95" s="244"/>
      <c r="E95" s="245"/>
      <c r="F95" s="249"/>
      <c r="G95" s="246" t="s">
        <v>510</v>
      </c>
      <c r="H95" s="247"/>
      <c r="I95" s="248">
        <v>4</v>
      </c>
      <c r="J95" s="276"/>
      <c r="K95" s="250"/>
      <c r="L95" s="247"/>
      <c r="M95" s="248"/>
      <c r="N95" s="248"/>
      <c r="O95" s="248"/>
      <c r="P95" s="248"/>
      <c r="Q95" s="250"/>
      <c r="R95" s="250"/>
      <c r="S95" s="250"/>
      <c r="T95" s="249"/>
      <c r="U95" s="6"/>
      <c r="V95" s="9"/>
    </row>
    <row r="96" spans="1:23" ht="7.5" customHeight="1" outlineLevel="7">
      <c r="A96" s="9"/>
      <c r="B96" s="196"/>
      <c r="C96" s="195"/>
      <c r="D96" s="195"/>
      <c r="E96" s="12"/>
      <c r="F96" s="12"/>
      <c r="G96" s="203"/>
      <c r="H96" s="204"/>
      <c r="I96" s="205"/>
      <c r="J96" s="277"/>
      <c r="K96" s="152"/>
      <c r="L96" s="204"/>
      <c r="M96" s="158"/>
      <c r="N96" s="158"/>
      <c r="O96" s="158"/>
      <c r="P96" s="158"/>
      <c r="Q96" s="152"/>
      <c r="R96" s="152"/>
      <c r="S96" s="152"/>
      <c r="T96" s="10"/>
      <c r="U96" s="6"/>
      <c r="V96" s="9"/>
    </row>
    <row r="97" spans="1:23" ht="13" outlineLevel="6">
      <c r="B97" s="196"/>
      <c r="C97" s="197"/>
      <c r="D97" s="107" t="s">
        <v>885</v>
      </c>
      <c r="E97" s="108"/>
      <c r="F97" s="108" t="s">
        <v>886</v>
      </c>
      <c r="G97" s="109" t="s">
        <v>887</v>
      </c>
      <c r="H97" s="110" t="s">
        <v>499</v>
      </c>
      <c r="I97" s="111">
        <v>4</v>
      </c>
      <c r="J97" s="274"/>
      <c r="K97" s="112">
        <f>I97*J97</f>
        <v>0</v>
      </c>
      <c r="L97" s="110" t="s">
        <v>2013</v>
      </c>
      <c r="M97" s="111">
        <v>1.18E-2</v>
      </c>
      <c r="N97" s="111">
        <f>I97*M97</f>
        <v>4.7199999999999999E-2</v>
      </c>
      <c r="O97" s="111"/>
      <c r="P97" s="111">
        <f>I97*O97</f>
        <v>0</v>
      </c>
      <c r="Q97" s="112">
        <v>21</v>
      </c>
      <c r="R97" s="112">
        <f>K97*(Q97/100)</f>
        <v>0</v>
      </c>
      <c r="S97" s="112">
        <f>K97+R97</f>
        <v>0</v>
      </c>
      <c r="T97" s="113">
        <v>5</v>
      </c>
      <c r="U97" s="9"/>
      <c r="V97" s="9"/>
      <c r="W97" s="9"/>
    </row>
    <row r="98" spans="1:23" ht="4.5" customHeight="1" outlineLevel="6">
      <c r="B98" s="196"/>
      <c r="C98" s="198"/>
      <c r="D98" s="198"/>
      <c r="E98" s="10"/>
      <c r="F98" s="10"/>
      <c r="G98" s="202"/>
      <c r="H98" s="204"/>
      <c r="I98" s="158"/>
      <c r="J98" s="275"/>
      <c r="K98" s="152"/>
      <c r="L98" s="204"/>
      <c r="M98" s="158"/>
      <c r="N98" s="158"/>
      <c r="O98" s="158"/>
      <c r="P98" s="158"/>
      <c r="Q98" s="152"/>
      <c r="R98" s="152"/>
      <c r="S98" s="152"/>
      <c r="T98" s="10"/>
      <c r="U98" s="9"/>
      <c r="V98" s="9"/>
      <c r="W98" s="9"/>
    </row>
    <row r="99" spans="1:23" outlineLevel="6">
      <c r="B99" s="6"/>
      <c r="C99" s="6"/>
      <c r="D99" s="6"/>
      <c r="E99" s="6"/>
      <c r="F99" s="6"/>
      <c r="G99" s="6"/>
      <c r="H99" s="6"/>
      <c r="I99" s="6"/>
      <c r="J99" s="278"/>
      <c r="K99" s="9"/>
      <c r="L99" s="6"/>
      <c r="M99" s="6"/>
      <c r="N99" s="6"/>
      <c r="O99" s="6"/>
      <c r="P99" s="6"/>
      <c r="Q99" s="6"/>
      <c r="R99" s="9"/>
      <c r="S99" s="9"/>
      <c r="T99" s="9"/>
    </row>
    <row r="100" spans="1:23" ht="13" outlineLevel="4">
      <c r="A100" s="183" t="s">
        <v>281</v>
      </c>
      <c r="B100" s="231">
        <v>5</v>
      </c>
      <c r="C100" s="232"/>
      <c r="D100" s="232"/>
      <c r="E100" s="187"/>
      <c r="F100" s="187"/>
      <c r="G100" s="233" t="s">
        <v>210</v>
      </c>
      <c r="H100" s="234"/>
      <c r="I100" s="235"/>
      <c r="J100" s="272"/>
      <c r="K100" s="185">
        <f>SUBTOTAL(9,K101:K114)</f>
        <v>0</v>
      </c>
      <c r="L100" s="234"/>
      <c r="M100" s="235"/>
      <c r="N100" s="186">
        <f>SUBTOTAL(9,N101:N114)</f>
        <v>5.5679999999999993E-2</v>
      </c>
      <c r="O100" s="235"/>
      <c r="P100" s="186">
        <f>SUBTOTAL(9,P101:P114)</f>
        <v>0</v>
      </c>
      <c r="Q100" s="236"/>
      <c r="R100" s="185">
        <f>SUBTOTAL(9,R101:R114)</f>
        <v>0</v>
      </c>
      <c r="S100" s="185">
        <f>SUBTOTAL(9,S101:S114)</f>
        <v>0</v>
      </c>
      <c r="T100" s="183"/>
      <c r="U100" s="6"/>
      <c r="V100" s="9"/>
      <c r="W100" s="9"/>
    </row>
    <row r="101" spans="1:23" ht="13" outlineLevel="5">
      <c r="A101" s="188" t="s">
        <v>282</v>
      </c>
      <c r="B101" s="237">
        <v>6</v>
      </c>
      <c r="C101" s="238"/>
      <c r="D101" s="238"/>
      <c r="E101" s="192"/>
      <c r="F101" s="192"/>
      <c r="G101" s="239" t="s">
        <v>212</v>
      </c>
      <c r="H101" s="240"/>
      <c r="I101" s="241"/>
      <c r="J101" s="273"/>
      <c r="K101" s="190">
        <f>SUBTOTAL(9,K102:K107)</f>
        <v>0</v>
      </c>
      <c r="L101" s="240"/>
      <c r="M101" s="241"/>
      <c r="N101" s="191">
        <f>SUBTOTAL(9,N102:N107)</f>
        <v>2.3200000000000002E-2</v>
      </c>
      <c r="O101" s="241"/>
      <c r="P101" s="191">
        <f>SUBTOTAL(9,P102:P107)</f>
        <v>0</v>
      </c>
      <c r="Q101" s="242"/>
      <c r="R101" s="190">
        <f>SUBTOTAL(9,R102:R107)</f>
        <v>0</v>
      </c>
      <c r="S101" s="190">
        <f>SUBTOTAL(9,S102:S107)</f>
        <v>0</v>
      </c>
      <c r="T101" s="188"/>
      <c r="U101" s="6"/>
      <c r="V101" s="9"/>
      <c r="W101" s="9"/>
    </row>
    <row r="102" spans="1:23" ht="13" outlineLevel="6">
      <c r="B102" s="196"/>
      <c r="C102" s="197"/>
      <c r="D102" s="107" t="s">
        <v>888</v>
      </c>
      <c r="E102" s="108"/>
      <c r="F102" s="108" t="s">
        <v>560</v>
      </c>
      <c r="G102" s="109" t="s">
        <v>561</v>
      </c>
      <c r="H102" s="110" t="s">
        <v>499</v>
      </c>
      <c r="I102" s="111">
        <v>116</v>
      </c>
      <c r="J102" s="274"/>
      <c r="K102" s="112">
        <f>I102*J102</f>
        <v>0</v>
      </c>
      <c r="L102" s="110" t="s">
        <v>2013</v>
      </c>
      <c r="M102" s="111">
        <v>2.0000000000000001E-4</v>
      </c>
      <c r="N102" s="111">
        <f>I102*M102</f>
        <v>2.3200000000000002E-2</v>
      </c>
      <c r="O102" s="111"/>
      <c r="P102" s="111">
        <f>I102*O102</f>
        <v>0</v>
      </c>
      <c r="Q102" s="112">
        <v>21</v>
      </c>
      <c r="R102" s="112">
        <f>K102*(Q102/100)</f>
        <v>0</v>
      </c>
      <c r="S102" s="112">
        <f>K102+R102</f>
        <v>0</v>
      </c>
      <c r="T102" s="113">
        <v>5</v>
      </c>
      <c r="U102" s="9"/>
      <c r="V102" s="9"/>
      <c r="W102" s="9"/>
    </row>
    <row r="103" spans="1:23" ht="4.5" customHeight="1" outlineLevel="6">
      <c r="B103" s="196"/>
      <c r="C103" s="198"/>
      <c r="D103" s="198"/>
      <c r="E103" s="10"/>
      <c r="F103" s="10"/>
      <c r="G103" s="202"/>
      <c r="H103" s="204"/>
      <c r="I103" s="158"/>
      <c r="J103" s="275"/>
      <c r="K103" s="152"/>
      <c r="L103" s="204"/>
      <c r="M103" s="158"/>
      <c r="N103" s="158"/>
      <c r="O103" s="158"/>
      <c r="P103" s="158"/>
      <c r="Q103" s="152"/>
      <c r="R103" s="152"/>
      <c r="S103" s="152"/>
      <c r="T103" s="10"/>
      <c r="U103" s="9"/>
      <c r="V103" s="9"/>
      <c r="W103" s="9"/>
    </row>
    <row r="104" spans="1:23" ht="12" outlineLevel="7">
      <c r="A104" s="243"/>
      <c r="B104" s="244"/>
      <c r="C104" s="244"/>
      <c r="D104" s="244"/>
      <c r="E104" s="245"/>
      <c r="F104" s="249" t="s">
        <v>17</v>
      </c>
      <c r="G104" s="246" t="s">
        <v>562</v>
      </c>
      <c r="H104" s="247"/>
      <c r="I104" s="248">
        <v>0</v>
      </c>
      <c r="J104" s="276"/>
      <c r="K104" s="250"/>
      <c r="L104" s="247"/>
      <c r="M104" s="248"/>
      <c r="N104" s="248"/>
      <c r="O104" s="248"/>
      <c r="P104" s="248"/>
      <c r="Q104" s="250"/>
      <c r="R104" s="250"/>
      <c r="S104" s="250"/>
      <c r="T104" s="249"/>
      <c r="U104" s="6"/>
      <c r="V104" s="9"/>
    </row>
    <row r="105" spans="1:23" ht="12" outlineLevel="7">
      <c r="A105" s="243"/>
      <c r="B105" s="244"/>
      <c r="C105" s="244"/>
      <c r="D105" s="244"/>
      <c r="E105" s="245"/>
      <c r="F105" s="249"/>
      <c r="G105" s="246" t="s">
        <v>889</v>
      </c>
      <c r="H105" s="247"/>
      <c r="I105" s="248">
        <v>116</v>
      </c>
      <c r="J105" s="276"/>
      <c r="K105" s="250"/>
      <c r="L105" s="247"/>
      <c r="M105" s="248"/>
      <c r="N105" s="248"/>
      <c r="O105" s="248"/>
      <c r="P105" s="248"/>
      <c r="Q105" s="250"/>
      <c r="R105" s="250"/>
      <c r="S105" s="250"/>
      <c r="T105" s="249"/>
      <c r="U105" s="6"/>
      <c r="V105" s="9"/>
    </row>
    <row r="106" spans="1:23" ht="7.5" customHeight="1" outlineLevel="7">
      <c r="A106" s="9"/>
      <c r="B106" s="196"/>
      <c r="C106" s="195"/>
      <c r="D106" s="195"/>
      <c r="E106" s="12"/>
      <c r="F106" s="12"/>
      <c r="G106" s="203"/>
      <c r="H106" s="204"/>
      <c r="I106" s="205"/>
      <c r="J106" s="277"/>
      <c r="K106" s="152"/>
      <c r="L106" s="204"/>
      <c r="M106" s="158"/>
      <c r="N106" s="158"/>
      <c r="O106" s="158"/>
      <c r="P106" s="158"/>
      <c r="Q106" s="152"/>
      <c r="R106" s="152"/>
      <c r="S106" s="152"/>
      <c r="T106" s="10"/>
      <c r="U106" s="6"/>
      <c r="V106" s="9"/>
    </row>
    <row r="107" spans="1:23" outlineLevel="6">
      <c r="B107" s="6"/>
      <c r="C107" s="6"/>
      <c r="D107" s="6"/>
      <c r="E107" s="6"/>
      <c r="F107" s="6"/>
      <c r="G107" s="6"/>
      <c r="H107" s="6"/>
      <c r="I107" s="6"/>
      <c r="J107" s="278"/>
      <c r="K107" s="9"/>
      <c r="L107" s="6"/>
      <c r="M107" s="6"/>
      <c r="N107" s="6"/>
      <c r="O107" s="6"/>
      <c r="P107" s="6"/>
      <c r="Q107" s="6"/>
      <c r="R107" s="9"/>
      <c r="S107" s="9"/>
      <c r="T107" s="9"/>
    </row>
    <row r="108" spans="1:23" ht="13" outlineLevel="5">
      <c r="A108" s="188" t="s">
        <v>283</v>
      </c>
      <c r="B108" s="237">
        <v>6</v>
      </c>
      <c r="C108" s="238"/>
      <c r="D108" s="238"/>
      <c r="E108" s="192"/>
      <c r="F108" s="192"/>
      <c r="G108" s="239" t="s">
        <v>214</v>
      </c>
      <c r="H108" s="240"/>
      <c r="I108" s="241"/>
      <c r="J108" s="273"/>
      <c r="K108" s="190">
        <f>SUBTOTAL(9,K109:K114)</f>
        <v>0</v>
      </c>
      <c r="L108" s="240"/>
      <c r="M108" s="241"/>
      <c r="N108" s="191">
        <f>SUBTOTAL(9,N109:N114)</f>
        <v>3.2479999999999995E-2</v>
      </c>
      <c r="O108" s="241"/>
      <c r="P108" s="191">
        <f>SUBTOTAL(9,P109:P114)</f>
        <v>0</v>
      </c>
      <c r="Q108" s="242"/>
      <c r="R108" s="190">
        <f>SUBTOTAL(9,R109:R114)</f>
        <v>0</v>
      </c>
      <c r="S108" s="190">
        <f>SUBTOTAL(9,S109:S114)</f>
        <v>0</v>
      </c>
      <c r="T108" s="188"/>
      <c r="U108" s="6"/>
      <c r="V108" s="9"/>
      <c r="W108" s="9"/>
    </row>
    <row r="109" spans="1:23" ht="13" outlineLevel="6">
      <c r="B109" s="196"/>
      <c r="C109" s="197"/>
      <c r="D109" s="107" t="s">
        <v>890</v>
      </c>
      <c r="E109" s="108"/>
      <c r="F109" s="108" t="s">
        <v>565</v>
      </c>
      <c r="G109" s="109" t="s">
        <v>566</v>
      </c>
      <c r="H109" s="110" t="s">
        <v>499</v>
      </c>
      <c r="I109" s="111">
        <v>116</v>
      </c>
      <c r="J109" s="274"/>
      <c r="K109" s="112">
        <f>I109*J109</f>
        <v>0</v>
      </c>
      <c r="L109" s="110" t="s">
        <v>2013</v>
      </c>
      <c r="M109" s="111">
        <v>2.7999999999999998E-4</v>
      </c>
      <c r="N109" s="111">
        <f>I109*M109</f>
        <v>3.2479999999999995E-2</v>
      </c>
      <c r="O109" s="111"/>
      <c r="P109" s="111">
        <f>I109*O109</f>
        <v>0</v>
      </c>
      <c r="Q109" s="112">
        <v>21</v>
      </c>
      <c r="R109" s="112">
        <f>K109*(Q109/100)</f>
        <v>0</v>
      </c>
      <c r="S109" s="112">
        <f>K109+R109</f>
        <v>0</v>
      </c>
      <c r="T109" s="113">
        <v>5</v>
      </c>
      <c r="U109" s="9"/>
      <c r="V109" s="9"/>
      <c r="W109" s="9"/>
    </row>
    <row r="110" spans="1:23" ht="4.5" customHeight="1" outlineLevel="6">
      <c r="B110" s="196"/>
      <c r="C110" s="198"/>
      <c r="D110" s="198"/>
      <c r="E110" s="10"/>
      <c r="F110" s="10"/>
      <c r="G110" s="202"/>
      <c r="H110" s="204"/>
      <c r="I110" s="158"/>
      <c r="J110" s="275"/>
      <c r="K110" s="152"/>
      <c r="L110" s="204"/>
      <c r="M110" s="158"/>
      <c r="N110" s="158"/>
      <c r="O110" s="158"/>
      <c r="P110" s="158"/>
      <c r="Q110" s="152"/>
      <c r="R110" s="152"/>
      <c r="S110" s="152"/>
      <c r="T110" s="10"/>
      <c r="U110" s="9"/>
      <c r="V110" s="9"/>
      <c r="W110" s="9"/>
    </row>
    <row r="111" spans="1:23" ht="12" outlineLevel="7">
      <c r="A111" s="243"/>
      <c r="B111" s="244"/>
      <c r="C111" s="244"/>
      <c r="D111" s="244"/>
      <c r="E111" s="245"/>
      <c r="F111" s="249" t="s">
        <v>17</v>
      </c>
      <c r="G111" s="246" t="s">
        <v>562</v>
      </c>
      <c r="H111" s="247"/>
      <c r="I111" s="248">
        <v>0</v>
      </c>
      <c r="J111" s="276"/>
      <c r="K111" s="250"/>
      <c r="L111" s="247"/>
      <c r="M111" s="248"/>
      <c r="N111" s="248"/>
      <c r="O111" s="248"/>
      <c r="P111" s="248"/>
      <c r="Q111" s="250"/>
      <c r="R111" s="250"/>
      <c r="S111" s="250"/>
      <c r="T111" s="249"/>
      <c r="U111" s="6"/>
      <c r="V111" s="9"/>
    </row>
    <row r="112" spans="1:23" ht="12" outlineLevel="7">
      <c r="A112" s="243"/>
      <c r="B112" s="244"/>
      <c r="C112" s="244"/>
      <c r="D112" s="244"/>
      <c r="E112" s="245"/>
      <c r="F112" s="249"/>
      <c r="G112" s="246" t="s">
        <v>889</v>
      </c>
      <c r="H112" s="247"/>
      <c r="I112" s="248">
        <v>116</v>
      </c>
      <c r="J112" s="276"/>
      <c r="K112" s="250"/>
      <c r="L112" s="247"/>
      <c r="M112" s="248"/>
      <c r="N112" s="248"/>
      <c r="O112" s="248"/>
      <c r="P112" s="248"/>
      <c r="Q112" s="250"/>
      <c r="R112" s="250"/>
      <c r="S112" s="250"/>
      <c r="T112" s="249"/>
      <c r="U112" s="6"/>
      <c r="V112" s="9"/>
    </row>
    <row r="113" spans="1:23" ht="7.5" customHeight="1" outlineLevel="7">
      <c r="A113" s="9"/>
      <c r="B113" s="196"/>
      <c r="C113" s="195"/>
      <c r="D113" s="195"/>
      <c r="E113" s="12"/>
      <c r="F113" s="12"/>
      <c r="G113" s="203"/>
      <c r="H113" s="204"/>
      <c r="I113" s="205"/>
      <c r="J113" s="277"/>
      <c r="K113" s="152"/>
      <c r="L113" s="204"/>
      <c r="M113" s="158"/>
      <c r="N113" s="158"/>
      <c r="O113" s="158"/>
      <c r="P113" s="158"/>
      <c r="Q113" s="152"/>
      <c r="R113" s="152"/>
      <c r="S113" s="152"/>
      <c r="T113" s="10"/>
      <c r="U113" s="6"/>
      <c r="V113" s="9"/>
    </row>
    <row r="114" spans="1:23" outlineLevel="6">
      <c r="B114" s="6"/>
      <c r="C114" s="6"/>
      <c r="D114" s="6"/>
      <c r="E114" s="6"/>
      <c r="F114" s="6"/>
      <c r="G114" s="6"/>
      <c r="H114" s="6"/>
      <c r="I114" s="6"/>
      <c r="J114" s="278"/>
      <c r="K114" s="9"/>
      <c r="L114" s="6"/>
      <c r="M114" s="6"/>
      <c r="N114" s="6"/>
      <c r="O114" s="6"/>
      <c r="P114" s="6"/>
      <c r="Q114" s="6"/>
      <c r="R114" s="9"/>
      <c r="S114" s="9"/>
      <c r="T114" s="9"/>
    </row>
    <row r="115" spans="1:23" ht="13" outlineLevel="3">
      <c r="A115" s="178" t="s">
        <v>284</v>
      </c>
      <c r="B115" s="225">
        <v>4</v>
      </c>
      <c r="C115" s="226"/>
      <c r="D115" s="226"/>
      <c r="E115" s="182"/>
      <c r="F115" s="182"/>
      <c r="G115" s="227" t="s">
        <v>285</v>
      </c>
      <c r="H115" s="228"/>
      <c r="I115" s="229"/>
      <c r="J115" s="271"/>
      <c r="K115" s="180">
        <f>SUBTOTAL(9,K116:K242)</f>
        <v>0</v>
      </c>
      <c r="L115" s="228"/>
      <c r="M115" s="229"/>
      <c r="N115" s="181">
        <f>SUBTOTAL(9,N116:N242)</f>
        <v>0</v>
      </c>
      <c r="O115" s="229"/>
      <c r="P115" s="181">
        <f>SUBTOTAL(9,P116:P242)</f>
        <v>0</v>
      </c>
      <c r="Q115" s="230"/>
      <c r="R115" s="180">
        <f>SUBTOTAL(9,R116:R242)</f>
        <v>0</v>
      </c>
      <c r="S115" s="180">
        <f>SUBTOTAL(9,S116:S242)</f>
        <v>0</v>
      </c>
      <c r="T115" s="178"/>
      <c r="U115" s="6"/>
      <c r="V115" s="9"/>
      <c r="W115" s="9"/>
    </row>
    <row r="116" spans="1:23" ht="13" outlineLevel="4">
      <c r="A116" s="183" t="s">
        <v>286</v>
      </c>
      <c r="B116" s="231">
        <v>5</v>
      </c>
      <c r="C116" s="232"/>
      <c r="D116" s="232"/>
      <c r="E116" s="187"/>
      <c r="F116" s="187"/>
      <c r="G116" s="233" t="s">
        <v>287</v>
      </c>
      <c r="H116" s="234"/>
      <c r="I116" s="235"/>
      <c r="J116" s="272"/>
      <c r="K116" s="185">
        <f>SUBTOTAL(9,K117:K242)</f>
        <v>0</v>
      </c>
      <c r="L116" s="234"/>
      <c r="M116" s="235"/>
      <c r="N116" s="186">
        <f>SUBTOTAL(9,N117:N242)</f>
        <v>0</v>
      </c>
      <c r="O116" s="235"/>
      <c r="P116" s="186">
        <f>SUBTOTAL(9,P117:P242)</f>
        <v>0</v>
      </c>
      <c r="Q116" s="236"/>
      <c r="R116" s="185">
        <f>SUBTOTAL(9,R117:R242)</f>
        <v>0</v>
      </c>
      <c r="S116" s="185">
        <f>SUBTOTAL(9,S117:S242)</f>
        <v>0</v>
      </c>
      <c r="T116" s="183"/>
      <c r="U116" s="6"/>
      <c r="V116" s="9"/>
      <c r="W116" s="9"/>
    </row>
    <row r="117" spans="1:23" ht="13" outlineLevel="5">
      <c r="A117" s="188" t="s">
        <v>288</v>
      </c>
      <c r="B117" s="237">
        <v>6</v>
      </c>
      <c r="C117" s="238"/>
      <c r="D117" s="238"/>
      <c r="E117" s="192"/>
      <c r="F117" s="192"/>
      <c r="G117" s="239" t="s">
        <v>289</v>
      </c>
      <c r="H117" s="240"/>
      <c r="I117" s="241"/>
      <c r="J117" s="273"/>
      <c r="K117" s="190">
        <f>SUBTOTAL(9,K118:K180)</f>
        <v>0</v>
      </c>
      <c r="L117" s="240"/>
      <c r="M117" s="241"/>
      <c r="N117" s="191">
        <f>SUBTOTAL(9,N118:N180)</f>
        <v>0</v>
      </c>
      <c r="O117" s="241"/>
      <c r="P117" s="191">
        <f>SUBTOTAL(9,P118:P180)</f>
        <v>0</v>
      </c>
      <c r="Q117" s="242"/>
      <c r="R117" s="190">
        <f>SUBTOTAL(9,R118:R180)</f>
        <v>0</v>
      </c>
      <c r="S117" s="190">
        <f>SUBTOTAL(9,S118:S180)</f>
        <v>0</v>
      </c>
      <c r="T117" s="188"/>
      <c r="U117" s="6"/>
      <c r="V117" s="9"/>
      <c r="W117" s="9"/>
    </row>
    <row r="118" spans="1:23" ht="26" outlineLevel="6">
      <c r="B118" s="196"/>
      <c r="C118" s="197"/>
      <c r="D118" s="107" t="s">
        <v>889</v>
      </c>
      <c r="E118" s="108"/>
      <c r="F118" s="108" t="s">
        <v>891</v>
      </c>
      <c r="G118" s="109" t="s">
        <v>569</v>
      </c>
      <c r="H118" s="110"/>
      <c r="I118" s="111">
        <v>0</v>
      </c>
      <c r="J118" s="274"/>
      <c r="K118" s="112">
        <f>I118*J118</f>
        <v>0</v>
      </c>
      <c r="L118" s="110" t="s">
        <v>2014</v>
      </c>
      <c r="M118" s="111"/>
      <c r="N118" s="111">
        <f>I118*M118</f>
        <v>0</v>
      </c>
      <c r="O118" s="111"/>
      <c r="P118" s="111">
        <f>I118*O118</f>
        <v>0</v>
      </c>
      <c r="Q118" s="112">
        <v>21</v>
      </c>
      <c r="R118" s="112">
        <f>K118*(Q118/100)</f>
        <v>0</v>
      </c>
      <c r="S118" s="112">
        <f>K118+R118</f>
        <v>0</v>
      </c>
      <c r="T118" s="113"/>
      <c r="U118" s="9"/>
      <c r="V118" s="9"/>
      <c r="W118" s="9"/>
    </row>
    <row r="119" spans="1:23" ht="4.5" customHeight="1" outlineLevel="6">
      <c r="B119" s="196"/>
      <c r="C119" s="198"/>
      <c r="D119" s="198"/>
      <c r="E119" s="10"/>
      <c r="F119" s="10"/>
      <c r="G119" s="202"/>
      <c r="H119" s="204"/>
      <c r="I119" s="158"/>
      <c r="J119" s="275"/>
      <c r="K119" s="152"/>
      <c r="L119" s="204"/>
      <c r="M119" s="158"/>
      <c r="N119" s="158"/>
      <c r="O119" s="158"/>
      <c r="P119" s="158"/>
      <c r="Q119" s="152"/>
      <c r="R119" s="152"/>
      <c r="S119" s="152"/>
      <c r="T119" s="10"/>
      <c r="U119" s="9"/>
      <c r="V119" s="9"/>
      <c r="W119" s="9"/>
    </row>
    <row r="120" spans="1:23" ht="26" outlineLevel="6">
      <c r="B120" s="196"/>
      <c r="C120" s="197"/>
      <c r="D120" s="107" t="s">
        <v>892</v>
      </c>
      <c r="E120" s="108"/>
      <c r="F120" s="108" t="s">
        <v>893</v>
      </c>
      <c r="G120" s="109" t="s">
        <v>572</v>
      </c>
      <c r="H120" s="110"/>
      <c r="I120" s="111">
        <v>0</v>
      </c>
      <c r="J120" s="274"/>
      <c r="K120" s="112">
        <f>I120*J120</f>
        <v>0</v>
      </c>
      <c r="L120" s="110" t="s">
        <v>2014</v>
      </c>
      <c r="M120" s="111"/>
      <c r="N120" s="111">
        <f>I120*M120</f>
        <v>0</v>
      </c>
      <c r="O120" s="111"/>
      <c r="P120" s="111">
        <f>I120*O120</f>
        <v>0</v>
      </c>
      <c r="Q120" s="112">
        <v>21</v>
      </c>
      <c r="R120" s="112">
        <f>K120*(Q120/100)</f>
        <v>0</v>
      </c>
      <c r="S120" s="112">
        <f>K120+R120</f>
        <v>0</v>
      </c>
      <c r="T120" s="113"/>
      <c r="U120" s="9"/>
      <c r="V120" s="9"/>
      <c r="W120" s="9"/>
    </row>
    <row r="121" spans="1:23" ht="4.5" customHeight="1" outlineLevel="6">
      <c r="B121" s="196"/>
      <c r="C121" s="198"/>
      <c r="D121" s="198"/>
      <c r="E121" s="10"/>
      <c r="F121" s="10"/>
      <c r="G121" s="202"/>
      <c r="H121" s="204"/>
      <c r="I121" s="158"/>
      <c r="J121" s="275"/>
      <c r="K121" s="152"/>
      <c r="L121" s="204"/>
      <c r="M121" s="158"/>
      <c r="N121" s="158"/>
      <c r="O121" s="158"/>
      <c r="P121" s="158"/>
      <c r="Q121" s="152"/>
      <c r="R121" s="152"/>
      <c r="S121" s="152"/>
      <c r="T121" s="10"/>
      <c r="U121" s="9"/>
      <c r="V121" s="9"/>
      <c r="W121" s="9"/>
    </row>
    <row r="122" spans="1:23" ht="26" outlineLevel="6">
      <c r="B122" s="196"/>
      <c r="C122" s="197"/>
      <c r="D122" s="107" t="s">
        <v>894</v>
      </c>
      <c r="E122" s="108"/>
      <c r="F122" s="108" t="s">
        <v>895</v>
      </c>
      <c r="G122" s="109" t="s">
        <v>575</v>
      </c>
      <c r="H122" s="110"/>
      <c r="I122" s="111">
        <v>0</v>
      </c>
      <c r="J122" s="274"/>
      <c r="K122" s="112">
        <f>I122*J122</f>
        <v>0</v>
      </c>
      <c r="L122" s="110" t="s">
        <v>2014</v>
      </c>
      <c r="M122" s="111"/>
      <c r="N122" s="111">
        <f>I122*M122</f>
        <v>0</v>
      </c>
      <c r="O122" s="111"/>
      <c r="P122" s="111">
        <f>I122*O122</f>
        <v>0</v>
      </c>
      <c r="Q122" s="112">
        <v>21</v>
      </c>
      <c r="R122" s="112">
        <f>K122*(Q122/100)</f>
        <v>0</v>
      </c>
      <c r="S122" s="112">
        <f>K122+R122</f>
        <v>0</v>
      </c>
      <c r="T122" s="113"/>
      <c r="U122" s="9"/>
      <c r="V122" s="9"/>
      <c r="W122" s="9"/>
    </row>
    <row r="123" spans="1:23" ht="4.5" customHeight="1" outlineLevel="6">
      <c r="B123" s="196"/>
      <c r="C123" s="198"/>
      <c r="D123" s="198"/>
      <c r="E123" s="10"/>
      <c r="F123" s="10"/>
      <c r="G123" s="202"/>
      <c r="H123" s="204"/>
      <c r="I123" s="158"/>
      <c r="J123" s="275"/>
      <c r="K123" s="152"/>
      <c r="L123" s="204"/>
      <c r="M123" s="158"/>
      <c r="N123" s="158"/>
      <c r="O123" s="158"/>
      <c r="P123" s="158"/>
      <c r="Q123" s="152"/>
      <c r="R123" s="152"/>
      <c r="S123" s="152"/>
      <c r="T123" s="10"/>
      <c r="U123" s="9"/>
      <c r="V123" s="9"/>
      <c r="W123" s="9"/>
    </row>
    <row r="124" spans="1:23" ht="143" outlineLevel="6">
      <c r="B124" s="196"/>
      <c r="C124" s="197"/>
      <c r="D124" s="107" t="s">
        <v>896</v>
      </c>
      <c r="E124" s="108" t="s">
        <v>897</v>
      </c>
      <c r="F124" s="108" t="s">
        <v>898</v>
      </c>
      <c r="G124" s="109" t="s">
        <v>899</v>
      </c>
      <c r="H124" s="110" t="s">
        <v>513</v>
      </c>
      <c r="I124" s="111">
        <v>1</v>
      </c>
      <c r="J124" s="274"/>
      <c r="K124" s="112">
        <f>I124*J124</f>
        <v>0</v>
      </c>
      <c r="L124" s="110" t="s">
        <v>2014</v>
      </c>
      <c r="M124" s="111"/>
      <c r="N124" s="111">
        <f>I124*M124</f>
        <v>0</v>
      </c>
      <c r="O124" s="111"/>
      <c r="P124" s="111">
        <f>I124*O124</f>
        <v>0</v>
      </c>
      <c r="Q124" s="112">
        <v>21</v>
      </c>
      <c r="R124" s="112">
        <f>K124*(Q124/100)</f>
        <v>0</v>
      </c>
      <c r="S124" s="112">
        <f>K124+R124</f>
        <v>0</v>
      </c>
      <c r="T124" s="113"/>
      <c r="U124" s="9"/>
      <c r="V124" s="9"/>
      <c r="W124" s="9"/>
    </row>
    <row r="125" spans="1:23" ht="4.5" customHeight="1" outlineLevel="6">
      <c r="B125" s="196"/>
      <c r="C125" s="198"/>
      <c r="D125" s="198"/>
      <c r="E125" s="10"/>
      <c r="F125" s="10"/>
      <c r="G125" s="202"/>
      <c r="H125" s="204"/>
      <c r="I125" s="158"/>
      <c r="J125" s="275"/>
      <c r="K125" s="152"/>
      <c r="L125" s="204"/>
      <c r="M125" s="158"/>
      <c r="N125" s="158"/>
      <c r="O125" s="158"/>
      <c r="P125" s="158"/>
      <c r="Q125" s="152"/>
      <c r="R125" s="152"/>
      <c r="S125" s="152"/>
      <c r="T125" s="10"/>
      <c r="U125" s="9"/>
      <c r="V125" s="9"/>
      <c r="W125" s="9"/>
    </row>
    <row r="126" spans="1:23" ht="143" outlineLevel="6">
      <c r="B126" s="196"/>
      <c r="C126" s="197"/>
      <c r="D126" s="107" t="s">
        <v>900</v>
      </c>
      <c r="E126" s="108" t="s">
        <v>901</v>
      </c>
      <c r="F126" s="108" t="s">
        <v>902</v>
      </c>
      <c r="G126" s="109" t="s">
        <v>899</v>
      </c>
      <c r="H126" s="110" t="s">
        <v>513</v>
      </c>
      <c r="I126" s="111">
        <v>1</v>
      </c>
      <c r="J126" s="274"/>
      <c r="K126" s="112">
        <f>I126*J126</f>
        <v>0</v>
      </c>
      <c r="L126" s="110" t="s">
        <v>2014</v>
      </c>
      <c r="M126" s="111"/>
      <c r="N126" s="111">
        <f>I126*M126</f>
        <v>0</v>
      </c>
      <c r="O126" s="111"/>
      <c r="P126" s="111">
        <f>I126*O126</f>
        <v>0</v>
      </c>
      <c r="Q126" s="112">
        <v>21</v>
      </c>
      <c r="R126" s="112">
        <f>K126*(Q126/100)</f>
        <v>0</v>
      </c>
      <c r="S126" s="112">
        <f>K126+R126</f>
        <v>0</v>
      </c>
      <c r="T126" s="113"/>
      <c r="U126" s="9"/>
      <c r="V126" s="9"/>
      <c r="W126" s="9"/>
    </row>
    <row r="127" spans="1:23" ht="4.5" customHeight="1" outlineLevel="6">
      <c r="B127" s="196"/>
      <c r="C127" s="198"/>
      <c r="D127" s="198"/>
      <c r="E127" s="10"/>
      <c r="F127" s="10"/>
      <c r="G127" s="202"/>
      <c r="H127" s="204"/>
      <c r="I127" s="158"/>
      <c r="J127" s="275"/>
      <c r="K127" s="152"/>
      <c r="L127" s="204"/>
      <c r="M127" s="158"/>
      <c r="N127" s="158"/>
      <c r="O127" s="158"/>
      <c r="P127" s="158"/>
      <c r="Q127" s="152"/>
      <c r="R127" s="152"/>
      <c r="S127" s="152"/>
      <c r="T127" s="10"/>
      <c r="U127" s="9"/>
      <c r="V127" s="9"/>
      <c r="W127" s="9"/>
    </row>
    <row r="128" spans="1:23" ht="195" outlineLevel="6">
      <c r="B128" s="196"/>
      <c r="C128" s="197"/>
      <c r="D128" s="107" t="s">
        <v>903</v>
      </c>
      <c r="E128" s="108" t="s">
        <v>904</v>
      </c>
      <c r="F128" s="108" t="s">
        <v>905</v>
      </c>
      <c r="G128" s="109" t="s">
        <v>906</v>
      </c>
      <c r="H128" s="110" t="s">
        <v>513</v>
      </c>
      <c r="I128" s="111">
        <v>1</v>
      </c>
      <c r="J128" s="274"/>
      <c r="K128" s="112">
        <f>I128*J128</f>
        <v>0</v>
      </c>
      <c r="L128" s="110" t="s">
        <v>2014</v>
      </c>
      <c r="M128" s="111"/>
      <c r="N128" s="111">
        <f>I128*M128</f>
        <v>0</v>
      </c>
      <c r="O128" s="111"/>
      <c r="P128" s="111">
        <f>I128*O128</f>
        <v>0</v>
      </c>
      <c r="Q128" s="112">
        <v>21</v>
      </c>
      <c r="R128" s="112">
        <f>K128*(Q128/100)</f>
        <v>0</v>
      </c>
      <c r="S128" s="112">
        <f>K128+R128</f>
        <v>0</v>
      </c>
      <c r="T128" s="113"/>
      <c r="U128" s="9"/>
      <c r="V128" s="9"/>
      <c r="W128" s="9"/>
    </row>
    <row r="129" spans="2:23" ht="4.5" customHeight="1" outlineLevel="6">
      <c r="B129" s="196"/>
      <c r="C129" s="198"/>
      <c r="D129" s="198"/>
      <c r="E129" s="10"/>
      <c r="F129" s="10"/>
      <c r="G129" s="202"/>
      <c r="H129" s="204"/>
      <c r="I129" s="158"/>
      <c r="J129" s="275"/>
      <c r="K129" s="152"/>
      <c r="L129" s="204"/>
      <c r="M129" s="158"/>
      <c r="N129" s="158"/>
      <c r="O129" s="158"/>
      <c r="P129" s="158"/>
      <c r="Q129" s="152"/>
      <c r="R129" s="152"/>
      <c r="S129" s="152"/>
      <c r="T129" s="10"/>
      <c r="U129" s="9"/>
      <c r="V129" s="9"/>
      <c r="W129" s="9"/>
    </row>
    <row r="130" spans="2:23" ht="182" outlineLevel="6">
      <c r="B130" s="196"/>
      <c r="C130" s="197"/>
      <c r="D130" s="107" t="s">
        <v>907</v>
      </c>
      <c r="E130" s="108" t="s">
        <v>908</v>
      </c>
      <c r="F130" s="108" t="s">
        <v>909</v>
      </c>
      <c r="G130" s="109" t="s">
        <v>910</v>
      </c>
      <c r="H130" s="110" t="s">
        <v>513</v>
      </c>
      <c r="I130" s="111">
        <v>1</v>
      </c>
      <c r="J130" s="274"/>
      <c r="K130" s="112">
        <f>I130*J130</f>
        <v>0</v>
      </c>
      <c r="L130" s="110" t="s">
        <v>2014</v>
      </c>
      <c r="M130" s="111"/>
      <c r="N130" s="111">
        <f>I130*M130</f>
        <v>0</v>
      </c>
      <c r="O130" s="111"/>
      <c r="P130" s="111">
        <f>I130*O130</f>
        <v>0</v>
      </c>
      <c r="Q130" s="112">
        <v>21</v>
      </c>
      <c r="R130" s="112">
        <f>K130*(Q130/100)</f>
        <v>0</v>
      </c>
      <c r="S130" s="112">
        <f>K130+R130</f>
        <v>0</v>
      </c>
      <c r="T130" s="113"/>
      <c r="U130" s="9"/>
      <c r="V130" s="9"/>
      <c r="W130" s="9"/>
    </row>
    <row r="131" spans="2:23" ht="4.5" customHeight="1" outlineLevel="6">
      <c r="B131" s="196"/>
      <c r="C131" s="198"/>
      <c r="D131" s="198"/>
      <c r="E131" s="10"/>
      <c r="F131" s="10"/>
      <c r="G131" s="202"/>
      <c r="H131" s="204"/>
      <c r="I131" s="158"/>
      <c r="J131" s="275"/>
      <c r="K131" s="152"/>
      <c r="L131" s="204"/>
      <c r="M131" s="158"/>
      <c r="N131" s="158"/>
      <c r="O131" s="158"/>
      <c r="P131" s="158"/>
      <c r="Q131" s="152"/>
      <c r="R131" s="152"/>
      <c r="S131" s="152"/>
      <c r="T131" s="10"/>
      <c r="U131" s="9"/>
      <c r="V131" s="9"/>
      <c r="W131" s="9"/>
    </row>
    <row r="132" spans="2:23" ht="182" outlineLevel="6">
      <c r="B132" s="196"/>
      <c r="C132" s="197"/>
      <c r="D132" s="107" t="s">
        <v>911</v>
      </c>
      <c r="E132" s="108" t="s">
        <v>912</v>
      </c>
      <c r="F132" s="108" t="s">
        <v>913</v>
      </c>
      <c r="G132" s="109" t="s">
        <v>914</v>
      </c>
      <c r="H132" s="110" t="s">
        <v>513</v>
      </c>
      <c r="I132" s="111">
        <v>1</v>
      </c>
      <c r="J132" s="274"/>
      <c r="K132" s="112">
        <f>I132*J132</f>
        <v>0</v>
      </c>
      <c r="L132" s="110" t="s">
        <v>2014</v>
      </c>
      <c r="M132" s="111"/>
      <c r="N132" s="111">
        <f>I132*M132</f>
        <v>0</v>
      </c>
      <c r="O132" s="111"/>
      <c r="P132" s="111">
        <f>I132*O132</f>
        <v>0</v>
      </c>
      <c r="Q132" s="112">
        <v>21</v>
      </c>
      <c r="R132" s="112">
        <f>K132*(Q132/100)</f>
        <v>0</v>
      </c>
      <c r="S132" s="112">
        <f>K132+R132</f>
        <v>0</v>
      </c>
      <c r="T132" s="113"/>
      <c r="U132" s="9"/>
      <c r="V132" s="9"/>
      <c r="W132" s="9"/>
    </row>
    <row r="133" spans="2:23" ht="4.5" customHeight="1" outlineLevel="6">
      <c r="B133" s="196"/>
      <c r="C133" s="198"/>
      <c r="D133" s="198"/>
      <c r="E133" s="10"/>
      <c r="F133" s="10"/>
      <c r="G133" s="202"/>
      <c r="H133" s="204"/>
      <c r="I133" s="158"/>
      <c r="J133" s="275"/>
      <c r="K133" s="152"/>
      <c r="L133" s="204"/>
      <c r="M133" s="158"/>
      <c r="N133" s="158"/>
      <c r="O133" s="158"/>
      <c r="P133" s="158"/>
      <c r="Q133" s="152"/>
      <c r="R133" s="152"/>
      <c r="S133" s="152"/>
      <c r="T133" s="10"/>
      <c r="U133" s="9"/>
      <c r="V133" s="9"/>
      <c r="W133" s="9"/>
    </row>
    <row r="134" spans="2:23" ht="195" outlineLevel="6">
      <c r="B134" s="196"/>
      <c r="C134" s="197"/>
      <c r="D134" s="107" t="s">
        <v>915</v>
      </c>
      <c r="E134" s="108" t="s">
        <v>916</v>
      </c>
      <c r="F134" s="108" t="s">
        <v>917</v>
      </c>
      <c r="G134" s="109" t="s">
        <v>918</v>
      </c>
      <c r="H134" s="110" t="s">
        <v>513</v>
      </c>
      <c r="I134" s="111">
        <v>1</v>
      </c>
      <c r="J134" s="274"/>
      <c r="K134" s="112">
        <f>I134*J134</f>
        <v>0</v>
      </c>
      <c r="L134" s="110" t="s">
        <v>2014</v>
      </c>
      <c r="M134" s="111"/>
      <c r="N134" s="111">
        <f>I134*M134</f>
        <v>0</v>
      </c>
      <c r="O134" s="111"/>
      <c r="P134" s="111">
        <f>I134*O134</f>
        <v>0</v>
      </c>
      <c r="Q134" s="112">
        <v>21</v>
      </c>
      <c r="R134" s="112">
        <f>K134*(Q134/100)</f>
        <v>0</v>
      </c>
      <c r="S134" s="112">
        <f>K134+R134</f>
        <v>0</v>
      </c>
      <c r="T134" s="113"/>
      <c r="U134" s="9"/>
      <c r="V134" s="9"/>
      <c r="W134" s="9"/>
    </row>
    <row r="135" spans="2:23" ht="4.5" customHeight="1" outlineLevel="6">
      <c r="B135" s="196"/>
      <c r="C135" s="198"/>
      <c r="D135" s="198"/>
      <c r="E135" s="10"/>
      <c r="F135" s="10"/>
      <c r="G135" s="202"/>
      <c r="H135" s="204"/>
      <c r="I135" s="158"/>
      <c r="J135" s="275"/>
      <c r="K135" s="152"/>
      <c r="L135" s="204"/>
      <c r="M135" s="158"/>
      <c r="N135" s="158"/>
      <c r="O135" s="158"/>
      <c r="P135" s="158"/>
      <c r="Q135" s="152"/>
      <c r="R135" s="152"/>
      <c r="S135" s="152"/>
      <c r="T135" s="10"/>
      <c r="U135" s="9"/>
      <c r="V135" s="9"/>
      <c r="W135" s="9"/>
    </row>
    <row r="136" spans="2:23" ht="195" outlineLevel="6">
      <c r="B136" s="196"/>
      <c r="C136" s="197"/>
      <c r="D136" s="107" t="s">
        <v>919</v>
      </c>
      <c r="E136" s="108" t="s">
        <v>920</v>
      </c>
      <c r="F136" s="108" t="s">
        <v>921</v>
      </c>
      <c r="G136" s="109" t="s">
        <v>922</v>
      </c>
      <c r="H136" s="110" t="s">
        <v>513</v>
      </c>
      <c r="I136" s="111">
        <v>1</v>
      </c>
      <c r="J136" s="274"/>
      <c r="K136" s="112">
        <f>I136*J136</f>
        <v>0</v>
      </c>
      <c r="L136" s="110" t="s">
        <v>2014</v>
      </c>
      <c r="M136" s="111"/>
      <c r="N136" s="111">
        <f>I136*M136</f>
        <v>0</v>
      </c>
      <c r="O136" s="111"/>
      <c r="P136" s="111">
        <f>I136*O136</f>
        <v>0</v>
      </c>
      <c r="Q136" s="112">
        <v>21</v>
      </c>
      <c r="R136" s="112">
        <f>K136*(Q136/100)</f>
        <v>0</v>
      </c>
      <c r="S136" s="112">
        <f>K136+R136</f>
        <v>0</v>
      </c>
      <c r="T136" s="113"/>
      <c r="U136" s="9"/>
      <c r="V136" s="9"/>
      <c r="W136" s="9"/>
    </row>
    <row r="137" spans="2:23" ht="4.5" customHeight="1" outlineLevel="6">
      <c r="B137" s="196"/>
      <c r="C137" s="198"/>
      <c r="D137" s="198"/>
      <c r="E137" s="10"/>
      <c r="F137" s="10"/>
      <c r="G137" s="202"/>
      <c r="H137" s="204"/>
      <c r="I137" s="158"/>
      <c r="J137" s="275"/>
      <c r="K137" s="152"/>
      <c r="L137" s="204"/>
      <c r="M137" s="158"/>
      <c r="N137" s="158"/>
      <c r="O137" s="158"/>
      <c r="P137" s="158"/>
      <c r="Q137" s="152"/>
      <c r="R137" s="152"/>
      <c r="S137" s="152"/>
      <c r="T137" s="10"/>
      <c r="U137" s="9"/>
      <c r="V137" s="9"/>
      <c r="W137" s="9"/>
    </row>
    <row r="138" spans="2:23" ht="195" outlineLevel="6">
      <c r="B138" s="196"/>
      <c r="C138" s="197"/>
      <c r="D138" s="107" t="s">
        <v>923</v>
      </c>
      <c r="E138" s="108" t="s">
        <v>924</v>
      </c>
      <c r="F138" s="108" t="s">
        <v>925</v>
      </c>
      <c r="G138" s="109" t="s">
        <v>926</v>
      </c>
      <c r="H138" s="110" t="s">
        <v>513</v>
      </c>
      <c r="I138" s="111">
        <v>1</v>
      </c>
      <c r="J138" s="274"/>
      <c r="K138" s="112">
        <f>I138*J138</f>
        <v>0</v>
      </c>
      <c r="L138" s="110" t="s">
        <v>2014</v>
      </c>
      <c r="M138" s="111"/>
      <c r="N138" s="111">
        <f>I138*M138</f>
        <v>0</v>
      </c>
      <c r="O138" s="111"/>
      <c r="P138" s="111">
        <f>I138*O138</f>
        <v>0</v>
      </c>
      <c r="Q138" s="112">
        <v>21</v>
      </c>
      <c r="R138" s="112">
        <f>K138*(Q138/100)</f>
        <v>0</v>
      </c>
      <c r="S138" s="112">
        <f>K138+R138</f>
        <v>0</v>
      </c>
      <c r="T138" s="113"/>
      <c r="U138" s="9"/>
      <c r="V138" s="9"/>
      <c r="W138" s="9"/>
    </row>
    <row r="139" spans="2:23" ht="4.5" customHeight="1" outlineLevel="6">
      <c r="B139" s="196"/>
      <c r="C139" s="198"/>
      <c r="D139" s="198"/>
      <c r="E139" s="10"/>
      <c r="F139" s="10"/>
      <c r="G139" s="202"/>
      <c r="H139" s="204"/>
      <c r="I139" s="158"/>
      <c r="J139" s="275"/>
      <c r="K139" s="152"/>
      <c r="L139" s="204"/>
      <c r="M139" s="158"/>
      <c r="N139" s="158"/>
      <c r="O139" s="158"/>
      <c r="P139" s="158"/>
      <c r="Q139" s="152"/>
      <c r="R139" s="152"/>
      <c r="S139" s="152"/>
      <c r="T139" s="10"/>
      <c r="U139" s="9"/>
      <c r="V139" s="9"/>
      <c r="W139" s="9"/>
    </row>
    <row r="140" spans="2:23" ht="208" outlineLevel="6">
      <c r="B140" s="196"/>
      <c r="C140" s="197"/>
      <c r="D140" s="107" t="s">
        <v>927</v>
      </c>
      <c r="E140" s="108" t="s">
        <v>928</v>
      </c>
      <c r="F140" s="108" t="s">
        <v>929</v>
      </c>
      <c r="G140" s="109" t="s">
        <v>930</v>
      </c>
      <c r="H140" s="110" t="s">
        <v>513</v>
      </c>
      <c r="I140" s="111">
        <v>1</v>
      </c>
      <c r="J140" s="274"/>
      <c r="K140" s="112">
        <f>I140*J140</f>
        <v>0</v>
      </c>
      <c r="L140" s="110" t="s">
        <v>2014</v>
      </c>
      <c r="M140" s="111"/>
      <c r="N140" s="111">
        <f>I140*M140</f>
        <v>0</v>
      </c>
      <c r="O140" s="111"/>
      <c r="P140" s="111">
        <f>I140*O140</f>
        <v>0</v>
      </c>
      <c r="Q140" s="112">
        <v>21</v>
      </c>
      <c r="R140" s="112">
        <f>K140*(Q140/100)</f>
        <v>0</v>
      </c>
      <c r="S140" s="112">
        <f>K140+R140</f>
        <v>0</v>
      </c>
      <c r="T140" s="113"/>
      <c r="U140" s="9"/>
      <c r="V140" s="9"/>
      <c r="W140" s="9"/>
    </row>
    <row r="141" spans="2:23" ht="4.5" customHeight="1" outlineLevel="6">
      <c r="B141" s="196"/>
      <c r="C141" s="198"/>
      <c r="D141" s="198"/>
      <c r="E141" s="10"/>
      <c r="F141" s="10"/>
      <c r="G141" s="202"/>
      <c r="H141" s="204"/>
      <c r="I141" s="158"/>
      <c r="J141" s="275"/>
      <c r="K141" s="152"/>
      <c r="L141" s="204"/>
      <c r="M141" s="158"/>
      <c r="N141" s="158"/>
      <c r="O141" s="158"/>
      <c r="P141" s="158"/>
      <c r="Q141" s="152"/>
      <c r="R141" s="152"/>
      <c r="S141" s="152"/>
      <c r="T141" s="10"/>
      <c r="U141" s="9"/>
      <c r="V141" s="9"/>
      <c r="W141" s="9"/>
    </row>
    <row r="142" spans="2:23" ht="208" outlineLevel="6">
      <c r="B142" s="196"/>
      <c r="C142" s="197"/>
      <c r="D142" s="107" t="s">
        <v>931</v>
      </c>
      <c r="E142" s="108" t="s">
        <v>932</v>
      </c>
      <c r="F142" s="108" t="s">
        <v>933</v>
      </c>
      <c r="G142" s="109" t="s">
        <v>934</v>
      </c>
      <c r="H142" s="110" t="s">
        <v>513</v>
      </c>
      <c r="I142" s="111">
        <v>1</v>
      </c>
      <c r="J142" s="274"/>
      <c r="K142" s="112">
        <f>I142*J142</f>
        <v>0</v>
      </c>
      <c r="L142" s="110" t="s">
        <v>2014</v>
      </c>
      <c r="M142" s="111"/>
      <c r="N142" s="111">
        <f>I142*M142</f>
        <v>0</v>
      </c>
      <c r="O142" s="111"/>
      <c r="P142" s="111">
        <f>I142*O142</f>
        <v>0</v>
      </c>
      <c r="Q142" s="112">
        <v>21</v>
      </c>
      <c r="R142" s="112">
        <f>K142*(Q142/100)</f>
        <v>0</v>
      </c>
      <c r="S142" s="112">
        <f>K142+R142</f>
        <v>0</v>
      </c>
      <c r="T142" s="113"/>
      <c r="U142" s="9"/>
      <c r="V142" s="9"/>
      <c r="W142" s="9"/>
    </row>
    <row r="143" spans="2:23" ht="4.5" customHeight="1" outlineLevel="6">
      <c r="B143" s="196"/>
      <c r="C143" s="198"/>
      <c r="D143" s="198"/>
      <c r="E143" s="10"/>
      <c r="F143" s="10"/>
      <c r="G143" s="202"/>
      <c r="H143" s="204"/>
      <c r="I143" s="158"/>
      <c r="J143" s="275"/>
      <c r="K143" s="152"/>
      <c r="L143" s="204"/>
      <c r="M143" s="158"/>
      <c r="N143" s="158"/>
      <c r="O143" s="158"/>
      <c r="P143" s="158"/>
      <c r="Q143" s="152"/>
      <c r="R143" s="152"/>
      <c r="S143" s="152"/>
      <c r="T143" s="10"/>
      <c r="U143" s="9"/>
      <c r="V143" s="9"/>
      <c r="W143" s="9"/>
    </row>
    <row r="144" spans="2:23" ht="195" outlineLevel="6">
      <c r="B144" s="196"/>
      <c r="C144" s="197"/>
      <c r="D144" s="107" t="s">
        <v>935</v>
      </c>
      <c r="E144" s="108" t="s">
        <v>936</v>
      </c>
      <c r="F144" s="108" t="s">
        <v>937</v>
      </c>
      <c r="G144" s="109" t="s">
        <v>938</v>
      </c>
      <c r="H144" s="110" t="s">
        <v>513</v>
      </c>
      <c r="I144" s="111">
        <v>1</v>
      </c>
      <c r="J144" s="274"/>
      <c r="K144" s="112">
        <f>I144*J144</f>
        <v>0</v>
      </c>
      <c r="L144" s="110" t="s">
        <v>2014</v>
      </c>
      <c r="M144" s="111"/>
      <c r="N144" s="111">
        <f>I144*M144</f>
        <v>0</v>
      </c>
      <c r="O144" s="111"/>
      <c r="P144" s="111">
        <f>I144*O144</f>
        <v>0</v>
      </c>
      <c r="Q144" s="112">
        <v>21</v>
      </c>
      <c r="R144" s="112">
        <f>K144*(Q144/100)</f>
        <v>0</v>
      </c>
      <c r="S144" s="112">
        <f>K144+R144</f>
        <v>0</v>
      </c>
      <c r="T144" s="113"/>
      <c r="U144" s="9"/>
      <c r="V144" s="9"/>
      <c r="W144" s="9"/>
    </row>
    <row r="145" spans="2:23" ht="4.5" customHeight="1" outlineLevel="6">
      <c r="B145" s="196"/>
      <c r="C145" s="198"/>
      <c r="D145" s="198"/>
      <c r="E145" s="10"/>
      <c r="F145" s="10"/>
      <c r="G145" s="202"/>
      <c r="H145" s="204"/>
      <c r="I145" s="158"/>
      <c r="J145" s="275"/>
      <c r="K145" s="152"/>
      <c r="L145" s="204"/>
      <c r="M145" s="158"/>
      <c r="N145" s="158"/>
      <c r="O145" s="158"/>
      <c r="P145" s="158"/>
      <c r="Q145" s="152"/>
      <c r="R145" s="152"/>
      <c r="S145" s="152"/>
      <c r="T145" s="10"/>
      <c r="U145" s="9"/>
      <c r="V145" s="9"/>
      <c r="W145" s="9"/>
    </row>
    <row r="146" spans="2:23" ht="195" outlineLevel="6">
      <c r="B146" s="196"/>
      <c r="C146" s="197"/>
      <c r="D146" s="107" t="s">
        <v>939</v>
      </c>
      <c r="E146" s="108" t="s">
        <v>940</v>
      </c>
      <c r="F146" s="108" t="s">
        <v>941</v>
      </c>
      <c r="G146" s="109" t="s">
        <v>942</v>
      </c>
      <c r="H146" s="110" t="s">
        <v>513</v>
      </c>
      <c r="I146" s="111">
        <v>1</v>
      </c>
      <c r="J146" s="274"/>
      <c r="K146" s="112">
        <f>I146*J146</f>
        <v>0</v>
      </c>
      <c r="L146" s="110" t="s">
        <v>2014</v>
      </c>
      <c r="M146" s="111"/>
      <c r="N146" s="111">
        <f>I146*M146</f>
        <v>0</v>
      </c>
      <c r="O146" s="111"/>
      <c r="P146" s="111">
        <f>I146*O146</f>
        <v>0</v>
      </c>
      <c r="Q146" s="112">
        <v>21</v>
      </c>
      <c r="R146" s="112">
        <f>K146*(Q146/100)</f>
        <v>0</v>
      </c>
      <c r="S146" s="112">
        <f>K146+R146</f>
        <v>0</v>
      </c>
      <c r="T146" s="113"/>
      <c r="U146" s="9"/>
      <c r="V146" s="9"/>
      <c r="W146" s="9"/>
    </row>
    <row r="147" spans="2:23" ht="4.5" customHeight="1" outlineLevel="6">
      <c r="B147" s="196"/>
      <c r="C147" s="198"/>
      <c r="D147" s="198"/>
      <c r="E147" s="10"/>
      <c r="F147" s="10"/>
      <c r="G147" s="202"/>
      <c r="H147" s="204"/>
      <c r="I147" s="158"/>
      <c r="J147" s="275"/>
      <c r="K147" s="152"/>
      <c r="L147" s="204"/>
      <c r="M147" s="158"/>
      <c r="N147" s="158"/>
      <c r="O147" s="158"/>
      <c r="P147" s="158"/>
      <c r="Q147" s="152"/>
      <c r="R147" s="152"/>
      <c r="S147" s="152"/>
      <c r="T147" s="10"/>
      <c r="U147" s="9"/>
      <c r="V147" s="9"/>
      <c r="W147" s="9"/>
    </row>
    <row r="148" spans="2:23" ht="195" outlineLevel="6">
      <c r="B148" s="196"/>
      <c r="C148" s="197"/>
      <c r="D148" s="107" t="s">
        <v>943</v>
      </c>
      <c r="E148" s="108" t="s">
        <v>944</v>
      </c>
      <c r="F148" s="108" t="s">
        <v>945</v>
      </c>
      <c r="G148" s="109" t="s">
        <v>942</v>
      </c>
      <c r="H148" s="110" t="s">
        <v>513</v>
      </c>
      <c r="I148" s="111">
        <v>1</v>
      </c>
      <c r="J148" s="274"/>
      <c r="K148" s="112">
        <f>I148*J148</f>
        <v>0</v>
      </c>
      <c r="L148" s="110" t="s">
        <v>2014</v>
      </c>
      <c r="M148" s="111"/>
      <c r="N148" s="111">
        <f>I148*M148</f>
        <v>0</v>
      </c>
      <c r="O148" s="111"/>
      <c r="P148" s="111">
        <f>I148*O148</f>
        <v>0</v>
      </c>
      <c r="Q148" s="112">
        <v>21</v>
      </c>
      <c r="R148" s="112">
        <f>K148*(Q148/100)</f>
        <v>0</v>
      </c>
      <c r="S148" s="112">
        <f>K148+R148</f>
        <v>0</v>
      </c>
      <c r="T148" s="113"/>
      <c r="U148" s="9"/>
      <c r="V148" s="9"/>
      <c r="W148" s="9"/>
    </row>
    <row r="149" spans="2:23" ht="4.5" customHeight="1" outlineLevel="6">
      <c r="B149" s="196"/>
      <c r="C149" s="198"/>
      <c r="D149" s="198"/>
      <c r="E149" s="10"/>
      <c r="F149" s="10"/>
      <c r="G149" s="202"/>
      <c r="H149" s="204"/>
      <c r="I149" s="158"/>
      <c r="J149" s="275"/>
      <c r="K149" s="152"/>
      <c r="L149" s="204"/>
      <c r="M149" s="158"/>
      <c r="N149" s="158"/>
      <c r="O149" s="158"/>
      <c r="P149" s="158"/>
      <c r="Q149" s="152"/>
      <c r="R149" s="152"/>
      <c r="S149" s="152"/>
      <c r="T149" s="10"/>
      <c r="U149" s="9"/>
      <c r="V149" s="9"/>
      <c r="W149" s="9"/>
    </row>
    <row r="150" spans="2:23" ht="195" outlineLevel="6">
      <c r="B150" s="196"/>
      <c r="C150" s="197"/>
      <c r="D150" s="107" t="s">
        <v>946</v>
      </c>
      <c r="E150" s="108" t="s">
        <v>947</v>
      </c>
      <c r="F150" s="108" t="s">
        <v>948</v>
      </c>
      <c r="G150" s="109" t="s">
        <v>949</v>
      </c>
      <c r="H150" s="110" t="s">
        <v>513</v>
      </c>
      <c r="I150" s="111">
        <v>1</v>
      </c>
      <c r="J150" s="274"/>
      <c r="K150" s="112">
        <f>I150*J150</f>
        <v>0</v>
      </c>
      <c r="L150" s="110" t="s">
        <v>2014</v>
      </c>
      <c r="M150" s="111"/>
      <c r="N150" s="111">
        <f>I150*M150</f>
        <v>0</v>
      </c>
      <c r="O150" s="111"/>
      <c r="P150" s="111">
        <f>I150*O150</f>
        <v>0</v>
      </c>
      <c r="Q150" s="112">
        <v>21</v>
      </c>
      <c r="R150" s="112">
        <f>K150*(Q150/100)</f>
        <v>0</v>
      </c>
      <c r="S150" s="112">
        <f>K150+R150</f>
        <v>0</v>
      </c>
      <c r="T150" s="113"/>
      <c r="U150" s="9"/>
      <c r="V150" s="9"/>
      <c r="W150" s="9"/>
    </row>
    <row r="151" spans="2:23" ht="4.5" customHeight="1" outlineLevel="6">
      <c r="B151" s="196"/>
      <c r="C151" s="198"/>
      <c r="D151" s="198"/>
      <c r="E151" s="10"/>
      <c r="F151" s="10"/>
      <c r="G151" s="202"/>
      <c r="H151" s="204"/>
      <c r="I151" s="158"/>
      <c r="J151" s="275"/>
      <c r="K151" s="152"/>
      <c r="L151" s="204"/>
      <c r="M151" s="158"/>
      <c r="N151" s="158"/>
      <c r="O151" s="158"/>
      <c r="P151" s="158"/>
      <c r="Q151" s="152"/>
      <c r="R151" s="152"/>
      <c r="S151" s="152"/>
      <c r="T151" s="10"/>
      <c r="U151" s="9"/>
      <c r="V151" s="9"/>
      <c r="W151" s="9"/>
    </row>
    <row r="152" spans="2:23" ht="182" outlineLevel="6">
      <c r="B152" s="196"/>
      <c r="C152" s="197"/>
      <c r="D152" s="107" t="s">
        <v>950</v>
      </c>
      <c r="E152" s="108" t="s">
        <v>951</v>
      </c>
      <c r="F152" s="108" t="s">
        <v>952</v>
      </c>
      <c r="G152" s="109" t="s">
        <v>953</v>
      </c>
      <c r="H152" s="110" t="s">
        <v>513</v>
      </c>
      <c r="I152" s="111">
        <v>1</v>
      </c>
      <c r="J152" s="274"/>
      <c r="K152" s="112">
        <f>I152*J152</f>
        <v>0</v>
      </c>
      <c r="L152" s="110" t="s">
        <v>2014</v>
      </c>
      <c r="M152" s="111"/>
      <c r="N152" s="111">
        <f>I152*M152</f>
        <v>0</v>
      </c>
      <c r="O152" s="111"/>
      <c r="P152" s="111">
        <f>I152*O152</f>
        <v>0</v>
      </c>
      <c r="Q152" s="112">
        <v>21</v>
      </c>
      <c r="R152" s="112">
        <f>K152*(Q152/100)</f>
        <v>0</v>
      </c>
      <c r="S152" s="112">
        <f>K152+R152</f>
        <v>0</v>
      </c>
      <c r="T152" s="113"/>
      <c r="U152" s="9"/>
      <c r="V152" s="9"/>
      <c r="W152" s="9"/>
    </row>
    <row r="153" spans="2:23" ht="4.5" customHeight="1" outlineLevel="6">
      <c r="B153" s="196"/>
      <c r="C153" s="198"/>
      <c r="D153" s="198"/>
      <c r="E153" s="10"/>
      <c r="F153" s="10"/>
      <c r="G153" s="202"/>
      <c r="H153" s="204"/>
      <c r="I153" s="158"/>
      <c r="J153" s="275"/>
      <c r="K153" s="152"/>
      <c r="L153" s="204"/>
      <c r="M153" s="158"/>
      <c r="N153" s="158"/>
      <c r="O153" s="158"/>
      <c r="P153" s="158"/>
      <c r="Q153" s="152"/>
      <c r="R153" s="152"/>
      <c r="S153" s="152"/>
      <c r="T153" s="10"/>
      <c r="U153" s="9"/>
      <c r="V153" s="9"/>
      <c r="W153" s="9"/>
    </row>
    <row r="154" spans="2:23" ht="195" outlineLevel="6">
      <c r="B154" s="196"/>
      <c r="C154" s="197"/>
      <c r="D154" s="107" t="s">
        <v>954</v>
      </c>
      <c r="E154" s="108" t="s">
        <v>955</v>
      </c>
      <c r="F154" s="108" t="s">
        <v>956</v>
      </c>
      <c r="G154" s="109" t="s">
        <v>942</v>
      </c>
      <c r="H154" s="110" t="s">
        <v>513</v>
      </c>
      <c r="I154" s="111">
        <v>1</v>
      </c>
      <c r="J154" s="274"/>
      <c r="K154" s="112">
        <f>I154*J154</f>
        <v>0</v>
      </c>
      <c r="L154" s="110" t="s">
        <v>2014</v>
      </c>
      <c r="M154" s="111"/>
      <c r="N154" s="111">
        <f>I154*M154</f>
        <v>0</v>
      </c>
      <c r="O154" s="111"/>
      <c r="P154" s="111">
        <f>I154*O154</f>
        <v>0</v>
      </c>
      <c r="Q154" s="112">
        <v>21</v>
      </c>
      <c r="R154" s="112">
        <f>K154*(Q154/100)</f>
        <v>0</v>
      </c>
      <c r="S154" s="112">
        <f>K154+R154</f>
        <v>0</v>
      </c>
      <c r="T154" s="113"/>
      <c r="U154" s="9"/>
      <c r="V154" s="9"/>
      <c r="W154" s="9"/>
    </row>
    <row r="155" spans="2:23" ht="4.5" customHeight="1" outlineLevel="6">
      <c r="B155" s="196"/>
      <c r="C155" s="198"/>
      <c r="D155" s="198"/>
      <c r="E155" s="10"/>
      <c r="F155" s="10"/>
      <c r="G155" s="202"/>
      <c r="H155" s="204"/>
      <c r="I155" s="158"/>
      <c r="J155" s="275"/>
      <c r="K155" s="152"/>
      <c r="L155" s="204"/>
      <c r="M155" s="158"/>
      <c r="N155" s="158"/>
      <c r="O155" s="158"/>
      <c r="P155" s="158"/>
      <c r="Q155" s="152"/>
      <c r="R155" s="152"/>
      <c r="S155" s="152"/>
      <c r="T155" s="10"/>
      <c r="U155" s="9"/>
      <c r="V155" s="9"/>
      <c r="W155" s="9"/>
    </row>
    <row r="156" spans="2:23" ht="195" outlineLevel="6">
      <c r="B156" s="196"/>
      <c r="C156" s="197"/>
      <c r="D156" s="107" t="s">
        <v>957</v>
      </c>
      <c r="E156" s="108" t="s">
        <v>958</v>
      </c>
      <c r="F156" s="108" t="s">
        <v>959</v>
      </c>
      <c r="G156" s="109" t="s">
        <v>942</v>
      </c>
      <c r="H156" s="110" t="s">
        <v>513</v>
      </c>
      <c r="I156" s="111">
        <v>1</v>
      </c>
      <c r="J156" s="274"/>
      <c r="K156" s="112">
        <f>I156*J156</f>
        <v>0</v>
      </c>
      <c r="L156" s="110" t="s">
        <v>2014</v>
      </c>
      <c r="M156" s="111"/>
      <c r="N156" s="111">
        <f>I156*M156</f>
        <v>0</v>
      </c>
      <c r="O156" s="111"/>
      <c r="P156" s="111">
        <f>I156*O156</f>
        <v>0</v>
      </c>
      <c r="Q156" s="112">
        <v>21</v>
      </c>
      <c r="R156" s="112">
        <f>K156*(Q156/100)</f>
        <v>0</v>
      </c>
      <c r="S156" s="112">
        <f>K156+R156</f>
        <v>0</v>
      </c>
      <c r="T156" s="113"/>
      <c r="U156" s="9"/>
      <c r="V156" s="9"/>
      <c r="W156" s="9"/>
    </row>
    <row r="157" spans="2:23" ht="4.5" customHeight="1" outlineLevel="6">
      <c r="B157" s="196"/>
      <c r="C157" s="198"/>
      <c r="D157" s="198"/>
      <c r="E157" s="10"/>
      <c r="F157" s="10"/>
      <c r="G157" s="202"/>
      <c r="H157" s="204"/>
      <c r="I157" s="158"/>
      <c r="J157" s="275"/>
      <c r="K157" s="152"/>
      <c r="L157" s="204"/>
      <c r="M157" s="158"/>
      <c r="N157" s="158"/>
      <c r="O157" s="158"/>
      <c r="P157" s="158"/>
      <c r="Q157" s="152"/>
      <c r="R157" s="152"/>
      <c r="S157" s="152"/>
      <c r="T157" s="10"/>
      <c r="U157" s="9"/>
      <c r="V157" s="9"/>
      <c r="W157" s="9"/>
    </row>
    <row r="158" spans="2:23" ht="195" outlineLevel="6">
      <c r="B158" s="196"/>
      <c r="C158" s="197"/>
      <c r="D158" s="107" t="s">
        <v>960</v>
      </c>
      <c r="E158" s="108" t="s">
        <v>961</v>
      </c>
      <c r="F158" s="108" t="s">
        <v>962</v>
      </c>
      <c r="G158" s="109" t="s">
        <v>942</v>
      </c>
      <c r="H158" s="110" t="s">
        <v>513</v>
      </c>
      <c r="I158" s="111">
        <v>1</v>
      </c>
      <c r="J158" s="274"/>
      <c r="K158" s="112">
        <f>I158*J158</f>
        <v>0</v>
      </c>
      <c r="L158" s="110" t="s">
        <v>2014</v>
      </c>
      <c r="M158" s="111"/>
      <c r="N158" s="111">
        <f>I158*M158</f>
        <v>0</v>
      </c>
      <c r="O158" s="111"/>
      <c r="P158" s="111">
        <f>I158*O158</f>
        <v>0</v>
      </c>
      <c r="Q158" s="112">
        <v>21</v>
      </c>
      <c r="R158" s="112">
        <f>K158*(Q158/100)</f>
        <v>0</v>
      </c>
      <c r="S158" s="112">
        <f>K158+R158</f>
        <v>0</v>
      </c>
      <c r="T158" s="113"/>
      <c r="U158" s="9"/>
      <c r="V158" s="9"/>
      <c r="W158" s="9"/>
    </row>
    <row r="159" spans="2:23" ht="4.5" customHeight="1" outlineLevel="6">
      <c r="B159" s="196"/>
      <c r="C159" s="198"/>
      <c r="D159" s="198"/>
      <c r="E159" s="10"/>
      <c r="F159" s="10"/>
      <c r="G159" s="202"/>
      <c r="H159" s="204"/>
      <c r="I159" s="158"/>
      <c r="J159" s="275"/>
      <c r="K159" s="152"/>
      <c r="L159" s="204"/>
      <c r="M159" s="158"/>
      <c r="N159" s="158"/>
      <c r="O159" s="158"/>
      <c r="P159" s="158"/>
      <c r="Q159" s="152"/>
      <c r="R159" s="152"/>
      <c r="S159" s="152"/>
      <c r="T159" s="10"/>
      <c r="U159" s="9"/>
      <c r="V159" s="9"/>
      <c r="W159" s="9"/>
    </row>
    <row r="160" spans="2:23" ht="182" outlineLevel="6">
      <c r="B160" s="196"/>
      <c r="C160" s="197"/>
      <c r="D160" s="107" t="s">
        <v>963</v>
      </c>
      <c r="E160" s="108" t="s">
        <v>964</v>
      </c>
      <c r="F160" s="108" t="s">
        <v>965</v>
      </c>
      <c r="G160" s="109" t="s">
        <v>966</v>
      </c>
      <c r="H160" s="110" t="s">
        <v>513</v>
      </c>
      <c r="I160" s="111">
        <v>1</v>
      </c>
      <c r="J160" s="274"/>
      <c r="K160" s="112">
        <f>I160*J160</f>
        <v>0</v>
      </c>
      <c r="L160" s="110" t="s">
        <v>2014</v>
      </c>
      <c r="M160" s="111"/>
      <c r="N160" s="111">
        <f>I160*M160</f>
        <v>0</v>
      </c>
      <c r="O160" s="111"/>
      <c r="P160" s="111">
        <f>I160*O160</f>
        <v>0</v>
      </c>
      <c r="Q160" s="112">
        <v>21</v>
      </c>
      <c r="R160" s="112">
        <f>K160*(Q160/100)</f>
        <v>0</v>
      </c>
      <c r="S160" s="112">
        <f>K160+R160</f>
        <v>0</v>
      </c>
      <c r="T160" s="113"/>
      <c r="U160" s="9"/>
      <c r="V160" s="9"/>
      <c r="W160" s="9"/>
    </row>
    <row r="161" spans="2:23" ht="4.5" customHeight="1" outlineLevel="6">
      <c r="B161" s="196"/>
      <c r="C161" s="198"/>
      <c r="D161" s="198"/>
      <c r="E161" s="10"/>
      <c r="F161" s="10"/>
      <c r="G161" s="202"/>
      <c r="H161" s="204"/>
      <c r="I161" s="158"/>
      <c r="J161" s="275"/>
      <c r="K161" s="152"/>
      <c r="L161" s="204"/>
      <c r="M161" s="158"/>
      <c r="N161" s="158"/>
      <c r="O161" s="158"/>
      <c r="P161" s="158"/>
      <c r="Q161" s="152"/>
      <c r="R161" s="152"/>
      <c r="S161" s="152"/>
      <c r="T161" s="10"/>
      <c r="U161" s="9"/>
      <c r="V161" s="9"/>
      <c r="W161" s="9"/>
    </row>
    <row r="162" spans="2:23" ht="182" outlineLevel="6">
      <c r="B162" s="196"/>
      <c r="C162" s="197"/>
      <c r="D162" s="107" t="s">
        <v>967</v>
      </c>
      <c r="E162" s="108" t="s">
        <v>968</v>
      </c>
      <c r="F162" s="108" t="s">
        <v>969</v>
      </c>
      <c r="G162" s="109" t="s">
        <v>966</v>
      </c>
      <c r="H162" s="110" t="s">
        <v>513</v>
      </c>
      <c r="I162" s="111">
        <v>1</v>
      </c>
      <c r="J162" s="274"/>
      <c r="K162" s="112">
        <f>I162*J162</f>
        <v>0</v>
      </c>
      <c r="L162" s="110" t="s">
        <v>2014</v>
      </c>
      <c r="M162" s="111"/>
      <c r="N162" s="111">
        <f>I162*M162</f>
        <v>0</v>
      </c>
      <c r="O162" s="111"/>
      <c r="P162" s="111">
        <f>I162*O162</f>
        <v>0</v>
      </c>
      <c r="Q162" s="112">
        <v>21</v>
      </c>
      <c r="R162" s="112">
        <f>K162*(Q162/100)</f>
        <v>0</v>
      </c>
      <c r="S162" s="112">
        <f>K162+R162</f>
        <v>0</v>
      </c>
      <c r="T162" s="113"/>
      <c r="U162" s="9"/>
      <c r="V162" s="9"/>
      <c r="W162" s="9"/>
    </row>
    <row r="163" spans="2:23" ht="4.5" customHeight="1" outlineLevel="6">
      <c r="B163" s="196"/>
      <c r="C163" s="198"/>
      <c r="D163" s="198"/>
      <c r="E163" s="10"/>
      <c r="F163" s="10"/>
      <c r="G163" s="202"/>
      <c r="H163" s="204"/>
      <c r="I163" s="158"/>
      <c r="J163" s="275"/>
      <c r="K163" s="152"/>
      <c r="L163" s="204"/>
      <c r="M163" s="158"/>
      <c r="N163" s="158"/>
      <c r="O163" s="158"/>
      <c r="P163" s="158"/>
      <c r="Q163" s="152"/>
      <c r="R163" s="152"/>
      <c r="S163" s="152"/>
      <c r="T163" s="10"/>
      <c r="U163" s="9"/>
      <c r="V163" s="9"/>
      <c r="W163" s="9"/>
    </row>
    <row r="164" spans="2:23" ht="117" outlineLevel="6">
      <c r="B164" s="196"/>
      <c r="C164" s="197"/>
      <c r="D164" s="107" t="s">
        <v>970</v>
      </c>
      <c r="E164" s="108" t="s">
        <v>971</v>
      </c>
      <c r="F164" s="108" t="s">
        <v>972</v>
      </c>
      <c r="G164" s="109" t="s">
        <v>973</v>
      </c>
      <c r="H164" s="110" t="s">
        <v>513</v>
      </c>
      <c r="I164" s="111">
        <v>1</v>
      </c>
      <c r="J164" s="274"/>
      <c r="K164" s="112">
        <f>I164*J164</f>
        <v>0</v>
      </c>
      <c r="L164" s="110" t="s">
        <v>2014</v>
      </c>
      <c r="M164" s="111"/>
      <c r="N164" s="111">
        <f>I164*M164</f>
        <v>0</v>
      </c>
      <c r="O164" s="111"/>
      <c r="P164" s="111">
        <f>I164*O164</f>
        <v>0</v>
      </c>
      <c r="Q164" s="112">
        <v>21</v>
      </c>
      <c r="R164" s="112">
        <f>K164*(Q164/100)</f>
        <v>0</v>
      </c>
      <c r="S164" s="112">
        <f>K164+R164</f>
        <v>0</v>
      </c>
      <c r="T164" s="113"/>
      <c r="U164" s="9"/>
      <c r="V164" s="9"/>
      <c r="W164" s="9"/>
    </row>
    <row r="165" spans="2:23" ht="4.5" customHeight="1" outlineLevel="6">
      <c r="B165" s="196"/>
      <c r="C165" s="198"/>
      <c r="D165" s="198"/>
      <c r="E165" s="10"/>
      <c r="F165" s="10"/>
      <c r="G165" s="202"/>
      <c r="H165" s="204"/>
      <c r="I165" s="158"/>
      <c r="J165" s="275"/>
      <c r="K165" s="152"/>
      <c r="L165" s="204"/>
      <c r="M165" s="158"/>
      <c r="N165" s="158"/>
      <c r="O165" s="158"/>
      <c r="P165" s="158"/>
      <c r="Q165" s="152"/>
      <c r="R165" s="152"/>
      <c r="S165" s="152"/>
      <c r="T165" s="10"/>
      <c r="U165" s="9"/>
      <c r="V165" s="9"/>
      <c r="W165" s="9"/>
    </row>
    <row r="166" spans="2:23" ht="182" outlineLevel="6">
      <c r="B166" s="196"/>
      <c r="C166" s="197"/>
      <c r="D166" s="107" t="s">
        <v>974</v>
      </c>
      <c r="E166" s="108" t="s">
        <v>975</v>
      </c>
      <c r="F166" s="108" t="s">
        <v>976</v>
      </c>
      <c r="G166" s="109" t="s">
        <v>977</v>
      </c>
      <c r="H166" s="110" t="s">
        <v>513</v>
      </c>
      <c r="I166" s="111">
        <v>1</v>
      </c>
      <c r="J166" s="274"/>
      <c r="K166" s="112">
        <f>I166*J166</f>
        <v>0</v>
      </c>
      <c r="L166" s="110" t="s">
        <v>2014</v>
      </c>
      <c r="M166" s="111"/>
      <c r="N166" s="111">
        <f>I166*M166</f>
        <v>0</v>
      </c>
      <c r="O166" s="111"/>
      <c r="P166" s="111">
        <f>I166*O166</f>
        <v>0</v>
      </c>
      <c r="Q166" s="112">
        <v>21</v>
      </c>
      <c r="R166" s="112">
        <f>K166*(Q166/100)</f>
        <v>0</v>
      </c>
      <c r="S166" s="112">
        <f>K166+R166</f>
        <v>0</v>
      </c>
      <c r="T166" s="113"/>
      <c r="U166" s="9"/>
      <c r="V166" s="9"/>
      <c r="W166" s="9"/>
    </row>
    <row r="167" spans="2:23" ht="4.5" customHeight="1" outlineLevel="6">
      <c r="B167" s="196"/>
      <c r="C167" s="198"/>
      <c r="D167" s="198"/>
      <c r="E167" s="10"/>
      <c r="F167" s="10"/>
      <c r="G167" s="202"/>
      <c r="H167" s="204"/>
      <c r="I167" s="158"/>
      <c r="J167" s="275"/>
      <c r="K167" s="152"/>
      <c r="L167" s="204"/>
      <c r="M167" s="158"/>
      <c r="N167" s="158"/>
      <c r="O167" s="158"/>
      <c r="P167" s="158"/>
      <c r="Q167" s="152"/>
      <c r="R167" s="152"/>
      <c r="S167" s="152"/>
      <c r="T167" s="10"/>
      <c r="U167" s="9"/>
      <c r="V167" s="9"/>
      <c r="W167" s="9"/>
    </row>
    <row r="168" spans="2:23" ht="91" outlineLevel="6">
      <c r="B168" s="196"/>
      <c r="C168" s="197"/>
      <c r="D168" s="107" t="s">
        <v>978</v>
      </c>
      <c r="E168" s="108" t="s">
        <v>979</v>
      </c>
      <c r="F168" s="108" t="s">
        <v>980</v>
      </c>
      <c r="G168" s="109" t="s">
        <v>981</v>
      </c>
      <c r="H168" s="110" t="s">
        <v>513</v>
      </c>
      <c r="I168" s="111">
        <v>1</v>
      </c>
      <c r="J168" s="274"/>
      <c r="K168" s="112">
        <f>I168*J168</f>
        <v>0</v>
      </c>
      <c r="L168" s="110" t="s">
        <v>2014</v>
      </c>
      <c r="M168" s="111"/>
      <c r="N168" s="111">
        <f>I168*M168</f>
        <v>0</v>
      </c>
      <c r="O168" s="111"/>
      <c r="P168" s="111">
        <f>I168*O168</f>
        <v>0</v>
      </c>
      <c r="Q168" s="112">
        <v>21</v>
      </c>
      <c r="R168" s="112">
        <f>K168*(Q168/100)</f>
        <v>0</v>
      </c>
      <c r="S168" s="112">
        <f>K168+R168</f>
        <v>0</v>
      </c>
      <c r="T168" s="113"/>
      <c r="U168" s="9"/>
      <c r="V168" s="9"/>
      <c r="W168" s="9"/>
    </row>
    <row r="169" spans="2:23" ht="4.5" customHeight="1" outlineLevel="6">
      <c r="B169" s="196"/>
      <c r="C169" s="198"/>
      <c r="D169" s="198"/>
      <c r="E169" s="10"/>
      <c r="F169" s="10"/>
      <c r="G169" s="202"/>
      <c r="H169" s="204"/>
      <c r="I169" s="158"/>
      <c r="J169" s="275"/>
      <c r="K169" s="152"/>
      <c r="L169" s="204"/>
      <c r="M169" s="158"/>
      <c r="N169" s="158"/>
      <c r="O169" s="158"/>
      <c r="P169" s="158"/>
      <c r="Q169" s="152"/>
      <c r="R169" s="152"/>
      <c r="S169" s="152"/>
      <c r="T169" s="10"/>
      <c r="U169" s="9"/>
      <c r="V169" s="9"/>
      <c r="W169" s="9"/>
    </row>
    <row r="170" spans="2:23" ht="117" outlineLevel="6">
      <c r="B170" s="196"/>
      <c r="C170" s="197"/>
      <c r="D170" s="107" t="s">
        <v>982</v>
      </c>
      <c r="E170" s="108" t="s">
        <v>983</v>
      </c>
      <c r="F170" s="108" t="s">
        <v>984</v>
      </c>
      <c r="G170" s="109" t="s">
        <v>985</v>
      </c>
      <c r="H170" s="110" t="s">
        <v>513</v>
      </c>
      <c r="I170" s="111">
        <v>1</v>
      </c>
      <c r="J170" s="274"/>
      <c r="K170" s="112">
        <f>I170*J170</f>
        <v>0</v>
      </c>
      <c r="L170" s="110" t="s">
        <v>2014</v>
      </c>
      <c r="M170" s="111"/>
      <c r="N170" s="111">
        <f>I170*M170</f>
        <v>0</v>
      </c>
      <c r="O170" s="111"/>
      <c r="P170" s="111">
        <f>I170*O170</f>
        <v>0</v>
      </c>
      <c r="Q170" s="112">
        <v>21</v>
      </c>
      <c r="R170" s="112">
        <f>K170*(Q170/100)</f>
        <v>0</v>
      </c>
      <c r="S170" s="112">
        <f>K170+R170</f>
        <v>0</v>
      </c>
      <c r="T170" s="113"/>
      <c r="U170" s="9"/>
      <c r="V170" s="9"/>
      <c r="W170" s="9"/>
    </row>
    <row r="171" spans="2:23" ht="4.5" customHeight="1" outlineLevel="6">
      <c r="B171" s="196"/>
      <c r="C171" s="198"/>
      <c r="D171" s="198"/>
      <c r="E171" s="10"/>
      <c r="F171" s="10"/>
      <c r="G171" s="202"/>
      <c r="H171" s="204"/>
      <c r="I171" s="158"/>
      <c r="J171" s="275"/>
      <c r="K171" s="152"/>
      <c r="L171" s="204"/>
      <c r="M171" s="158"/>
      <c r="N171" s="158"/>
      <c r="O171" s="158"/>
      <c r="P171" s="158"/>
      <c r="Q171" s="152"/>
      <c r="R171" s="152"/>
      <c r="S171" s="152"/>
      <c r="T171" s="10"/>
      <c r="U171" s="9"/>
      <c r="V171" s="9"/>
      <c r="W171" s="9"/>
    </row>
    <row r="172" spans="2:23" ht="130" outlineLevel="6">
      <c r="B172" s="196"/>
      <c r="C172" s="197"/>
      <c r="D172" s="107" t="s">
        <v>986</v>
      </c>
      <c r="E172" s="108" t="s">
        <v>987</v>
      </c>
      <c r="F172" s="108" t="s">
        <v>988</v>
      </c>
      <c r="G172" s="109" t="s">
        <v>989</v>
      </c>
      <c r="H172" s="110" t="s">
        <v>513</v>
      </c>
      <c r="I172" s="111">
        <v>1</v>
      </c>
      <c r="J172" s="274"/>
      <c r="K172" s="112">
        <f>I172*J172</f>
        <v>0</v>
      </c>
      <c r="L172" s="110" t="s">
        <v>2014</v>
      </c>
      <c r="M172" s="111"/>
      <c r="N172" s="111">
        <f>I172*M172</f>
        <v>0</v>
      </c>
      <c r="O172" s="111"/>
      <c r="P172" s="111">
        <f>I172*O172</f>
        <v>0</v>
      </c>
      <c r="Q172" s="112">
        <v>21</v>
      </c>
      <c r="R172" s="112">
        <f>K172*(Q172/100)</f>
        <v>0</v>
      </c>
      <c r="S172" s="112">
        <f>K172+R172</f>
        <v>0</v>
      </c>
      <c r="T172" s="113"/>
      <c r="U172" s="9"/>
      <c r="V172" s="9"/>
      <c r="W172" s="9"/>
    </row>
    <row r="173" spans="2:23" ht="4.5" customHeight="1" outlineLevel="6">
      <c r="B173" s="196"/>
      <c r="C173" s="198"/>
      <c r="D173" s="198"/>
      <c r="E173" s="10"/>
      <c r="F173" s="10"/>
      <c r="G173" s="202"/>
      <c r="H173" s="204"/>
      <c r="I173" s="158"/>
      <c r="J173" s="275"/>
      <c r="K173" s="152"/>
      <c r="L173" s="204"/>
      <c r="M173" s="158"/>
      <c r="N173" s="158"/>
      <c r="O173" s="158"/>
      <c r="P173" s="158"/>
      <c r="Q173" s="152"/>
      <c r="R173" s="152"/>
      <c r="S173" s="152"/>
      <c r="T173" s="10"/>
      <c r="U173" s="9"/>
      <c r="V173" s="9"/>
      <c r="W173" s="9"/>
    </row>
    <row r="174" spans="2:23" ht="169" outlineLevel="6">
      <c r="B174" s="196"/>
      <c r="C174" s="197"/>
      <c r="D174" s="107" t="s">
        <v>990</v>
      </c>
      <c r="E174" s="108" t="s">
        <v>991</v>
      </c>
      <c r="F174" s="108" t="s">
        <v>992</v>
      </c>
      <c r="G174" s="109" t="s">
        <v>993</v>
      </c>
      <c r="H174" s="110" t="s">
        <v>513</v>
      </c>
      <c r="I174" s="111">
        <v>1</v>
      </c>
      <c r="J174" s="274"/>
      <c r="K174" s="112">
        <f>I174*J174</f>
        <v>0</v>
      </c>
      <c r="L174" s="110" t="s">
        <v>2014</v>
      </c>
      <c r="M174" s="111"/>
      <c r="N174" s="111">
        <f>I174*M174</f>
        <v>0</v>
      </c>
      <c r="O174" s="111"/>
      <c r="P174" s="111">
        <f>I174*O174</f>
        <v>0</v>
      </c>
      <c r="Q174" s="112">
        <v>21</v>
      </c>
      <c r="R174" s="112">
        <f>K174*(Q174/100)</f>
        <v>0</v>
      </c>
      <c r="S174" s="112">
        <f>K174+R174</f>
        <v>0</v>
      </c>
      <c r="T174" s="113"/>
      <c r="U174" s="9"/>
      <c r="V174" s="9"/>
      <c r="W174" s="9"/>
    </row>
    <row r="175" spans="2:23" ht="4.5" customHeight="1" outlineLevel="6">
      <c r="B175" s="196"/>
      <c r="C175" s="198"/>
      <c r="D175" s="198"/>
      <c r="E175" s="10"/>
      <c r="F175" s="10"/>
      <c r="G175" s="202"/>
      <c r="H175" s="204"/>
      <c r="I175" s="158"/>
      <c r="J175" s="275"/>
      <c r="K175" s="152"/>
      <c r="L175" s="204"/>
      <c r="M175" s="158"/>
      <c r="N175" s="158"/>
      <c r="O175" s="158"/>
      <c r="P175" s="158"/>
      <c r="Q175" s="152"/>
      <c r="R175" s="152"/>
      <c r="S175" s="152"/>
      <c r="T175" s="10"/>
      <c r="U175" s="9"/>
      <c r="V175" s="9"/>
      <c r="W175" s="9"/>
    </row>
    <row r="176" spans="2:23" ht="156" outlineLevel="6">
      <c r="B176" s="196"/>
      <c r="C176" s="197"/>
      <c r="D176" s="107" t="s">
        <v>994</v>
      </c>
      <c r="E176" s="108" t="s">
        <v>995</v>
      </c>
      <c r="F176" s="108" t="s">
        <v>996</v>
      </c>
      <c r="G176" s="109" t="s">
        <v>997</v>
      </c>
      <c r="H176" s="110" t="s">
        <v>513</v>
      </c>
      <c r="I176" s="111">
        <v>1</v>
      </c>
      <c r="J176" s="274"/>
      <c r="K176" s="112">
        <f>I176*J176</f>
        <v>0</v>
      </c>
      <c r="L176" s="110" t="s">
        <v>2014</v>
      </c>
      <c r="M176" s="111"/>
      <c r="N176" s="111">
        <f>I176*M176</f>
        <v>0</v>
      </c>
      <c r="O176" s="111"/>
      <c r="P176" s="111">
        <f>I176*O176</f>
        <v>0</v>
      </c>
      <c r="Q176" s="112">
        <v>21</v>
      </c>
      <c r="R176" s="112">
        <f>K176*(Q176/100)</f>
        <v>0</v>
      </c>
      <c r="S176" s="112">
        <f>K176+R176</f>
        <v>0</v>
      </c>
      <c r="T176" s="113"/>
      <c r="U176" s="9"/>
      <c r="V176" s="9"/>
      <c r="W176" s="9"/>
    </row>
    <row r="177" spans="1:23" ht="4.5" customHeight="1" outlineLevel="6">
      <c r="B177" s="196"/>
      <c r="C177" s="198"/>
      <c r="D177" s="198"/>
      <c r="E177" s="10"/>
      <c r="F177" s="10"/>
      <c r="G177" s="202"/>
      <c r="H177" s="204"/>
      <c r="I177" s="158"/>
      <c r="J177" s="275"/>
      <c r="K177" s="152"/>
      <c r="L177" s="204"/>
      <c r="M177" s="158"/>
      <c r="N177" s="158"/>
      <c r="O177" s="158"/>
      <c r="P177" s="158"/>
      <c r="Q177" s="152"/>
      <c r="R177" s="152"/>
      <c r="S177" s="152"/>
      <c r="T177" s="10"/>
      <c r="U177" s="9"/>
      <c r="V177" s="9"/>
      <c r="W177" s="9"/>
    </row>
    <row r="178" spans="1:23" ht="117" outlineLevel="6">
      <c r="B178" s="196"/>
      <c r="C178" s="197"/>
      <c r="D178" s="107" t="s">
        <v>998</v>
      </c>
      <c r="E178" s="108" t="s">
        <v>999</v>
      </c>
      <c r="F178" s="108" t="s">
        <v>1000</v>
      </c>
      <c r="G178" s="109" t="s">
        <v>1001</v>
      </c>
      <c r="H178" s="110" t="s">
        <v>513</v>
      </c>
      <c r="I178" s="111">
        <v>1</v>
      </c>
      <c r="J178" s="274"/>
      <c r="K178" s="112">
        <f>I178*J178</f>
        <v>0</v>
      </c>
      <c r="L178" s="110" t="s">
        <v>2014</v>
      </c>
      <c r="M178" s="111"/>
      <c r="N178" s="111">
        <f>I178*M178</f>
        <v>0</v>
      </c>
      <c r="O178" s="111"/>
      <c r="P178" s="111">
        <f>I178*O178</f>
        <v>0</v>
      </c>
      <c r="Q178" s="112">
        <v>21</v>
      </c>
      <c r="R178" s="112">
        <f>K178*(Q178/100)</f>
        <v>0</v>
      </c>
      <c r="S178" s="112">
        <f>K178+R178</f>
        <v>0</v>
      </c>
      <c r="T178" s="113"/>
      <c r="U178" s="9"/>
      <c r="V178" s="9"/>
      <c r="W178" s="9"/>
    </row>
    <row r="179" spans="1:23" ht="4.5" customHeight="1" outlineLevel="6">
      <c r="B179" s="196"/>
      <c r="C179" s="198"/>
      <c r="D179" s="198"/>
      <c r="E179" s="10"/>
      <c r="F179" s="10"/>
      <c r="G179" s="202"/>
      <c r="H179" s="204"/>
      <c r="I179" s="158"/>
      <c r="J179" s="275"/>
      <c r="K179" s="152"/>
      <c r="L179" s="204"/>
      <c r="M179" s="158"/>
      <c r="N179" s="158"/>
      <c r="O179" s="158"/>
      <c r="P179" s="158"/>
      <c r="Q179" s="152"/>
      <c r="R179" s="152"/>
      <c r="S179" s="152"/>
      <c r="T179" s="10"/>
      <c r="U179" s="9"/>
      <c r="V179" s="9"/>
      <c r="W179" s="9"/>
    </row>
    <row r="180" spans="1:23" outlineLevel="6">
      <c r="B180" s="6"/>
      <c r="C180" s="6"/>
      <c r="D180" s="6"/>
      <c r="E180" s="6"/>
      <c r="F180" s="6"/>
      <c r="G180" s="6"/>
      <c r="H180" s="6"/>
      <c r="I180" s="6"/>
      <c r="J180" s="278"/>
      <c r="K180" s="9"/>
      <c r="L180" s="6"/>
      <c r="M180" s="6"/>
      <c r="N180" s="6"/>
      <c r="O180" s="6"/>
      <c r="P180" s="6"/>
      <c r="Q180" s="6"/>
      <c r="R180" s="9"/>
      <c r="S180" s="9"/>
      <c r="T180" s="9"/>
    </row>
    <row r="181" spans="1:23" ht="13" outlineLevel="5">
      <c r="A181" s="188" t="s">
        <v>290</v>
      </c>
      <c r="B181" s="237">
        <v>6</v>
      </c>
      <c r="C181" s="238"/>
      <c r="D181" s="238"/>
      <c r="E181" s="192"/>
      <c r="F181" s="192"/>
      <c r="G181" s="239" t="s">
        <v>291</v>
      </c>
      <c r="H181" s="240"/>
      <c r="I181" s="241"/>
      <c r="J181" s="273"/>
      <c r="K181" s="190">
        <f>SUBTOTAL(9,K182:K242)</f>
        <v>0</v>
      </c>
      <c r="L181" s="240"/>
      <c r="M181" s="241"/>
      <c r="N181" s="191">
        <f>SUBTOTAL(9,N182:N242)</f>
        <v>0</v>
      </c>
      <c r="O181" s="241"/>
      <c r="P181" s="191">
        <f>SUBTOTAL(9,P182:P242)</f>
        <v>0</v>
      </c>
      <c r="Q181" s="242"/>
      <c r="R181" s="190">
        <f>SUBTOTAL(9,R182:R242)</f>
        <v>0</v>
      </c>
      <c r="S181" s="190">
        <f>SUBTOTAL(9,S182:S242)</f>
        <v>0</v>
      </c>
      <c r="T181" s="188"/>
      <c r="U181" s="6"/>
      <c r="V181" s="9"/>
      <c r="W181" s="9"/>
    </row>
    <row r="182" spans="1:23" ht="26" outlineLevel="6">
      <c r="B182" s="196"/>
      <c r="C182" s="197"/>
      <c r="D182" s="107" t="s">
        <v>1002</v>
      </c>
      <c r="E182" s="108"/>
      <c r="F182" s="108" t="s">
        <v>1003</v>
      </c>
      <c r="G182" s="109" t="s">
        <v>569</v>
      </c>
      <c r="H182" s="110"/>
      <c r="I182" s="111">
        <v>0</v>
      </c>
      <c r="J182" s="274"/>
      <c r="K182" s="112">
        <f>I182*J182</f>
        <v>0</v>
      </c>
      <c r="L182" s="110" t="s">
        <v>2014</v>
      </c>
      <c r="M182" s="111"/>
      <c r="N182" s="111">
        <f>I182*M182</f>
        <v>0</v>
      </c>
      <c r="O182" s="111"/>
      <c r="P182" s="111">
        <f>I182*O182</f>
        <v>0</v>
      </c>
      <c r="Q182" s="112">
        <v>21</v>
      </c>
      <c r="R182" s="112">
        <f>K182*(Q182/100)</f>
        <v>0</v>
      </c>
      <c r="S182" s="112">
        <f>K182+R182</f>
        <v>0</v>
      </c>
      <c r="T182" s="113"/>
      <c r="U182" s="9"/>
      <c r="V182" s="9"/>
      <c r="W182" s="9"/>
    </row>
    <row r="183" spans="1:23" ht="4.5" customHeight="1" outlineLevel="6">
      <c r="B183" s="196"/>
      <c r="C183" s="198"/>
      <c r="D183" s="198"/>
      <c r="E183" s="10"/>
      <c r="F183" s="10"/>
      <c r="G183" s="202"/>
      <c r="H183" s="204"/>
      <c r="I183" s="158"/>
      <c r="J183" s="275"/>
      <c r="K183" s="152"/>
      <c r="L183" s="204"/>
      <c r="M183" s="158"/>
      <c r="N183" s="158"/>
      <c r="O183" s="158"/>
      <c r="P183" s="158"/>
      <c r="Q183" s="152"/>
      <c r="R183" s="152"/>
      <c r="S183" s="152"/>
      <c r="T183" s="10"/>
      <c r="U183" s="9"/>
      <c r="V183" s="9"/>
      <c r="W183" s="9"/>
    </row>
    <row r="184" spans="1:23" ht="26" outlineLevel="6">
      <c r="B184" s="196"/>
      <c r="C184" s="197"/>
      <c r="D184" s="107" t="s">
        <v>1004</v>
      </c>
      <c r="E184" s="108"/>
      <c r="F184" s="108" t="s">
        <v>1005</v>
      </c>
      <c r="G184" s="109" t="s">
        <v>572</v>
      </c>
      <c r="H184" s="110"/>
      <c r="I184" s="111">
        <v>0</v>
      </c>
      <c r="J184" s="274"/>
      <c r="K184" s="112">
        <f>I184*J184</f>
        <v>0</v>
      </c>
      <c r="L184" s="110" t="s">
        <v>2014</v>
      </c>
      <c r="M184" s="111"/>
      <c r="N184" s="111">
        <f>I184*M184</f>
        <v>0</v>
      </c>
      <c r="O184" s="111"/>
      <c r="P184" s="111">
        <f>I184*O184</f>
        <v>0</v>
      </c>
      <c r="Q184" s="112">
        <v>21</v>
      </c>
      <c r="R184" s="112">
        <f>K184*(Q184/100)</f>
        <v>0</v>
      </c>
      <c r="S184" s="112">
        <f>K184+R184</f>
        <v>0</v>
      </c>
      <c r="T184" s="113"/>
      <c r="U184" s="9"/>
      <c r="V184" s="9"/>
      <c r="W184" s="9"/>
    </row>
    <row r="185" spans="1:23" ht="4.5" customHeight="1" outlineLevel="6">
      <c r="B185" s="196"/>
      <c r="C185" s="198"/>
      <c r="D185" s="198"/>
      <c r="E185" s="10"/>
      <c r="F185" s="10"/>
      <c r="G185" s="202"/>
      <c r="H185" s="204"/>
      <c r="I185" s="158"/>
      <c r="J185" s="275"/>
      <c r="K185" s="152"/>
      <c r="L185" s="204"/>
      <c r="M185" s="158"/>
      <c r="N185" s="158"/>
      <c r="O185" s="158"/>
      <c r="P185" s="158"/>
      <c r="Q185" s="152"/>
      <c r="R185" s="152"/>
      <c r="S185" s="152"/>
      <c r="T185" s="10"/>
      <c r="U185" s="9"/>
      <c r="V185" s="9"/>
      <c r="W185" s="9"/>
    </row>
    <row r="186" spans="1:23" ht="26" outlineLevel="6">
      <c r="B186" s="196"/>
      <c r="C186" s="197"/>
      <c r="D186" s="107" t="s">
        <v>1006</v>
      </c>
      <c r="E186" s="108"/>
      <c r="F186" s="108" t="s">
        <v>1007</v>
      </c>
      <c r="G186" s="109" t="s">
        <v>575</v>
      </c>
      <c r="H186" s="110"/>
      <c r="I186" s="111">
        <v>0</v>
      </c>
      <c r="J186" s="274"/>
      <c r="K186" s="112">
        <f>I186*J186</f>
        <v>0</v>
      </c>
      <c r="L186" s="110" t="s">
        <v>2014</v>
      </c>
      <c r="M186" s="111"/>
      <c r="N186" s="111">
        <f>I186*M186</f>
        <v>0</v>
      </c>
      <c r="O186" s="111"/>
      <c r="P186" s="111">
        <f>I186*O186</f>
        <v>0</v>
      </c>
      <c r="Q186" s="112">
        <v>21</v>
      </c>
      <c r="R186" s="112">
        <f>K186*(Q186/100)</f>
        <v>0</v>
      </c>
      <c r="S186" s="112">
        <f>K186+R186</f>
        <v>0</v>
      </c>
      <c r="T186" s="113"/>
      <c r="U186" s="9"/>
      <c r="V186" s="9"/>
      <c r="W186" s="9"/>
    </row>
    <row r="187" spans="1:23" ht="4.5" customHeight="1" outlineLevel="6">
      <c r="B187" s="196"/>
      <c r="C187" s="198"/>
      <c r="D187" s="198"/>
      <c r="E187" s="10"/>
      <c r="F187" s="10"/>
      <c r="G187" s="202"/>
      <c r="H187" s="204"/>
      <c r="I187" s="158"/>
      <c r="J187" s="275"/>
      <c r="K187" s="152"/>
      <c r="L187" s="204"/>
      <c r="M187" s="158"/>
      <c r="N187" s="158"/>
      <c r="O187" s="158"/>
      <c r="P187" s="158"/>
      <c r="Q187" s="152"/>
      <c r="R187" s="152"/>
      <c r="S187" s="152"/>
      <c r="T187" s="10"/>
      <c r="U187" s="9"/>
      <c r="V187" s="9"/>
      <c r="W187" s="9"/>
    </row>
    <row r="188" spans="1:23" ht="156" outlineLevel="6">
      <c r="B188" s="196"/>
      <c r="C188" s="197"/>
      <c r="D188" s="107" t="s">
        <v>1008</v>
      </c>
      <c r="E188" s="108" t="s">
        <v>1009</v>
      </c>
      <c r="F188" s="108" t="s">
        <v>1010</v>
      </c>
      <c r="G188" s="109" t="s">
        <v>1011</v>
      </c>
      <c r="H188" s="110" t="s">
        <v>513</v>
      </c>
      <c r="I188" s="111">
        <v>1</v>
      </c>
      <c r="J188" s="274"/>
      <c r="K188" s="112">
        <f>I188*J188</f>
        <v>0</v>
      </c>
      <c r="L188" s="110" t="s">
        <v>2014</v>
      </c>
      <c r="M188" s="111"/>
      <c r="N188" s="111">
        <f>I188*M188</f>
        <v>0</v>
      </c>
      <c r="O188" s="111"/>
      <c r="P188" s="111">
        <f>I188*O188</f>
        <v>0</v>
      </c>
      <c r="Q188" s="112">
        <v>21</v>
      </c>
      <c r="R188" s="112">
        <f>K188*(Q188/100)</f>
        <v>0</v>
      </c>
      <c r="S188" s="112">
        <f>K188+R188</f>
        <v>0</v>
      </c>
      <c r="T188" s="113"/>
      <c r="U188" s="9"/>
      <c r="V188" s="9"/>
      <c r="W188" s="9"/>
    </row>
    <row r="189" spans="1:23" ht="4.5" customHeight="1" outlineLevel="6">
      <c r="B189" s="196"/>
      <c r="C189" s="198"/>
      <c r="D189" s="198"/>
      <c r="E189" s="10"/>
      <c r="F189" s="10"/>
      <c r="G189" s="202"/>
      <c r="H189" s="204"/>
      <c r="I189" s="158"/>
      <c r="J189" s="275"/>
      <c r="K189" s="152"/>
      <c r="L189" s="204"/>
      <c r="M189" s="158"/>
      <c r="N189" s="158"/>
      <c r="O189" s="158"/>
      <c r="P189" s="158"/>
      <c r="Q189" s="152"/>
      <c r="R189" s="152"/>
      <c r="S189" s="152"/>
      <c r="T189" s="10"/>
      <c r="U189" s="9"/>
      <c r="V189" s="9"/>
      <c r="W189" s="9"/>
    </row>
    <row r="190" spans="1:23" ht="156" outlineLevel="6">
      <c r="B190" s="196"/>
      <c r="C190" s="197"/>
      <c r="D190" s="107" t="s">
        <v>1012</v>
      </c>
      <c r="E190" s="108" t="s">
        <v>1013</v>
      </c>
      <c r="F190" s="108" t="s">
        <v>1014</v>
      </c>
      <c r="G190" s="109" t="s">
        <v>1011</v>
      </c>
      <c r="H190" s="110" t="s">
        <v>513</v>
      </c>
      <c r="I190" s="111">
        <v>1</v>
      </c>
      <c r="J190" s="274"/>
      <c r="K190" s="112">
        <f>I190*J190</f>
        <v>0</v>
      </c>
      <c r="L190" s="110" t="s">
        <v>2014</v>
      </c>
      <c r="M190" s="111"/>
      <c r="N190" s="111">
        <f>I190*M190</f>
        <v>0</v>
      </c>
      <c r="O190" s="111"/>
      <c r="P190" s="111">
        <f>I190*O190</f>
        <v>0</v>
      </c>
      <c r="Q190" s="112">
        <v>21</v>
      </c>
      <c r="R190" s="112">
        <f>K190*(Q190/100)</f>
        <v>0</v>
      </c>
      <c r="S190" s="112">
        <f>K190+R190</f>
        <v>0</v>
      </c>
      <c r="T190" s="113"/>
      <c r="U190" s="9"/>
      <c r="V190" s="9"/>
      <c r="W190" s="9"/>
    </row>
    <row r="191" spans="1:23" ht="4.5" customHeight="1" outlineLevel="6">
      <c r="B191" s="196"/>
      <c r="C191" s="198"/>
      <c r="D191" s="198"/>
      <c r="E191" s="10"/>
      <c r="F191" s="10"/>
      <c r="G191" s="202"/>
      <c r="H191" s="204"/>
      <c r="I191" s="158"/>
      <c r="J191" s="275"/>
      <c r="K191" s="152"/>
      <c r="L191" s="204"/>
      <c r="M191" s="158"/>
      <c r="N191" s="158"/>
      <c r="O191" s="158"/>
      <c r="P191" s="158"/>
      <c r="Q191" s="152"/>
      <c r="R191" s="152"/>
      <c r="S191" s="152"/>
      <c r="T191" s="10"/>
      <c r="U191" s="9"/>
      <c r="V191" s="9"/>
      <c r="W191" s="9"/>
    </row>
    <row r="192" spans="1:23" ht="169" outlineLevel="6">
      <c r="B192" s="196"/>
      <c r="C192" s="197"/>
      <c r="D192" s="107" t="s">
        <v>1015</v>
      </c>
      <c r="E192" s="108" t="s">
        <v>1016</v>
      </c>
      <c r="F192" s="108" t="s">
        <v>1017</v>
      </c>
      <c r="G192" s="109" t="s">
        <v>1018</v>
      </c>
      <c r="H192" s="110" t="s">
        <v>513</v>
      </c>
      <c r="I192" s="111">
        <v>1</v>
      </c>
      <c r="J192" s="274"/>
      <c r="K192" s="112">
        <f>I192*J192</f>
        <v>0</v>
      </c>
      <c r="L192" s="110" t="s">
        <v>2014</v>
      </c>
      <c r="M192" s="111"/>
      <c r="N192" s="111">
        <f>I192*M192</f>
        <v>0</v>
      </c>
      <c r="O192" s="111"/>
      <c r="P192" s="111">
        <f>I192*O192</f>
        <v>0</v>
      </c>
      <c r="Q192" s="112">
        <v>21</v>
      </c>
      <c r="R192" s="112">
        <f>K192*(Q192/100)</f>
        <v>0</v>
      </c>
      <c r="S192" s="112">
        <f>K192+R192</f>
        <v>0</v>
      </c>
      <c r="T192" s="113"/>
      <c r="U192" s="9"/>
      <c r="V192" s="9"/>
      <c r="W192" s="9"/>
    </row>
    <row r="193" spans="2:23" ht="4.5" customHeight="1" outlineLevel="6">
      <c r="B193" s="196"/>
      <c r="C193" s="198"/>
      <c r="D193" s="198"/>
      <c r="E193" s="10"/>
      <c r="F193" s="10"/>
      <c r="G193" s="202"/>
      <c r="H193" s="204"/>
      <c r="I193" s="158"/>
      <c r="J193" s="275"/>
      <c r="K193" s="152"/>
      <c r="L193" s="204"/>
      <c r="M193" s="158"/>
      <c r="N193" s="158"/>
      <c r="O193" s="158"/>
      <c r="P193" s="158"/>
      <c r="Q193" s="152"/>
      <c r="R193" s="152"/>
      <c r="S193" s="152"/>
      <c r="T193" s="10"/>
      <c r="U193" s="9"/>
      <c r="V193" s="9"/>
      <c r="W193" s="9"/>
    </row>
    <row r="194" spans="2:23" ht="169" outlineLevel="6">
      <c r="B194" s="196"/>
      <c r="C194" s="197"/>
      <c r="D194" s="107" t="s">
        <v>1019</v>
      </c>
      <c r="E194" s="108" t="s">
        <v>1020</v>
      </c>
      <c r="F194" s="108" t="s">
        <v>1021</v>
      </c>
      <c r="G194" s="109" t="s">
        <v>1022</v>
      </c>
      <c r="H194" s="110" t="s">
        <v>513</v>
      </c>
      <c r="I194" s="111">
        <v>1</v>
      </c>
      <c r="J194" s="274"/>
      <c r="K194" s="112">
        <f>I194*J194</f>
        <v>0</v>
      </c>
      <c r="L194" s="110" t="s">
        <v>2014</v>
      </c>
      <c r="M194" s="111"/>
      <c r="N194" s="111">
        <f>I194*M194</f>
        <v>0</v>
      </c>
      <c r="O194" s="111"/>
      <c r="P194" s="111">
        <f>I194*O194</f>
        <v>0</v>
      </c>
      <c r="Q194" s="112">
        <v>21</v>
      </c>
      <c r="R194" s="112">
        <f>K194*(Q194/100)</f>
        <v>0</v>
      </c>
      <c r="S194" s="112">
        <f>K194+R194</f>
        <v>0</v>
      </c>
      <c r="T194" s="113"/>
      <c r="U194" s="9"/>
      <c r="V194" s="9"/>
      <c r="W194" s="9"/>
    </row>
    <row r="195" spans="2:23" ht="4.5" customHeight="1" outlineLevel="6">
      <c r="B195" s="196"/>
      <c r="C195" s="198"/>
      <c r="D195" s="198"/>
      <c r="E195" s="10"/>
      <c r="F195" s="10"/>
      <c r="G195" s="202"/>
      <c r="H195" s="204"/>
      <c r="I195" s="158"/>
      <c r="J195" s="275"/>
      <c r="K195" s="152"/>
      <c r="L195" s="204"/>
      <c r="M195" s="158"/>
      <c r="N195" s="158"/>
      <c r="O195" s="158"/>
      <c r="P195" s="158"/>
      <c r="Q195" s="152"/>
      <c r="R195" s="152"/>
      <c r="S195" s="152"/>
      <c r="T195" s="10"/>
      <c r="U195" s="9"/>
      <c r="V195" s="9"/>
      <c r="W195" s="9"/>
    </row>
    <row r="196" spans="2:23" ht="117" outlineLevel="6">
      <c r="B196" s="196"/>
      <c r="C196" s="197"/>
      <c r="D196" s="107" t="s">
        <v>1023</v>
      </c>
      <c r="E196" s="108" t="s">
        <v>1024</v>
      </c>
      <c r="F196" s="108" t="s">
        <v>1025</v>
      </c>
      <c r="G196" s="109" t="s">
        <v>1026</v>
      </c>
      <c r="H196" s="110" t="s">
        <v>513</v>
      </c>
      <c r="I196" s="111">
        <v>1</v>
      </c>
      <c r="J196" s="274"/>
      <c r="K196" s="112">
        <f>I196*J196</f>
        <v>0</v>
      </c>
      <c r="L196" s="110" t="s">
        <v>2014</v>
      </c>
      <c r="M196" s="111"/>
      <c r="N196" s="111">
        <f>I196*M196</f>
        <v>0</v>
      </c>
      <c r="O196" s="111"/>
      <c r="P196" s="111">
        <f>I196*O196</f>
        <v>0</v>
      </c>
      <c r="Q196" s="112">
        <v>21</v>
      </c>
      <c r="R196" s="112">
        <f>K196*(Q196/100)</f>
        <v>0</v>
      </c>
      <c r="S196" s="112">
        <f>K196+R196</f>
        <v>0</v>
      </c>
      <c r="T196" s="113"/>
      <c r="U196" s="9"/>
      <c r="V196" s="9"/>
      <c r="W196" s="9"/>
    </row>
    <row r="197" spans="2:23" ht="4.5" customHeight="1" outlineLevel="6">
      <c r="B197" s="196"/>
      <c r="C197" s="198"/>
      <c r="D197" s="198"/>
      <c r="E197" s="10"/>
      <c r="F197" s="10"/>
      <c r="G197" s="202"/>
      <c r="H197" s="204"/>
      <c r="I197" s="158"/>
      <c r="J197" s="275"/>
      <c r="K197" s="152"/>
      <c r="L197" s="204"/>
      <c r="M197" s="158"/>
      <c r="N197" s="158"/>
      <c r="O197" s="158"/>
      <c r="P197" s="158"/>
      <c r="Q197" s="152"/>
      <c r="R197" s="152"/>
      <c r="S197" s="152"/>
      <c r="T197" s="10"/>
      <c r="U197" s="9"/>
      <c r="V197" s="9"/>
      <c r="W197" s="9"/>
    </row>
    <row r="198" spans="2:23" ht="130" outlineLevel="6">
      <c r="B198" s="196"/>
      <c r="C198" s="197"/>
      <c r="D198" s="107" t="s">
        <v>1027</v>
      </c>
      <c r="E198" s="108" t="s">
        <v>1028</v>
      </c>
      <c r="F198" s="108" t="s">
        <v>1029</v>
      </c>
      <c r="G198" s="109" t="s">
        <v>1030</v>
      </c>
      <c r="H198" s="110" t="s">
        <v>513</v>
      </c>
      <c r="I198" s="111">
        <v>1</v>
      </c>
      <c r="J198" s="274"/>
      <c r="K198" s="112">
        <f>I198*J198</f>
        <v>0</v>
      </c>
      <c r="L198" s="110" t="s">
        <v>2014</v>
      </c>
      <c r="M198" s="111"/>
      <c r="N198" s="111">
        <f>I198*M198</f>
        <v>0</v>
      </c>
      <c r="O198" s="111"/>
      <c r="P198" s="111">
        <f>I198*O198</f>
        <v>0</v>
      </c>
      <c r="Q198" s="112">
        <v>21</v>
      </c>
      <c r="R198" s="112">
        <f>K198*(Q198/100)</f>
        <v>0</v>
      </c>
      <c r="S198" s="112">
        <f>K198+R198</f>
        <v>0</v>
      </c>
      <c r="T198" s="113"/>
      <c r="U198" s="9"/>
      <c r="V198" s="9"/>
      <c r="W198" s="9"/>
    </row>
    <row r="199" spans="2:23" ht="4.5" customHeight="1" outlineLevel="6">
      <c r="B199" s="196"/>
      <c r="C199" s="198"/>
      <c r="D199" s="198"/>
      <c r="E199" s="10"/>
      <c r="F199" s="10"/>
      <c r="G199" s="202"/>
      <c r="H199" s="204"/>
      <c r="I199" s="158"/>
      <c r="J199" s="275"/>
      <c r="K199" s="152"/>
      <c r="L199" s="204"/>
      <c r="M199" s="158"/>
      <c r="N199" s="158"/>
      <c r="O199" s="158"/>
      <c r="P199" s="158"/>
      <c r="Q199" s="152"/>
      <c r="R199" s="152"/>
      <c r="S199" s="152"/>
      <c r="T199" s="10"/>
      <c r="U199" s="9"/>
      <c r="V199" s="9"/>
      <c r="W199" s="9"/>
    </row>
    <row r="200" spans="2:23" ht="208" outlineLevel="6">
      <c r="B200" s="196"/>
      <c r="C200" s="197"/>
      <c r="D200" s="107" t="s">
        <v>1031</v>
      </c>
      <c r="E200" s="108" t="s">
        <v>1032</v>
      </c>
      <c r="F200" s="108" t="s">
        <v>1033</v>
      </c>
      <c r="G200" s="109" t="s">
        <v>1034</v>
      </c>
      <c r="H200" s="110" t="s">
        <v>513</v>
      </c>
      <c r="I200" s="111">
        <v>1</v>
      </c>
      <c r="J200" s="274"/>
      <c r="K200" s="112">
        <f>I200*J200</f>
        <v>0</v>
      </c>
      <c r="L200" s="110" t="s">
        <v>2014</v>
      </c>
      <c r="M200" s="111"/>
      <c r="N200" s="111">
        <f>I200*M200</f>
        <v>0</v>
      </c>
      <c r="O200" s="111"/>
      <c r="P200" s="111">
        <f>I200*O200</f>
        <v>0</v>
      </c>
      <c r="Q200" s="112">
        <v>21</v>
      </c>
      <c r="R200" s="112">
        <f>K200*(Q200/100)</f>
        <v>0</v>
      </c>
      <c r="S200" s="112">
        <f>K200+R200</f>
        <v>0</v>
      </c>
      <c r="T200" s="113"/>
      <c r="U200" s="9"/>
      <c r="V200" s="9"/>
      <c r="W200" s="9"/>
    </row>
    <row r="201" spans="2:23" ht="4.5" customHeight="1" outlineLevel="6">
      <c r="B201" s="196"/>
      <c r="C201" s="198"/>
      <c r="D201" s="198"/>
      <c r="E201" s="10"/>
      <c r="F201" s="10"/>
      <c r="G201" s="202"/>
      <c r="H201" s="204"/>
      <c r="I201" s="158"/>
      <c r="J201" s="275"/>
      <c r="K201" s="152"/>
      <c r="L201" s="204"/>
      <c r="M201" s="158"/>
      <c r="N201" s="158"/>
      <c r="O201" s="158"/>
      <c r="P201" s="158"/>
      <c r="Q201" s="152"/>
      <c r="R201" s="152"/>
      <c r="S201" s="152"/>
      <c r="T201" s="10"/>
      <c r="U201" s="9"/>
      <c r="V201" s="9"/>
      <c r="W201" s="9"/>
    </row>
    <row r="202" spans="2:23" ht="117" outlineLevel="6">
      <c r="B202" s="196"/>
      <c r="C202" s="197"/>
      <c r="D202" s="107" t="s">
        <v>1035</v>
      </c>
      <c r="E202" s="108" t="s">
        <v>1036</v>
      </c>
      <c r="F202" s="108" t="s">
        <v>1037</v>
      </c>
      <c r="G202" s="109" t="s">
        <v>1038</v>
      </c>
      <c r="H202" s="110" t="s">
        <v>513</v>
      </c>
      <c r="I202" s="111">
        <v>1</v>
      </c>
      <c r="J202" s="274"/>
      <c r="K202" s="112">
        <f>I202*J202</f>
        <v>0</v>
      </c>
      <c r="L202" s="110" t="s">
        <v>2014</v>
      </c>
      <c r="M202" s="111"/>
      <c r="N202" s="111">
        <f>I202*M202</f>
        <v>0</v>
      </c>
      <c r="O202" s="111"/>
      <c r="P202" s="111">
        <f>I202*O202</f>
        <v>0</v>
      </c>
      <c r="Q202" s="112">
        <v>21</v>
      </c>
      <c r="R202" s="112">
        <f>K202*(Q202/100)</f>
        <v>0</v>
      </c>
      <c r="S202" s="112">
        <f>K202+R202</f>
        <v>0</v>
      </c>
      <c r="T202" s="113"/>
      <c r="U202" s="9"/>
      <c r="V202" s="9"/>
      <c r="W202" s="9"/>
    </row>
    <row r="203" spans="2:23" ht="4.5" customHeight="1" outlineLevel="6">
      <c r="B203" s="196"/>
      <c r="C203" s="198"/>
      <c r="D203" s="198"/>
      <c r="E203" s="10"/>
      <c r="F203" s="10"/>
      <c r="G203" s="202"/>
      <c r="H203" s="204"/>
      <c r="I203" s="158"/>
      <c r="J203" s="275"/>
      <c r="K203" s="152"/>
      <c r="L203" s="204"/>
      <c r="M203" s="158"/>
      <c r="N203" s="158"/>
      <c r="O203" s="158"/>
      <c r="P203" s="158"/>
      <c r="Q203" s="152"/>
      <c r="R203" s="152"/>
      <c r="S203" s="152"/>
      <c r="T203" s="10"/>
      <c r="U203" s="9"/>
      <c r="V203" s="9"/>
      <c r="W203" s="9"/>
    </row>
    <row r="204" spans="2:23" ht="117" outlineLevel="6">
      <c r="B204" s="196"/>
      <c r="C204" s="197"/>
      <c r="D204" s="107" t="s">
        <v>1039</v>
      </c>
      <c r="E204" s="108" t="s">
        <v>1040</v>
      </c>
      <c r="F204" s="108" t="s">
        <v>1041</v>
      </c>
      <c r="G204" s="109" t="s">
        <v>1042</v>
      </c>
      <c r="H204" s="110" t="s">
        <v>513</v>
      </c>
      <c r="I204" s="111">
        <v>1</v>
      </c>
      <c r="J204" s="274"/>
      <c r="K204" s="112">
        <f>I204*J204</f>
        <v>0</v>
      </c>
      <c r="L204" s="110" t="s">
        <v>2014</v>
      </c>
      <c r="M204" s="111"/>
      <c r="N204" s="111">
        <f>I204*M204</f>
        <v>0</v>
      </c>
      <c r="O204" s="111"/>
      <c r="P204" s="111">
        <f>I204*O204</f>
        <v>0</v>
      </c>
      <c r="Q204" s="112">
        <v>21</v>
      </c>
      <c r="R204" s="112">
        <f>K204*(Q204/100)</f>
        <v>0</v>
      </c>
      <c r="S204" s="112">
        <f>K204+R204</f>
        <v>0</v>
      </c>
      <c r="T204" s="113"/>
      <c r="U204" s="9"/>
      <c r="V204" s="9"/>
      <c r="W204" s="9"/>
    </row>
    <row r="205" spans="2:23" ht="4.5" customHeight="1" outlineLevel="6">
      <c r="B205" s="196"/>
      <c r="C205" s="198"/>
      <c r="D205" s="198"/>
      <c r="E205" s="10"/>
      <c r="F205" s="10"/>
      <c r="G205" s="202"/>
      <c r="H205" s="204"/>
      <c r="I205" s="158"/>
      <c r="J205" s="275"/>
      <c r="K205" s="152"/>
      <c r="L205" s="204"/>
      <c r="M205" s="158"/>
      <c r="N205" s="158"/>
      <c r="O205" s="158"/>
      <c r="P205" s="158"/>
      <c r="Q205" s="152"/>
      <c r="R205" s="152"/>
      <c r="S205" s="152"/>
      <c r="T205" s="10"/>
      <c r="U205" s="9"/>
      <c r="V205" s="9"/>
      <c r="W205" s="9"/>
    </row>
    <row r="206" spans="2:23" ht="117" outlineLevel="6">
      <c r="B206" s="196"/>
      <c r="C206" s="197"/>
      <c r="D206" s="107" t="s">
        <v>1043</v>
      </c>
      <c r="E206" s="108" t="s">
        <v>1044</v>
      </c>
      <c r="F206" s="108" t="s">
        <v>1045</v>
      </c>
      <c r="G206" s="109" t="s">
        <v>1042</v>
      </c>
      <c r="H206" s="110" t="s">
        <v>513</v>
      </c>
      <c r="I206" s="111">
        <v>1</v>
      </c>
      <c r="J206" s="274"/>
      <c r="K206" s="112">
        <f>I206*J206</f>
        <v>0</v>
      </c>
      <c r="L206" s="110" t="s">
        <v>2014</v>
      </c>
      <c r="M206" s="111"/>
      <c r="N206" s="111">
        <f>I206*M206</f>
        <v>0</v>
      </c>
      <c r="O206" s="111"/>
      <c r="P206" s="111">
        <f>I206*O206</f>
        <v>0</v>
      </c>
      <c r="Q206" s="112">
        <v>21</v>
      </c>
      <c r="R206" s="112">
        <f>K206*(Q206/100)</f>
        <v>0</v>
      </c>
      <c r="S206" s="112">
        <f>K206+R206</f>
        <v>0</v>
      </c>
      <c r="T206" s="113"/>
      <c r="U206" s="9"/>
      <c r="V206" s="9"/>
      <c r="W206" s="9"/>
    </row>
    <row r="207" spans="2:23" ht="4.5" customHeight="1" outlineLevel="6">
      <c r="B207" s="196"/>
      <c r="C207" s="198"/>
      <c r="D207" s="198"/>
      <c r="E207" s="10"/>
      <c r="F207" s="10"/>
      <c r="G207" s="202"/>
      <c r="H207" s="204"/>
      <c r="I207" s="158"/>
      <c r="J207" s="275"/>
      <c r="K207" s="152"/>
      <c r="L207" s="204"/>
      <c r="M207" s="158"/>
      <c r="N207" s="158"/>
      <c r="O207" s="158"/>
      <c r="P207" s="158"/>
      <c r="Q207" s="152"/>
      <c r="R207" s="152"/>
      <c r="S207" s="152"/>
      <c r="T207" s="10"/>
      <c r="U207" s="9"/>
      <c r="V207" s="9"/>
      <c r="W207" s="9"/>
    </row>
    <row r="208" spans="2:23" ht="117" outlineLevel="6">
      <c r="B208" s="196"/>
      <c r="C208" s="197"/>
      <c r="D208" s="107" t="s">
        <v>1046</v>
      </c>
      <c r="E208" s="108" t="s">
        <v>1047</v>
      </c>
      <c r="F208" s="108" t="s">
        <v>1048</v>
      </c>
      <c r="G208" s="109" t="s">
        <v>1049</v>
      </c>
      <c r="H208" s="110" t="s">
        <v>513</v>
      </c>
      <c r="I208" s="111">
        <v>1</v>
      </c>
      <c r="J208" s="274"/>
      <c r="K208" s="112">
        <f>I208*J208</f>
        <v>0</v>
      </c>
      <c r="L208" s="110" t="s">
        <v>2014</v>
      </c>
      <c r="M208" s="111"/>
      <c r="N208" s="111">
        <f>I208*M208</f>
        <v>0</v>
      </c>
      <c r="O208" s="111"/>
      <c r="P208" s="111">
        <f>I208*O208</f>
        <v>0</v>
      </c>
      <c r="Q208" s="112">
        <v>21</v>
      </c>
      <c r="R208" s="112">
        <f>K208*(Q208/100)</f>
        <v>0</v>
      </c>
      <c r="S208" s="112">
        <f>K208+R208</f>
        <v>0</v>
      </c>
      <c r="T208" s="113"/>
      <c r="U208" s="9"/>
      <c r="V208" s="9"/>
      <c r="W208" s="9"/>
    </row>
    <row r="209" spans="2:23" ht="4.5" customHeight="1" outlineLevel="6">
      <c r="B209" s="196"/>
      <c r="C209" s="198"/>
      <c r="D209" s="198"/>
      <c r="E209" s="10"/>
      <c r="F209" s="10"/>
      <c r="G209" s="202"/>
      <c r="H209" s="204"/>
      <c r="I209" s="158"/>
      <c r="J209" s="275"/>
      <c r="K209" s="152"/>
      <c r="L209" s="204"/>
      <c r="M209" s="158"/>
      <c r="N209" s="158"/>
      <c r="O209" s="158"/>
      <c r="P209" s="158"/>
      <c r="Q209" s="152"/>
      <c r="R209" s="152"/>
      <c r="S209" s="152"/>
      <c r="T209" s="10"/>
      <c r="U209" s="9"/>
      <c r="V209" s="9"/>
      <c r="W209" s="9"/>
    </row>
    <row r="210" spans="2:23" ht="130" outlineLevel="6">
      <c r="B210" s="196"/>
      <c r="C210" s="197"/>
      <c r="D210" s="107" t="s">
        <v>1050</v>
      </c>
      <c r="E210" s="108" t="s">
        <v>1051</v>
      </c>
      <c r="F210" s="108" t="s">
        <v>1052</v>
      </c>
      <c r="G210" s="109" t="s">
        <v>1053</v>
      </c>
      <c r="H210" s="110" t="s">
        <v>513</v>
      </c>
      <c r="I210" s="111">
        <v>1</v>
      </c>
      <c r="J210" s="274"/>
      <c r="K210" s="112">
        <f>I210*J210</f>
        <v>0</v>
      </c>
      <c r="L210" s="110" t="s">
        <v>2014</v>
      </c>
      <c r="M210" s="111"/>
      <c r="N210" s="111">
        <f>I210*M210</f>
        <v>0</v>
      </c>
      <c r="O210" s="111"/>
      <c r="P210" s="111">
        <f>I210*O210</f>
        <v>0</v>
      </c>
      <c r="Q210" s="112">
        <v>21</v>
      </c>
      <c r="R210" s="112">
        <f>K210*(Q210/100)</f>
        <v>0</v>
      </c>
      <c r="S210" s="112">
        <f>K210+R210</f>
        <v>0</v>
      </c>
      <c r="T210" s="113"/>
      <c r="U210" s="9"/>
      <c r="V210" s="9"/>
      <c r="W210" s="9"/>
    </row>
    <row r="211" spans="2:23" ht="4.5" customHeight="1" outlineLevel="6">
      <c r="B211" s="196"/>
      <c r="C211" s="198"/>
      <c r="D211" s="198"/>
      <c r="E211" s="10"/>
      <c r="F211" s="10"/>
      <c r="G211" s="202"/>
      <c r="H211" s="204"/>
      <c r="I211" s="158"/>
      <c r="J211" s="275"/>
      <c r="K211" s="152"/>
      <c r="L211" s="204"/>
      <c r="M211" s="158"/>
      <c r="N211" s="158"/>
      <c r="O211" s="158"/>
      <c r="P211" s="158"/>
      <c r="Q211" s="152"/>
      <c r="R211" s="152"/>
      <c r="S211" s="152"/>
      <c r="T211" s="10"/>
      <c r="U211" s="9"/>
      <c r="V211" s="9"/>
      <c r="W211" s="9"/>
    </row>
    <row r="212" spans="2:23" ht="117" outlineLevel="6">
      <c r="B212" s="196"/>
      <c r="C212" s="197"/>
      <c r="D212" s="107" t="s">
        <v>1054</v>
      </c>
      <c r="E212" s="108" t="s">
        <v>1055</v>
      </c>
      <c r="F212" s="108" t="s">
        <v>1056</v>
      </c>
      <c r="G212" s="109" t="s">
        <v>1057</v>
      </c>
      <c r="H212" s="110" t="s">
        <v>513</v>
      </c>
      <c r="I212" s="111">
        <v>1</v>
      </c>
      <c r="J212" s="274"/>
      <c r="K212" s="112">
        <f>I212*J212</f>
        <v>0</v>
      </c>
      <c r="L212" s="110" t="s">
        <v>2014</v>
      </c>
      <c r="M212" s="111"/>
      <c r="N212" s="111">
        <f>I212*M212</f>
        <v>0</v>
      </c>
      <c r="O212" s="111"/>
      <c r="P212" s="111">
        <f>I212*O212</f>
        <v>0</v>
      </c>
      <c r="Q212" s="112">
        <v>21</v>
      </c>
      <c r="R212" s="112">
        <f>K212*(Q212/100)</f>
        <v>0</v>
      </c>
      <c r="S212" s="112">
        <f>K212+R212</f>
        <v>0</v>
      </c>
      <c r="T212" s="113"/>
      <c r="U212" s="9"/>
      <c r="V212" s="9"/>
      <c r="W212" s="9"/>
    </row>
    <row r="213" spans="2:23" ht="4.5" customHeight="1" outlineLevel="6">
      <c r="B213" s="196"/>
      <c r="C213" s="198"/>
      <c r="D213" s="198"/>
      <c r="E213" s="10"/>
      <c r="F213" s="10"/>
      <c r="G213" s="202"/>
      <c r="H213" s="204"/>
      <c r="I213" s="158"/>
      <c r="J213" s="275"/>
      <c r="K213" s="152"/>
      <c r="L213" s="204"/>
      <c r="M213" s="158"/>
      <c r="N213" s="158"/>
      <c r="O213" s="158"/>
      <c r="P213" s="158"/>
      <c r="Q213" s="152"/>
      <c r="R213" s="152"/>
      <c r="S213" s="152"/>
      <c r="T213" s="10"/>
      <c r="U213" s="9"/>
      <c r="V213" s="9"/>
      <c r="W213" s="9"/>
    </row>
    <row r="214" spans="2:23" ht="143" outlineLevel="6">
      <c r="B214" s="196"/>
      <c r="C214" s="197"/>
      <c r="D214" s="107" t="s">
        <v>1058</v>
      </c>
      <c r="E214" s="108" t="s">
        <v>1059</v>
      </c>
      <c r="F214" s="108" t="s">
        <v>1060</v>
      </c>
      <c r="G214" s="109" t="s">
        <v>1061</v>
      </c>
      <c r="H214" s="110" t="s">
        <v>513</v>
      </c>
      <c r="I214" s="111">
        <v>1</v>
      </c>
      <c r="J214" s="274"/>
      <c r="K214" s="112">
        <f>I214*J214</f>
        <v>0</v>
      </c>
      <c r="L214" s="110" t="s">
        <v>2014</v>
      </c>
      <c r="M214" s="111"/>
      <c r="N214" s="111">
        <f>I214*M214</f>
        <v>0</v>
      </c>
      <c r="O214" s="111"/>
      <c r="P214" s="111">
        <f>I214*O214</f>
        <v>0</v>
      </c>
      <c r="Q214" s="112">
        <v>21</v>
      </c>
      <c r="R214" s="112">
        <f>K214*(Q214/100)</f>
        <v>0</v>
      </c>
      <c r="S214" s="112">
        <f>K214+R214</f>
        <v>0</v>
      </c>
      <c r="T214" s="113"/>
      <c r="U214" s="9"/>
      <c r="V214" s="9"/>
      <c r="W214" s="9"/>
    </row>
    <row r="215" spans="2:23" ht="4.5" customHeight="1" outlineLevel="6">
      <c r="B215" s="196"/>
      <c r="C215" s="198"/>
      <c r="D215" s="198"/>
      <c r="E215" s="10"/>
      <c r="F215" s="10"/>
      <c r="G215" s="202"/>
      <c r="H215" s="204"/>
      <c r="I215" s="158"/>
      <c r="J215" s="275"/>
      <c r="K215" s="152"/>
      <c r="L215" s="204"/>
      <c r="M215" s="158"/>
      <c r="N215" s="158"/>
      <c r="O215" s="158"/>
      <c r="P215" s="158"/>
      <c r="Q215" s="152"/>
      <c r="R215" s="152"/>
      <c r="S215" s="152"/>
      <c r="T215" s="10"/>
      <c r="U215" s="9"/>
      <c r="V215" s="9"/>
      <c r="W215" s="9"/>
    </row>
    <row r="216" spans="2:23" ht="156" outlineLevel="6">
      <c r="B216" s="196"/>
      <c r="C216" s="197"/>
      <c r="D216" s="107" t="s">
        <v>1062</v>
      </c>
      <c r="E216" s="108" t="s">
        <v>1063</v>
      </c>
      <c r="F216" s="108" t="s">
        <v>1064</v>
      </c>
      <c r="G216" s="109" t="s">
        <v>1065</v>
      </c>
      <c r="H216" s="110" t="s">
        <v>513</v>
      </c>
      <c r="I216" s="111">
        <v>1</v>
      </c>
      <c r="J216" s="274"/>
      <c r="K216" s="112">
        <f>I216*J216</f>
        <v>0</v>
      </c>
      <c r="L216" s="110" t="s">
        <v>2014</v>
      </c>
      <c r="M216" s="111"/>
      <c r="N216" s="111">
        <f>I216*M216</f>
        <v>0</v>
      </c>
      <c r="O216" s="111"/>
      <c r="P216" s="111">
        <f>I216*O216</f>
        <v>0</v>
      </c>
      <c r="Q216" s="112">
        <v>21</v>
      </c>
      <c r="R216" s="112">
        <f>K216*(Q216/100)</f>
        <v>0</v>
      </c>
      <c r="S216" s="112">
        <f>K216+R216</f>
        <v>0</v>
      </c>
      <c r="T216" s="113"/>
      <c r="U216" s="9"/>
      <c r="V216" s="9"/>
      <c r="W216" s="9"/>
    </row>
    <row r="217" spans="2:23" ht="4.5" customHeight="1" outlineLevel="6">
      <c r="B217" s="196"/>
      <c r="C217" s="198"/>
      <c r="D217" s="198"/>
      <c r="E217" s="10"/>
      <c r="F217" s="10"/>
      <c r="G217" s="202"/>
      <c r="H217" s="204"/>
      <c r="I217" s="158"/>
      <c r="J217" s="275"/>
      <c r="K217" s="152"/>
      <c r="L217" s="204"/>
      <c r="M217" s="158"/>
      <c r="N217" s="158"/>
      <c r="O217" s="158"/>
      <c r="P217" s="158"/>
      <c r="Q217" s="152"/>
      <c r="R217" s="152"/>
      <c r="S217" s="152"/>
      <c r="T217" s="10"/>
      <c r="U217" s="9"/>
      <c r="V217" s="9"/>
      <c r="W217" s="9"/>
    </row>
    <row r="218" spans="2:23" ht="169" outlineLevel="6">
      <c r="B218" s="196"/>
      <c r="C218" s="197"/>
      <c r="D218" s="107" t="s">
        <v>1066</v>
      </c>
      <c r="E218" s="108" t="s">
        <v>1067</v>
      </c>
      <c r="F218" s="108" t="s">
        <v>1068</v>
      </c>
      <c r="G218" s="109" t="s">
        <v>1069</v>
      </c>
      <c r="H218" s="110" t="s">
        <v>513</v>
      </c>
      <c r="I218" s="111">
        <v>1</v>
      </c>
      <c r="J218" s="274"/>
      <c r="K218" s="112">
        <f>I218*J218</f>
        <v>0</v>
      </c>
      <c r="L218" s="110" t="s">
        <v>2014</v>
      </c>
      <c r="M218" s="111"/>
      <c r="N218" s="111">
        <f>I218*M218</f>
        <v>0</v>
      </c>
      <c r="O218" s="111"/>
      <c r="P218" s="111">
        <f>I218*O218</f>
        <v>0</v>
      </c>
      <c r="Q218" s="112">
        <v>21</v>
      </c>
      <c r="R218" s="112">
        <f>K218*(Q218/100)</f>
        <v>0</v>
      </c>
      <c r="S218" s="112">
        <f>K218+R218</f>
        <v>0</v>
      </c>
      <c r="T218" s="113"/>
      <c r="U218" s="9"/>
      <c r="V218" s="9"/>
      <c r="W218" s="9"/>
    </row>
    <row r="219" spans="2:23" ht="4.5" customHeight="1" outlineLevel="6">
      <c r="B219" s="196"/>
      <c r="C219" s="198"/>
      <c r="D219" s="198"/>
      <c r="E219" s="10"/>
      <c r="F219" s="10"/>
      <c r="G219" s="202"/>
      <c r="H219" s="204"/>
      <c r="I219" s="158"/>
      <c r="J219" s="275"/>
      <c r="K219" s="152"/>
      <c r="L219" s="204"/>
      <c r="M219" s="158"/>
      <c r="N219" s="158"/>
      <c r="O219" s="158"/>
      <c r="P219" s="158"/>
      <c r="Q219" s="152"/>
      <c r="R219" s="152"/>
      <c r="S219" s="152"/>
      <c r="T219" s="10"/>
      <c r="U219" s="9"/>
      <c r="V219" s="9"/>
      <c r="W219" s="9"/>
    </row>
    <row r="220" spans="2:23" ht="130" outlineLevel="6">
      <c r="B220" s="196"/>
      <c r="C220" s="197"/>
      <c r="D220" s="107" t="s">
        <v>1070</v>
      </c>
      <c r="E220" s="108" t="s">
        <v>1071</v>
      </c>
      <c r="F220" s="108" t="s">
        <v>1072</v>
      </c>
      <c r="G220" s="109" t="s">
        <v>1073</v>
      </c>
      <c r="H220" s="110" t="s">
        <v>513</v>
      </c>
      <c r="I220" s="111">
        <v>1</v>
      </c>
      <c r="J220" s="274"/>
      <c r="K220" s="112">
        <f>I220*J220</f>
        <v>0</v>
      </c>
      <c r="L220" s="110" t="s">
        <v>2014</v>
      </c>
      <c r="M220" s="111"/>
      <c r="N220" s="111">
        <f>I220*M220</f>
        <v>0</v>
      </c>
      <c r="O220" s="111"/>
      <c r="P220" s="111">
        <f>I220*O220</f>
        <v>0</v>
      </c>
      <c r="Q220" s="112">
        <v>21</v>
      </c>
      <c r="R220" s="112">
        <f>K220*(Q220/100)</f>
        <v>0</v>
      </c>
      <c r="S220" s="112">
        <f>K220+R220</f>
        <v>0</v>
      </c>
      <c r="T220" s="113"/>
      <c r="U220" s="9"/>
      <c r="V220" s="9"/>
      <c r="W220" s="9"/>
    </row>
    <row r="221" spans="2:23" ht="4.5" customHeight="1" outlineLevel="6">
      <c r="B221" s="196"/>
      <c r="C221" s="198"/>
      <c r="D221" s="198"/>
      <c r="E221" s="10"/>
      <c r="F221" s="10"/>
      <c r="G221" s="202"/>
      <c r="H221" s="204"/>
      <c r="I221" s="158"/>
      <c r="J221" s="275"/>
      <c r="K221" s="152"/>
      <c r="L221" s="204"/>
      <c r="M221" s="158"/>
      <c r="N221" s="158"/>
      <c r="O221" s="158"/>
      <c r="P221" s="158"/>
      <c r="Q221" s="152"/>
      <c r="R221" s="152"/>
      <c r="S221" s="152"/>
      <c r="T221" s="10"/>
      <c r="U221" s="9"/>
      <c r="V221" s="9"/>
      <c r="W221" s="9"/>
    </row>
    <row r="222" spans="2:23" ht="117" outlineLevel="6">
      <c r="B222" s="196"/>
      <c r="C222" s="197"/>
      <c r="D222" s="107" t="s">
        <v>1074</v>
      </c>
      <c r="E222" s="108" t="s">
        <v>1075</v>
      </c>
      <c r="F222" s="108" t="s">
        <v>1076</v>
      </c>
      <c r="G222" s="109" t="s">
        <v>1077</v>
      </c>
      <c r="H222" s="110" t="s">
        <v>513</v>
      </c>
      <c r="I222" s="111">
        <v>1</v>
      </c>
      <c r="J222" s="274"/>
      <c r="K222" s="112">
        <f>I222*J222</f>
        <v>0</v>
      </c>
      <c r="L222" s="110" t="s">
        <v>2014</v>
      </c>
      <c r="M222" s="111"/>
      <c r="N222" s="111">
        <f>I222*M222</f>
        <v>0</v>
      </c>
      <c r="O222" s="111"/>
      <c r="P222" s="111">
        <f>I222*O222</f>
        <v>0</v>
      </c>
      <c r="Q222" s="112">
        <v>21</v>
      </c>
      <c r="R222" s="112">
        <f>K222*(Q222/100)</f>
        <v>0</v>
      </c>
      <c r="S222" s="112">
        <f>K222+R222</f>
        <v>0</v>
      </c>
      <c r="T222" s="113"/>
      <c r="U222" s="9"/>
      <c r="V222" s="9"/>
      <c r="W222" s="9"/>
    </row>
    <row r="223" spans="2:23" ht="4.5" customHeight="1" outlineLevel="6">
      <c r="B223" s="196"/>
      <c r="C223" s="198"/>
      <c r="D223" s="198"/>
      <c r="E223" s="10"/>
      <c r="F223" s="10"/>
      <c r="G223" s="202"/>
      <c r="H223" s="204"/>
      <c r="I223" s="158"/>
      <c r="J223" s="275"/>
      <c r="K223" s="152"/>
      <c r="L223" s="204"/>
      <c r="M223" s="158"/>
      <c r="N223" s="158"/>
      <c r="O223" s="158"/>
      <c r="P223" s="158"/>
      <c r="Q223" s="152"/>
      <c r="R223" s="152"/>
      <c r="S223" s="152"/>
      <c r="T223" s="10"/>
      <c r="U223" s="9"/>
      <c r="V223" s="9"/>
      <c r="W223" s="9"/>
    </row>
    <row r="224" spans="2:23" ht="117" outlineLevel="6">
      <c r="B224" s="196"/>
      <c r="C224" s="197"/>
      <c r="D224" s="107" t="s">
        <v>1078</v>
      </c>
      <c r="E224" s="108" t="s">
        <v>1079</v>
      </c>
      <c r="F224" s="108" t="s">
        <v>1080</v>
      </c>
      <c r="G224" s="109" t="s">
        <v>1077</v>
      </c>
      <c r="H224" s="110" t="s">
        <v>513</v>
      </c>
      <c r="I224" s="111">
        <v>1</v>
      </c>
      <c r="J224" s="274"/>
      <c r="K224" s="112">
        <f>I224*J224</f>
        <v>0</v>
      </c>
      <c r="L224" s="110" t="s">
        <v>2014</v>
      </c>
      <c r="M224" s="111"/>
      <c r="N224" s="111">
        <f>I224*M224</f>
        <v>0</v>
      </c>
      <c r="O224" s="111"/>
      <c r="P224" s="111">
        <f>I224*O224</f>
        <v>0</v>
      </c>
      <c r="Q224" s="112">
        <v>21</v>
      </c>
      <c r="R224" s="112">
        <f>K224*(Q224/100)</f>
        <v>0</v>
      </c>
      <c r="S224" s="112">
        <f>K224+R224</f>
        <v>0</v>
      </c>
      <c r="T224" s="113"/>
      <c r="U224" s="9"/>
      <c r="V224" s="9"/>
      <c r="W224" s="9"/>
    </row>
    <row r="225" spans="2:23" ht="4.5" customHeight="1" outlineLevel="6">
      <c r="B225" s="196"/>
      <c r="C225" s="198"/>
      <c r="D225" s="198"/>
      <c r="E225" s="10"/>
      <c r="F225" s="10"/>
      <c r="G225" s="202"/>
      <c r="H225" s="204"/>
      <c r="I225" s="158"/>
      <c r="J225" s="275"/>
      <c r="K225" s="152"/>
      <c r="L225" s="204"/>
      <c r="M225" s="158"/>
      <c r="N225" s="158"/>
      <c r="O225" s="158"/>
      <c r="P225" s="158"/>
      <c r="Q225" s="152"/>
      <c r="R225" s="152"/>
      <c r="S225" s="152"/>
      <c r="T225" s="10"/>
      <c r="U225" s="9"/>
      <c r="V225" s="9"/>
      <c r="W225" s="9"/>
    </row>
    <row r="226" spans="2:23" ht="117" outlineLevel="6">
      <c r="B226" s="196"/>
      <c r="C226" s="197"/>
      <c r="D226" s="107" t="s">
        <v>1081</v>
      </c>
      <c r="E226" s="108" t="s">
        <v>1082</v>
      </c>
      <c r="F226" s="108" t="s">
        <v>1083</v>
      </c>
      <c r="G226" s="109" t="s">
        <v>1077</v>
      </c>
      <c r="H226" s="110" t="s">
        <v>513</v>
      </c>
      <c r="I226" s="111">
        <v>1</v>
      </c>
      <c r="J226" s="274"/>
      <c r="K226" s="112">
        <f>I226*J226</f>
        <v>0</v>
      </c>
      <c r="L226" s="110" t="s">
        <v>2014</v>
      </c>
      <c r="M226" s="111"/>
      <c r="N226" s="111">
        <f>I226*M226</f>
        <v>0</v>
      </c>
      <c r="O226" s="111"/>
      <c r="P226" s="111">
        <f>I226*O226</f>
        <v>0</v>
      </c>
      <c r="Q226" s="112">
        <v>21</v>
      </c>
      <c r="R226" s="112">
        <f>K226*(Q226/100)</f>
        <v>0</v>
      </c>
      <c r="S226" s="112">
        <f>K226+R226</f>
        <v>0</v>
      </c>
      <c r="T226" s="113"/>
      <c r="U226" s="9"/>
      <c r="V226" s="9"/>
      <c r="W226" s="9"/>
    </row>
    <row r="227" spans="2:23" ht="4.5" customHeight="1" outlineLevel="6">
      <c r="B227" s="196"/>
      <c r="C227" s="198"/>
      <c r="D227" s="198"/>
      <c r="E227" s="10"/>
      <c r="F227" s="10"/>
      <c r="G227" s="202"/>
      <c r="H227" s="204"/>
      <c r="I227" s="158"/>
      <c r="J227" s="275"/>
      <c r="K227" s="152"/>
      <c r="L227" s="204"/>
      <c r="M227" s="158"/>
      <c r="N227" s="158"/>
      <c r="O227" s="158"/>
      <c r="P227" s="158"/>
      <c r="Q227" s="152"/>
      <c r="R227" s="152"/>
      <c r="S227" s="152"/>
      <c r="T227" s="10"/>
      <c r="U227" s="9"/>
      <c r="V227" s="9"/>
      <c r="W227" s="9"/>
    </row>
    <row r="228" spans="2:23" ht="91" outlineLevel="6">
      <c r="B228" s="196"/>
      <c r="C228" s="197"/>
      <c r="D228" s="107" t="s">
        <v>1084</v>
      </c>
      <c r="E228" s="108" t="s">
        <v>1085</v>
      </c>
      <c r="F228" s="108" t="s">
        <v>1086</v>
      </c>
      <c r="G228" s="109" t="s">
        <v>1087</v>
      </c>
      <c r="H228" s="110" t="s">
        <v>513</v>
      </c>
      <c r="I228" s="111">
        <v>1</v>
      </c>
      <c r="J228" s="274"/>
      <c r="K228" s="112">
        <f>I228*J228</f>
        <v>0</v>
      </c>
      <c r="L228" s="110" t="s">
        <v>2014</v>
      </c>
      <c r="M228" s="111"/>
      <c r="N228" s="111">
        <f>I228*M228</f>
        <v>0</v>
      </c>
      <c r="O228" s="111"/>
      <c r="P228" s="111">
        <f>I228*O228</f>
        <v>0</v>
      </c>
      <c r="Q228" s="112">
        <v>21</v>
      </c>
      <c r="R228" s="112">
        <f>K228*(Q228/100)</f>
        <v>0</v>
      </c>
      <c r="S228" s="112">
        <f>K228+R228</f>
        <v>0</v>
      </c>
      <c r="T228" s="113"/>
      <c r="U228" s="9"/>
      <c r="V228" s="9"/>
      <c r="W228" s="9"/>
    </row>
    <row r="229" spans="2:23" ht="4.5" customHeight="1" outlineLevel="6">
      <c r="B229" s="196"/>
      <c r="C229" s="198"/>
      <c r="D229" s="198"/>
      <c r="E229" s="10"/>
      <c r="F229" s="10"/>
      <c r="G229" s="202"/>
      <c r="H229" s="204"/>
      <c r="I229" s="158"/>
      <c r="J229" s="275"/>
      <c r="K229" s="152"/>
      <c r="L229" s="204"/>
      <c r="M229" s="158"/>
      <c r="N229" s="158"/>
      <c r="O229" s="158"/>
      <c r="P229" s="158"/>
      <c r="Q229" s="152"/>
      <c r="R229" s="152"/>
      <c r="S229" s="152"/>
      <c r="T229" s="10"/>
      <c r="U229" s="9"/>
      <c r="V229" s="9"/>
      <c r="W229" s="9"/>
    </row>
    <row r="230" spans="2:23" ht="91" outlineLevel="6">
      <c r="B230" s="196"/>
      <c r="C230" s="197"/>
      <c r="D230" s="107" t="s">
        <v>1088</v>
      </c>
      <c r="E230" s="108" t="s">
        <v>1089</v>
      </c>
      <c r="F230" s="108" t="s">
        <v>1090</v>
      </c>
      <c r="G230" s="109" t="s">
        <v>1091</v>
      </c>
      <c r="H230" s="110" t="s">
        <v>513</v>
      </c>
      <c r="I230" s="111">
        <v>1</v>
      </c>
      <c r="J230" s="274"/>
      <c r="K230" s="112">
        <f>I230*J230</f>
        <v>0</v>
      </c>
      <c r="L230" s="110" t="s">
        <v>2014</v>
      </c>
      <c r="M230" s="111"/>
      <c r="N230" s="111">
        <f>I230*M230</f>
        <v>0</v>
      </c>
      <c r="O230" s="111"/>
      <c r="P230" s="111">
        <f>I230*O230</f>
        <v>0</v>
      </c>
      <c r="Q230" s="112">
        <v>21</v>
      </c>
      <c r="R230" s="112">
        <f>K230*(Q230/100)</f>
        <v>0</v>
      </c>
      <c r="S230" s="112">
        <f>K230+R230</f>
        <v>0</v>
      </c>
      <c r="T230" s="113"/>
      <c r="U230" s="9"/>
      <c r="V230" s="9"/>
      <c r="W230" s="9"/>
    </row>
    <row r="231" spans="2:23" ht="4.5" customHeight="1" outlineLevel="6">
      <c r="B231" s="196"/>
      <c r="C231" s="198"/>
      <c r="D231" s="198"/>
      <c r="E231" s="10"/>
      <c r="F231" s="10"/>
      <c r="G231" s="202"/>
      <c r="H231" s="204"/>
      <c r="I231" s="158"/>
      <c r="J231" s="275"/>
      <c r="K231" s="152"/>
      <c r="L231" s="204"/>
      <c r="M231" s="158"/>
      <c r="N231" s="158"/>
      <c r="O231" s="158"/>
      <c r="P231" s="158"/>
      <c r="Q231" s="152"/>
      <c r="R231" s="152"/>
      <c r="S231" s="152"/>
      <c r="T231" s="10"/>
      <c r="U231" s="9"/>
      <c r="V231" s="9"/>
      <c r="W231" s="9"/>
    </row>
    <row r="232" spans="2:23" ht="91" outlineLevel="6">
      <c r="B232" s="196"/>
      <c r="C232" s="197"/>
      <c r="D232" s="107" t="s">
        <v>1092</v>
      </c>
      <c r="E232" s="108" t="s">
        <v>1093</v>
      </c>
      <c r="F232" s="108" t="s">
        <v>1094</v>
      </c>
      <c r="G232" s="109" t="s">
        <v>1091</v>
      </c>
      <c r="H232" s="110" t="s">
        <v>513</v>
      </c>
      <c r="I232" s="111">
        <v>1</v>
      </c>
      <c r="J232" s="274"/>
      <c r="K232" s="112">
        <f>I232*J232</f>
        <v>0</v>
      </c>
      <c r="L232" s="110" t="s">
        <v>2014</v>
      </c>
      <c r="M232" s="111"/>
      <c r="N232" s="111">
        <f>I232*M232</f>
        <v>0</v>
      </c>
      <c r="O232" s="111"/>
      <c r="P232" s="111">
        <f>I232*O232</f>
        <v>0</v>
      </c>
      <c r="Q232" s="112">
        <v>21</v>
      </c>
      <c r="R232" s="112">
        <f>K232*(Q232/100)</f>
        <v>0</v>
      </c>
      <c r="S232" s="112">
        <f>K232+R232</f>
        <v>0</v>
      </c>
      <c r="T232" s="113"/>
      <c r="U232" s="9"/>
      <c r="V232" s="9"/>
      <c r="W232" s="9"/>
    </row>
    <row r="233" spans="2:23" ht="4.5" customHeight="1" outlineLevel="6">
      <c r="B233" s="196"/>
      <c r="C233" s="198"/>
      <c r="D233" s="198"/>
      <c r="E233" s="10"/>
      <c r="F233" s="10"/>
      <c r="G233" s="202"/>
      <c r="H233" s="204"/>
      <c r="I233" s="158"/>
      <c r="J233" s="275"/>
      <c r="K233" s="152"/>
      <c r="L233" s="204"/>
      <c r="M233" s="158"/>
      <c r="N233" s="158"/>
      <c r="O233" s="158"/>
      <c r="P233" s="158"/>
      <c r="Q233" s="152"/>
      <c r="R233" s="152"/>
      <c r="S233" s="152"/>
      <c r="T233" s="10"/>
      <c r="U233" s="9"/>
      <c r="V233" s="9"/>
      <c r="W233" s="9"/>
    </row>
    <row r="234" spans="2:23" ht="91" outlineLevel="6">
      <c r="B234" s="196"/>
      <c r="C234" s="197"/>
      <c r="D234" s="107" t="s">
        <v>1095</v>
      </c>
      <c r="E234" s="108" t="s">
        <v>1096</v>
      </c>
      <c r="F234" s="108" t="s">
        <v>1097</v>
      </c>
      <c r="G234" s="109" t="s">
        <v>1091</v>
      </c>
      <c r="H234" s="110" t="s">
        <v>513</v>
      </c>
      <c r="I234" s="111">
        <v>1</v>
      </c>
      <c r="J234" s="274"/>
      <c r="K234" s="112">
        <f>I234*J234</f>
        <v>0</v>
      </c>
      <c r="L234" s="110" t="s">
        <v>2014</v>
      </c>
      <c r="M234" s="111"/>
      <c r="N234" s="111">
        <f>I234*M234</f>
        <v>0</v>
      </c>
      <c r="O234" s="111"/>
      <c r="P234" s="111">
        <f>I234*O234</f>
        <v>0</v>
      </c>
      <c r="Q234" s="112">
        <v>21</v>
      </c>
      <c r="R234" s="112">
        <f>K234*(Q234/100)</f>
        <v>0</v>
      </c>
      <c r="S234" s="112">
        <f>K234+R234</f>
        <v>0</v>
      </c>
      <c r="T234" s="113"/>
      <c r="U234" s="9"/>
      <c r="V234" s="9"/>
      <c r="W234" s="9"/>
    </row>
    <row r="235" spans="2:23" ht="4.5" customHeight="1" outlineLevel="6">
      <c r="B235" s="196"/>
      <c r="C235" s="198"/>
      <c r="D235" s="198"/>
      <c r="E235" s="10"/>
      <c r="F235" s="10"/>
      <c r="G235" s="202"/>
      <c r="H235" s="204"/>
      <c r="I235" s="158"/>
      <c r="J235" s="275"/>
      <c r="K235" s="152"/>
      <c r="L235" s="204"/>
      <c r="M235" s="158"/>
      <c r="N235" s="158"/>
      <c r="O235" s="158"/>
      <c r="P235" s="158"/>
      <c r="Q235" s="152"/>
      <c r="R235" s="152"/>
      <c r="S235" s="152"/>
      <c r="T235" s="10"/>
      <c r="U235" s="9"/>
      <c r="V235" s="9"/>
      <c r="W235" s="9"/>
    </row>
    <row r="236" spans="2:23" ht="104" outlineLevel="6">
      <c r="B236" s="196"/>
      <c r="C236" s="197"/>
      <c r="D236" s="107" t="s">
        <v>1098</v>
      </c>
      <c r="E236" s="108" t="s">
        <v>1099</v>
      </c>
      <c r="F236" s="108" t="s">
        <v>1100</v>
      </c>
      <c r="G236" s="109" t="s">
        <v>1101</v>
      </c>
      <c r="H236" s="110" t="s">
        <v>513</v>
      </c>
      <c r="I236" s="111">
        <v>1</v>
      </c>
      <c r="J236" s="274"/>
      <c r="K236" s="112">
        <f>I236*J236</f>
        <v>0</v>
      </c>
      <c r="L236" s="110" t="s">
        <v>2014</v>
      </c>
      <c r="M236" s="111"/>
      <c r="N236" s="111">
        <f>I236*M236</f>
        <v>0</v>
      </c>
      <c r="O236" s="111"/>
      <c r="P236" s="111">
        <f>I236*O236</f>
        <v>0</v>
      </c>
      <c r="Q236" s="112">
        <v>21</v>
      </c>
      <c r="R236" s="112">
        <f>K236*(Q236/100)</f>
        <v>0</v>
      </c>
      <c r="S236" s="112">
        <f>K236+R236</f>
        <v>0</v>
      </c>
      <c r="T236" s="113"/>
      <c r="U236" s="9"/>
      <c r="V236" s="9"/>
      <c r="W236" s="9"/>
    </row>
    <row r="237" spans="2:23" ht="4.5" customHeight="1" outlineLevel="6">
      <c r="B237" s="196"/>
      <c r="C237" s="198"/>
      <c r="D237" s="198"/>
      <c r="E237" s="10"/>
      <c r="F237" s="10"/>
      <c r="G237" s="202"/>
      <c r="H237" s="204"/>
      <c r="I237" s="158"/>
      <c r="J237" s="275"/>
      <c r="K237" s="152"/>
      <c r="L237" s="204"/>
      <c r="M237" s="158"/>
      <c r="N237" s="158"/>
      <c r="O237" s="158"/>
      <c r="P237" s="158"/>
      <c r="Q237" s="152"/>
      <c r="R237" s="152"/>
      <c r="S237" s="152"/>
      <c r="T237" s="10"/>
      <c r="U237" s="9"/>
      <c r="V237" s="9"/>
      <c r="W237" s="9"/>
    </row>
    <row r="238" spans="2:23" ht="117" outlineLevel="6">
      <c r="B238" s="196"/>
      <c r="C238" s="197"/>
      <c r="D238" s="107" t="s">
        <v>1102</v>
      </c>
      <c r="E238" s="108" t="s">
        <v>1103</v>
      </c>
      <c r="F238" s="108" t="s">
        <v>1104</v>
      </c>
      <c r="G238" s="109" t="s">
        <v>1105</v>
      </c>
      <c r="H238" s="110" t="s">
        <v>513</v>
      </c>
      <c r="I238" s="111">
        <v>1</v>
      </c>
      <c r="J238" s="274"/>
      <c r="K238" s="112">
        <f>I238*J238</f>
        <v>0</v>
      </c>
      <c r="L238" s="110" t="s">
        <v>2014</v>
      </c>
      <c r="M238" s="111"/>
      <c r="N238" s="111">
        <f>I238*M238</f>
        <v>0</v>
      </c>
      <c r="O238" s="111"/>
      <c r="P238" s="111">
        <f>I238*O238</f>
        <v>0</v>
      </c>
      <c r="Q238" s="112">
        <v>21</v>
      </c>
      <c r="R238" s="112">
        <f>K238*(Q238/100)</f>
        <v>0</v>
      </c>
      <c r="S238" s="112">
        <f>K238+R238</f>
        <v>0</v>
      </c>
      <c r="T238" s="113"/>
      <c r="U238" s="9"/>
      <c r="V238" s="9"/>
      <c r="W238" s="9"/>
    </row>
    <row r="239" spans="2:23" ht="4.5" customHeight="1" outlineLevel="6">
      <c r="B239" s="196"/>
      <c r="C239" s="198"/>
      <c r="D239" s="198"/>
      <c r="E239" s="10"/>
      <c r="F239" s="10"/>
      <c r="G239" s="202"/>
      <c r="H239" s="204"/>
      <c r="I239" s="158"/>
      <c r="J239" s="275"/>
      <c r="K239" s="152"/>
      <c r="L239" s="204"/>
      <c r="M239" s="158"/>
      <c r="N239" s="158"/>
      <c r="O239" s="158"/>
      <c r="P239" s="158"/>
      <c r="Q239" s="152"/>
      <c r="R239" s="152"/>
      <c r="S239" s="152"/>
      <c r="T239" s="10"/>
      <c r="U239" s="9"/>
      <c r="V239" s="9"/>
      <c r="W239" s="9"/>
    </row>
    <row r="240" spans="2:23" ht="117" outlineLevel="6">
      <c r="B240" s="196"/>
      <c r="C240" s="197"/>
      <c r="D240" s="107" t="s">
        <v>1106</v>
      </c>
      <c r="E240" s="108" t="s">
        <v>1107</v>
      </c>
      <c r="F240" s="108" t="s">
        <v>1108</v>
      </c>
      <c r="G240" s="109" t="s">
        <v>1109</v>
      </c>
      <c r="H240" s="110" t="s">
        <v>513</v>
      </c>
      <c r="I240" s="111">
        <v>1</v>
      </c>
      <c r="J240" s="274"/>
      <c r="K240" s="112">
        <f>I240*J240</f>
        <v>0</v>
      </c>
      <c r="L240" s="110" t="s">
        <v>2014</v>
      </c>
      <c r="M240" s="111"/>
      <c r="N240" s="111">
        <f>I240*M240</f>
        <v>0</v>
      </c>
      <c r="O240" s="111"/>
      <c r="P240" s="111">
        <f>I240*O240</f>
        <v>0</v>
      </c>
      <c r="Q240" s="112">
        <v>21</v>
      </c>
      <c r="R240" s="112">
        <f>K240*(Q240/100)</f>
        <v>0</v>
      </c>
      <c r="S240" s="112">
        <f>K240+R240</f>
        <v>0</v>
      </c>
      <c r="T240" s="113"/>
      <c r="U240" s="9"/>
      <c r="V240" s="9"/>
      <c r="W240" s="9"/>
    </row>
    <row r="241" spans="1:23" ht="4.5" customHeight="1" outlineLevel="6">
      <c r="B241" s="196"/>
      <c r="C241" s="198"/>
      <c r="D241" s="198"/>
      <c r="E241" s="10"/>
      <c r="F241" s="10"/>
      <c r="G241" s="202"/>
      <c r="H241" s="204"/>
      <c r="I241" s="158"/>
      <c r="J241" s="275"/>
      <c r="K241" s="152"/>
      <c r="L241" s="204"/>
      <c r="M241" s="158"/>
      <c r="N241" s="158"/>
      <c r="O241" s="158"/>
      <c r="P241" s="158"/>
      <c r="Q241" s="152"/>
      <c r="R241" s="152"/>
      <c r="S241" s="152"/>
      <c r="T241" s="10"/>
      <c r="U241" s="9"/>
      <c r="V241" s="9"/>
      <c r="W241" s="9"/>
    </row>
    <row r="242" spans="1:23" outlineLevel="6">
      <c r="B242" s="6"/>
      <c r="C242" s="6"/>
      <c r="D242" s="6"/>
      <c r="E242" s="6"/>
      <c r="F242" s="6"/>
      <c r="G242" s="6"/>
      <c r="H242" s="6"/>
      <c r="I242" s="6"/>
      <c r="J242" s="278"/>
      <c r="K242" s="9"/>
      <c r="L242" s="6"/>
      <c r="M242" s="6"/>
      <c r="N242" s="6"/>
      <c r="O242" s="6"/>
      <c r="P242" s="6"/>
      <c r="Q242" s="6"/>
      <c r="R242" s="9"/>
      <c r="S242" s="9"/>
      <c r="T242" s="9"/>
    </row>
    <row r="243" spans="1:23" ht="13" outlineLevel="3">
      <c r="A243" s="178" t="s">
        <v>292</v>
      </c>
      <c r="B243" s="225">
        <v>4</v>
      </c>
      <c r="C243" s="226"/>
      <c r="D243" s="226"/>
      <c r="E243" s="182"/>
      <c r="F243" s="182"/>
      <c r="G243" s="227" t="s">
        <v>293</v>
      </c>
      <c r="H243" s="228"/>
      <c r="I243" s="229"/>
      <c r="J243" s="271"/>
      <c r="K243" s="180">
        <f>SUBTOTAL(9,K244:K254)</f>
        <v>0</v>
      </c>
      <c r="L243" s="228"/>
      <c r="M243" s="229"/>
      <c r="N243" s="181">
        <f>SUBTOTAL(9,N244:N254)</f>
        <v>0</v>
      </c>
      <c r="O243" s="229"/>
      <c r="P243" s="181">
        <f>SUBTOTAL(9,P244:P254)</f>
        <v>0</v>
      </c>
      <c r="Q243" s="230"/>
      <c r="R243" s="180">
        <f>SUBTOTAL(9,R244:R254)</f>
        <v>0</v>
      </c>
      <c r="S243" s="180">
        <f>SUBTOTAL(9,S244:S254)</f>
        <v>0</v>
      </c>
      <c r="T243" s="178"/>
      <c r="U243" s="6"/>
      <c r="V243" s="9"/>
      <c r="W243" s="9"/>
    </row>
    <row r="244" spans="1:23" ht="13" outlineLevel="4">
      <c r="A244" s="183" t="s">
        <v>294</v>
      </c>
      <c r="B244" s="231">
        <v>5</v>
      </c>
      <c r="C244" s="232"/>
      <c r="D244" s="232"/>
      <c r="E244" s="187"/>
      <c r="F244" s="187"/>
      <c r="G244" s="233" t="s">
        <v>226</v>
      </c>
      <c r="H244" s="234"/>
      <c r="I244" s="235"/>
      <c r="J244" s="272"/>
      <c r="K244" s="185">
        <f>SUBTOTAL(9,K245:K254)</f>
        <v>0</v>
      </c>
      <c r="L244" s="234"/>
      <c r="M244" s="235"/>
      <c r="N244" s="186">
        <f>SUBTOTAL(9,N245:N254)</f>
        <v>0</v>
      </c>
      <c r="O244" s="235"/>
      <c r="P244" s="186">
        <f>SUBTOTAL(9,P245:P254)</f>
        <v>0</v>
      </c>
      <c r="Q244" s="236"/>
      <c r="R244" s="185">
        <f>SUBTOTAL(9,R245:R254)</f>
        <v>0</v>
      </c>
      <c r="S244" s="185">
        <f>SUBTOTAL(9,S245:S254)</f>
        <v>0</v>
      </c>
      <c r="T244" s="183"/>
      <c r="U244" s="6"/>
      <c r="V244" s="9"/>
      <c r="W244" s="9"/>
    </row>
    <row r="245" spans="1:23" ht="13" outlineLevel="5">
      <c r="A245" s="188" t="s">
        <v>295</v>
      </c>
      <c r="B245" s="237">
        <v>6</v>
      </c>
      <c r="C245" s="238"/>
      <c r="D245" s="238"/>
      <c r="E245" s="192"/>
      <c r="F245" s="192"/>
      <c r="G245" s="239" t="s">
        <v>228</v>
      </c>
      <c r="H245" s="240"/>
      <c r="I245" s="241"/>
      <c r="J245" s="273"/>
      <c r="K245" s="190">
        <f>SUBTOTAL(9,K246:K254)</f>
        <v>0</v>
      </c>
      <c r="L245" s="240"/>
      <c r="M245" s="241"/>
      <c r="N245" s="191">
        <f>SUBTOTAL(9,N246:N254)</f>
        <v>0</v>
      </c>
      <c r="O245" s="241"/>
      <c r="P245" s="191">
        <f>SUBTOTAL(9,P246:P254)</f>
        <v>0</v>
      </c>
      <c r="Q245" s="242"/>
      <c r="R245" s="190">
        <f>SUBTOTAL(9,R246:R254)</f>
        <v>0</v>
      </c>
      <c r="S245" s="190">
        <f>SUBTOTAL(9,S246:S254)</f>
        <v>0</v>
      </c>
      <c r="T245" s="188"/>
      <c r="U245" s="6"/>
      <c r="V245" s="9"/>
      <c r="W245" s="9"/>
    </row>
    <row r="246" spans="1:23" ht="26" outlineLevel="6">
      <c r="B246" s="196"/>
      <c r="C246" s="197"/>
      <c r="D246" s="107" t="s">
        <v>1110</v>
      </c>
      <c r="E246" s="108"/>
      <c r="F246" s="108" t="s">
        <v>752</v>
      </c>
      <c r="G246" s="109" t="s">
        <v>753</v>
      </c>
      <c r="H246" s="110" t="s">
        <v>754</v>
      </c>
      <c r="I246" s="111">
        <v>2.0524977999999998</v>
      </c>
      <c r="J246" s="274"/>
      <c r="K246" s="112">
        <f>I246*J246</f>
        <v>0</v>
      </c>
      <c r="L246" s="110" t="s">
        <v>2015</v>
      </c>
      <c r="M246" s="111"/>
      <c r="N246" s="111">
        <f>I246*M246</f>
        <v>0</v>
      </c>
      <c r="O246" s="111"/>
      <c r="P246" s="111">
        <f>I246*O246</f>
        <v>0</v>
      </c>
      <c r="Q246" s="112">
        <v>21</v>
      </c>
      <c r="R246" s="112">
        <f>K246*(Q246/100)</f>
        <v>0</v>
      </c>
      <c r="S246" s="112">
        <f>K246+R246</f>
        <v>0</v>
      </c>
      <c r="T246" s="113"/>
      <c r="U246" s="9"/>
      <c r="V246" s="9"/>
      <c r="W246" s="9"/>
    </row>
    <row r="247" spans="1:23" ht="4.5" customHeight="1" outlineLevel="6">
      <c r="B247" s="196"/>
      <c r="C247" s="198"/>
      <c r="D247" s="198"/>
      <c r="E247" s="10"/>
      <c r="F247" s="10"/>
      <c r="G247" s="202"/>
      <c r="H247" s="204"/>
      <c r="I247" s="158"/>
      <c r="J247" s="275"/>
      <c r="K247" s="152"/>
      <c r="L247" s="204"/>
      <c r="M247" s="158"/>
      <c r="N247" s="158"/>
      <c r="O247" s="158"/>
      <c r="P247" s="158"/>
      <c r="Q247" s="152"/>
      <c r="R247" s="152"/>
      <c r="S247" s="152"/>
      <c r="T247" s="10"/>
      <c r="U247" s="9"/>
      <c r="V247" s="9"/>
      <c r="W247" s="9"/>
    </row>
    <row r="248" spans="1:23" ht="13" outlineLevel="6">
      <c r="B248" s="196"/>
      <c r="C248" s="197"/>
      <c r="D248" s="107" t="s">
        <v>1111</v>
      </c>
      <c r="E248" s="108"/>
      <c r="F248" s="108" t="s">
        <v>756</v>
      </c>
      <c r="G248" s="109" t="s">
        <v>757</v>
      </c>
      <c r="H248" s="110" t="s">
        <v>754</v>
      </c>
      <c r="I248" s="111">
        <v>2.0524977999999998</v>
      </c>
      <c r="J248" s="274"/>
      <c r="K248" s="112">
        <f>I248*J248</f>
        <v>0</v>
      </c>
      <c r="L248" s="110" t="s">
        <v>2015</v>
      </c>
      <c r="M248" s="111"/>
      <c r="N248" s="111">
        <f>I248*M248</f>
        <v>0</v>
      </c>
      <c r="O248" s="111"/>
      <c r="P248" s="111">
        <f>I248*O248</f>
        <v>0</v>
      </c>
      <c r="Q248" s="112">
        <v>21</v>
      </c>
      <c r="R248" s="112">
        <f>K248*(Q248/100)</f>
        <v>0</v>
      </c>
      <c r="S248" s="112">
        <f>K248+R248</f>
        <v>0</v>
      </c>
      <c r="T248" s="113"/>
      <c r="U248" s="9"/>
      <c r="V248" s="9"/>
      <c r="W248" s="9"/>
    </row>
    <row r="249" spans="1:23" ht="4.5" customHeight="1" outlineLevel="6">
      <c r="B249" s="196"/>
      <c r="C249" s="198"/>
      <c r="D249" s="198"/>
      <c r="E249" s="10"/>
      <c r="F249" s="10"/>
      <c r="G249" s="202"/>
      <c r="H249" s="204"/>
      <c r="I249" s="158"/>
      <c r="J249" s="275"/>
      <c r="K249" s="152"/>
      <c r="L249" s="204"/>
      <c r="M249" s="158"/>
      <c r="N249" s="158"/>
      <c r="O249" s="158"/>
      <c r="P249" s="158"/>
      <c r="Q249" s="152"/>
      <c r="R249" s="152"/>
      <c r="S249" s="152"/>
      <c r="T249" s="10"/>
      <c r="U249" s="9"/>
      <c r="V249" s="9"/>
      <c r="W249" s="9"/>
    </row>
    <row r="250" spans="1:23" ht="26" outlineLevel="6">
      <c r="B250" s="196"/>
      <c r="C250" s="197"/>
      <c r="D250" s="107" t="s">
        <v>1112</v>
      </c>
      <c r="E250" s="108"/>
      <c r="F250" s="108" t="s">
        <v>759</v>
      </c>
      <c r="G250" s="109" t="s">
        <v>760</v>
      </c>
      <c r="H250" s="110" t="s">
        <v>754</v>
      </c>
      <c r="I250" s="111">
        <v>2.0524977999999998</v>
      </c>
      <c r="J250" s="274"/>
      <c r="K250" s="112">
        <f>I250*J250</f>
        <v>0</v>
      </c>
      <c r="L250" s="110" t="s">
        <v>2013</v>
      </c>
      <c r="M250" s="111"/>
      <c r="N250" s="111">
        <f>I250*M250</f>
        <v>0</v>
      </c>
      <c r="O250" s="111"/>
      <c r="P250" s="111">
        <f>I250*O250</f>
        <v>0</v>
      </c>
      <c r="Q250" s="112">
        <v>21</v>
      </c>
      <c r="R250" s="112">
        <f>K250*(Q250/100)</f>
        <v>0</v>
      </c>
      <c r="S250" s="112">
        <f>K250+R250</f>
        <v>0</v>
      </c>
      <c r="T250" s="113"/>
      <c r="U250" s="9"/>
      <c r="V250" s="9"/>
      <c r="W250" s="9"/>
    </row>
    <row r="251" spans="1:23" ht="4.5" customHeight="1" outlineLevel="6">
      <c r="B251" s="196"/>
      <c r="C251" s="198"/>
      <c r="D251" s="198"/>
      <c r="E251" s="10"/>
      <c r="F251" s="10"/>
      <c r="G251" s="202"/>
      <c r="H251" s="204"/>
      <c r="I251" s="158"/>
      <c r="J251" s="275"/>
      <c r="K251" s="152"/>
      <c r="L251" s="204"/>
      <c r="M251" s="158"/>
      <c r="N251" s="158"/>
      <c r="O251" s="158"/>
      <c r="P251" s="158"/>
      <c r="Q251" s="152"/>
      <c r="R251" s="152"/>
      <c r="S251" s="152"/>
      <c r="T251" s="10"/>
      <c r="U251" s="9"/>
      <c r="V251" s="9"/>
      <c r="W251" s="9"/>
    </row>
    <row r="252" spans="1:23" ht="26" outlineLevel="6">
      <c r="B252" s="196"/>
      <c r="C252" s="197"/>
      <c r="D252" s="107" t="s">
        <v>1113</v>
      </c>
      <c r="E252" s="108"/>
      <c r="F252" s="108" t="s">
        <v>762</v>
      </c>
      <c r="G252" s="109" t="s">
        <v>763</v>
      </c>
      <c r="H252" s="110" t="s">
        <v>754</v>
      </c>
      <c r="I252" s="111">
        <v>2.052</v>
      </c>
      <c r="J252" s="274"/>
      <c r="K252" s="112">
        <f>I252*J252</f>
        <v>0</v>
      </c>
      <c r="L252" s="110" t="s">
        <v>2015</v>
      </c>
      <c r="M252" s="111"/>
      <c r="N252" s="111">
        <f>I252*M252</f>
        <v>0</v>
      </c>
      <c r="O252" s="111"/>
      <c r="P252" s="111">
        <f>I252*O252</f>
        <v>0</v>
      </c>
      <c r="Q252" s="112">
        <v>21</v>
      </c>
      <c r="R252" s="112">
        <f>K252*(Q252/100)</f>
        <v>0</v>
      </c>
      <c r="S252" s="112">
        <f>K252+R252</f>
        <v>0</v>
      </c>
      <c r="T252" s="113"/>
      <c r="U252" s="9"/>
      <c r="V252" s="9"/>
      <c r="W252" s="9"/>
    </row>
    <row r="253" spans="1:23" ht="4.5" customHeight="1" outlineLevel="6">
      <c r="B253" s="196"/>
      <c r="C253" s="198"/>
      <c r="D253" s="198"/>
      <c r="E253" s="10"/>
      <c r="F253" s="10"/>
      <c r="G253" s="202"/>
      <c r="H253" s="204"/>
      <c r="I253" s="158"/>
      <c r="J253" s="275"/>
      <c r="K253" s="152"/>
      <c r="L253" s="204"/>
      <c r="M253" s="158"/>
      <c r="N253" s="158"/>
      <c r="O253" s="158"/>
      <c r="P253" s="158"/>
      <c r="Q253" s="152"/>
      <c r="R253" s="152"/>
      <c r="S253" s="152"/>
      <c r="T253" s="10"/>
      <c r="U253" s="9"/>
      <c r="V253" s="9"/>
      <c r="W253" s="9"/>
    </row>
    <row r="254" spans="1:23" outlineLevel="6">
      <c r="B254" s="6"/>
      <c r="C254" s="6"/>
      <c r="D254" s="6"/>
      <c r="E254" s="6"/>
      <c r="F254" s="6"/>
      <c r="G254" s="6"/>
      <c r="H254" s="6"/>
      <c r="I254" s="6"/>
      <c r="J254" s="278"/>
      <c r="K254" s="9"/>
      <c r="L254" s="6"/>
      <c r="M254" s="6"/>
      <c r="N254" s="6"/>
      <c r="O254" s="6"/>
      <c r="P254" s="6"/>
      <c r="Q254" s="6"/>
      <c r="R254" s="9"/>
      <c r="S254" s="9"/>
      <c r="T254" s="9"/>
    </row>
    <row r="255" spans="1:23" ht="14" outlineLevel="2">
      <c r="A255" s="173" t="s">
        <v>296</v>
      </c>
      <c r="B255" s="219">
        <v>3</v>
      </c>
      <c r="C255" s="220"/>
      <c r="D255" s="220"/>
      <c r="E255" s="177"/>
      <c r="F255" s="177"/>
      <c r="G255" s="221" t="s">
        <v>297</v>
      </c>
      <c r="H255" s="222"/>
      <c r="I255" s="223"/>
      <c r="J255" s="270"/>
      <c r="K255" s="175">
        <f>SUBTOTAL(9,K256:K274)</f>
        <v>0</v>
      </c>
      <c r="L255" s="222"/>
      <c r="M255" s="223"/>
      <c r="N255" s="176">
        <f>SUBTOTAL(9,N256:N274)</f>
        <v>2.9795999999999998E-3</v>
      </c>
      <c r="O255" s="223"/>
      <c r="P255" s="176">
        <f>SUBTOTAL(9,P256:P274)</f>
        <v>0</v>
      </c>
      <c r="Q255" s="224"/>
      <c r="R255" s="175">
        <f>SUBTOTAL(9,R256:R274)</f>
        <v>0</v>
      </c>
      <c r="S255" s="175">
        <f>SUBTOTAL(9,S256:S274)</f>
        <v>0</v>
      </c>
      <c r="T255" s="173"/>
      <c r="U255" s="6"/>
      <c r="V255" s="9"/>
      <c r="W255" s="9"/>
    </row>
    <row r="256" spans="1:23" ht="13" outlineLevel="3">
      <c r="A256" s="178" t="s">
        <v>298</v>
      </c>
      <c r="B256" s="225">
        <v>4</v>
      </c>
      <c r="C256" s="226"/>
      <c r="D256" s="226"/>
      <c r="E256" s="182"/>
      <c r="F256" s="182"/>
      <c r="G256" s="227" t="s">
        <v>299</v>
      </c>
      <c r="H256" s="228"/>
      <c r="I256" s="229"/>
      <c r="J256" s="271"/>
      <c r="K256" s="180">
        <f>SUBTOTAL(9,K257:K274)</f>
        <v>0</v>
      </c>
      <c r="L256" s="228"/>
      <c r="M256" s="229"/>
      <c r="N256" s="181">
        <f>SUBTOTAL(9,N257:N274)</f>
        <v>2.9795999999999998E-3</v>
      </c>
      <c r="O256" s="229"/>
      <c r="P256" s="181">
        <f>SUBTOTAL(9,P257:P274)</f>
        <v>0</v>
      </c>
      <c r="Q256" s="230"/>
      <c r="R256" s="180">
        <f>SUBTOTAL(9,R257:R274)</f>
        <v>0</v>
      </c>
      <c r="S256" s="180">
        <f>SUBTOTAL(9,S257:S274)</f>
        <v>0</v>
      </c>
      <c r="T256" s="178"/>
      <c r="U256" s="6"/>
      <c r="V256" s="9"/>
      <c r="W256" s="9"/>
    </row>
    <row r="257" spans="1:23" ht="13" outlineLevel="4">
      <c r="A257" s="183" t="s">
        <v>300</v>
      </c>
      <c r="B257" s="231">
        <v>5</v>
      </c>
      <c r="C257" s="232"/>
      <c r="D257" s="232"/>
      <c r="E257" s="187"/>
      <c r="F257" s="187"/>
      <c r="G257" s="233" t="s">
        <v>188</v>
      </c>
      <c r="H257" s="234"/>
      <c r="I257" s="235"/>
      <c r="J257" s="272"/>
      <c r="K257" s="185">
        <f>SUBTOTAL(9,K258:K274)</f>
        <v>0</v>
      </c>
      <c r="L257" s="234"/>
      <c r="M257" s="235"/>
      <c r="N257" s="186">
        <f>SUBTOTAL(9,N258:N274)</f>
        <v>2.9795999999999998E-3</v>
      </c>
      <c r="O257" s="235"/>
      <c r="P257" s="186">
        <f>SUBTOTAL(9,P258:P274)</f>
        <v>0</v>
      </c>
      <c r="Q257" s="236"/>
      <c r="R257" s="185">
        <f>SUBTOTAL(9,R258:R274)</f>
        <v>0</v>
      </c>
      <c r="S257" s="185">
        <f>SUBTOTAL(9,S258:S274)</f>
        <v>0</v>
      </c>
      <c r="T257" s="183"/>
      <c r="U257" s="6"/>
      <c r="V257" s="9"/>
      <c r="W257" s="9"/>
    </row>
    <row r="258" spans="1:23" ht="13" outlineLevel="5">
      <c r="A258" s="188" t="s">
        <v>301</v>
      </c>
      <c r="B258" s="237">
        <v>6</v>
      </c>
      <c r="C258" s="238"/>
      <c r="D258" s="238"/>
      <c r="E258" s="192"/>
      <c r="F258" s="192"/>
      <c r="G258" s="239" t="s">
        <v>235</v>
      </c>
      <c r="H258" s="240"/>
      <c r="I258" s="241"/>
      <c r="J258" s="273"/>
      <c r="K258" s="190">
        <f>SUBTOTAL(9,K259:K274)</f>
        <v>0</v>
      </c>
      <c r="L258" s="240"/>
      <c r="M258" s="241"/>
      <c r="N258" s="191">
        <f>SUBTOTAL(9,N259:N274)</f>
        <v>2.9795999999999998E-3</v>
      </c>
      <c r="O258" s="241"/>
      <c r="P258" s="191">
        <f>SUBTOTAL(9,P259:P274)</f>
        <v>0</v>
      </c>
      <c r="Q258" s="242"/>
      <c r="R258" s="190">
        <f>SUBTOTAL(9,R259:R274)</f>
        <v>0</v>
      </c>
      <c r="S258" s="190">
        <f>SUBTOTAL(9,S259:S274)</f>
        <v>0</v>
      </c>
      <c r="T258" s="188"/>
      <c r="U258" s="6"/>
      <c r="V258" s="9"/>
      <c r="W258" s="9"/>
    </row>
    <row r="259" spans="1:23" ht="26" outlineLevel="6">
      <c r="B259" s="196"/>
      <c r="C259" s="197"/>
      <c r="D259" s="107" t="s">
        <v>1114</v>
      </c>
      <c r="E259" s="108"/>
      <c r="F259" s="108" t="s">
        <v>765</v>
      </c>
      <c r="G259" s="109" t="s">
        <v>766</v>
      </c>
      <c r="H259" s="110" t="s">
        <v>499</v>
      </c>
      <c r="I259" s="111">
        <v>22.92</v>
      </c>
      <c r="J259" s="274"/>
      <c r="K259" s="112">
        <f>I259*J259</f>
        <v>0</v>
      </c>
      <c r="L259" s="110" t="s">
        <v>2015</v>
      </c>
      <c r="M259" s="111">
        <v>1.2999999999999999E-4</v>
      </c>
      <c r="N259" s="111">
        <f>I259*M259</f>
        <v>2.9795999999999998E-3</v>
      </c>
      <c r="O259" s="111"/>
      <c r="P259" s="111">
        <f>I259*O259</f>
        <v>0</v>
      </c>
      <c r="Q259" s="112">
        <v>21</v>
      </c>
      <c r="R259" s="112">
        <f>K259*(Q259/100)</f>
        <v>0</v>
      </c>
      <c r="S259" s="112">
        <f>K259+R259</f>
        <v>0</v>
      </c>
      <c r="T259" s="113"/>
      <c r="U259" s="9"/>
      <c r="V259" s="9"/>
      <c r="W259" s="9"/>
    </row>
    <row r="260" spans="1:23" ht="4.5" customHeight="1" outlineLevel="6">
      <c r="B260" s="196"/>
      <c r="C260" s="198"/>
      <c r="D260" s="198"/>
      <c r="E260" s="10"/>
      <c r="F260" s="10"/>
      <c r="G260" s="202"/>
      <c r="H260" s="204"/>
      <c r="I260" s="158"/>
      <c r="J260" s="275"/>
      <c r="K260" s="152"/>
      <c r="L260" s="204"/>
      <c r="M260" s="158"/>
      <c r="N260" s="158"/>
      <c r="O260" s="158"/>
      <c r="P260" s="158"/>
      <c r="Q260" s="152"/>
      <c r="R260" s="152"/>
      <c r="S260" s="152"/>
      <c r="T260" s="10"/>
      <c r="U260" s="9"/>
      <c r="V260" s="9"/>
      <c r="W260" s="9"/>
    </row>
    <row r="261" spans="1:23" ht="12" outlineLevel="7">
      <c r="A261" s="243"/>
      <c r="B261" s="244"/>
      <c r="C261" s="244"/>
      <c r="D261" s="244"/>
      <c r="E261" s="245"/>
      <c r="F261" s="249" t="s">
        <v>17</v>
      </c>
      <c r="G261" s="246" t="s">
        <v>1115</v>
      </c>
      <c r="H261" s="247"/>
      <c r="I261" s="248">
        <v>22.92</v>
      </c>
      <c r="J261" s="276"/>
      <c r="K261" s="250"/>
      <c r="L261" s="247"/>
      <c r="M261" s="248"/>
      <c r="N261" s="248"/>
      <c r="O261" s="248"/>
      <c r="P261" s="248"/>
      <c r="Q261" s="250"/>
      <c r="R261" s="250"/>
      <c r="S261" s="250"/>
      <c r="T261" s="249"/>
      <c r="U261" s="6"/>
      <c r="V261" s="9"/>
    </row>
    <row r="262" spans="1:23" ht="7.5" customHeight="1" outlineLevel="7">
      <c r="A262" s="9"/>
      <c r="B262" s="196"/>
      <c r="C262" s="195"/>
      <c r="D262" s="195"/>
      <c r="E262" s="12"/>
      <c r="F262" s="12"/>
      <c r="G262" s="203"/>
      <c r="H262" s="204"/>
      <c r="I262" s="205"/>
      <c r="J262" s="277"/>
      <c r="K262" s="152"/>
      <c r="L262" s="204"/>
      <c r="M262" s="158"/>
      <c r="N262" s="158"/>
      <c r="O262" s="158"/>
      <c r="P262" s="158"/>
      <c r="Q262" s="152"/>
      <c r="R262" s="152"/>
      <c r="S262" s="152"/>
      <c r="T262" s="10"/>
      <c r="U262" s="6"/>
      <c r="V262" s="9"/>
    </row>
    <row r="263" spans="1:23" ht="13" outlineLevel="6">
      <c r="B263" s="196"/>
      <c r="C263" s="197"/>
      <c r="D263" s="107" t="s">
        <v>1116</v>
      </c>
      <c r="E263" s="108"/>
      <c r="F263" s="108" t="s">
        <v>769</v>
      </c>
      <c r="G263" s="109" t="s">
        <v>770</v>
      </c>
      <c r="H263" s="110" t="s">
        <v>771</v>
      </c>
      <c r="I263" s="111">
        <v>336.72</v>
      </c>
      <c r="J263" s="274"/>
      <c r="K263" s="112">
        <f>I263*J263</f>
        <v>0</v>
      </c>
      <c r="L263" s="110" t="s">
        <v>2015</v>
      </c>
      <c r="M263" s="111"/>
      <c r="N263" s="111">
        <f>I263*M263</f>
        <v>0</v>
      </c>
      <c r="O263" s="111"/>
      <c r="P263" s="111">
        <f>I263*O263</f>
        <v>0</v>
      </c>
      <c r="Q263" s="112">
        <v>21</v>
      </c>
      <c r="R263" s="112">
        <f>K263*(Q263/100)</f>
        <v>0</v>
      </c>
      <c r="S263" s="112">
        <f>K263+R263</f>
        <v>0</v>
      </c>
      <c r="T263" s="113"/>
      <c r="U263" s="9"/>
      <c r="V263" s="9"/>
      <c r="W263" s="9"/>
    </row>
    <row r="264" spans="1:23" ht="4.5" customHeight="1" outlineLevel="6">
      <c r="B264" s="196"/>
      <c r="C264" s="198"/>
      <c r="D264" s="198"/>
      <c r="E264" s="10"/>
      <c r="F264" s="10"/>
      <c r="G264" s="202"/>
      <c r="H264" s="204"/>
      <c r="I264" s="158"/>
      <c r="J264" s="275"/>
      <c r="K264" s="152"/>
      <c r="L264" s="204"/>
      <c r="M264" s="158"/>
      <c r="N264" s="158"/>
      <c r="O264" s="158"/>
      <c r="P264" s="158"/>
      <c r="Q264" s="152"/>
      <c r="R264" s="152"/>
      <c r="S264" s="152"/>
      <c r="T264" s="10"/>
      <c r="U264" s="9"/>
      <c r="V264" s="9"/>
      <c r="W264" s="9"/>
    </row>
    <row r="265" spans="1:23" ht="12" outlineLevel="7">
      <c r="A265" s="243"/>
      <c r="B265" s="244"/>
      <c r="C265" s="244"/>
      <c r="D265" s="244"/>
      <c r="E265" s="245"/>
      <c r="F265" s="249" t="s">
        <v>17</v>
      </c>
      <c r="G265" s="246" t="s">
        <v>772</v>
      </c>
      <c r="H265" s="247"/>
      <c r="I265" s="248">
        <v>0</v>
      </c>
      <c r="J265" s="276"/>
      <c r="K265" s="250"/>
      <c r="L265" s="247"/>
      <c r="M265" s="248"/>
      <c r="N265" s="248"/>
      <c r="O265" s="248"/>
      <c r="P265" s="248"/>
      <c r="Q265" s="250"/>
      <c r="R265" s="250"/>
      <c r="S265" s="250"/>
      <c r="T265" s="249"/>
      <c r="U265" s="6"/>
      <c r="V265" s="9"/>
    </row>
    <row r="266" spans="1:23" ht="12" outlineLevel="7">
      <c r="A266" s="243"/>
      <c r="B266" s="244"/>
      <c r="C266" s="244"/>
      <c r="D266" s="244"/>
      <c r="E266" s="245"/>
      <c r="F266" s="249"/>
      <c r="G266" s="246" t="s">
        <v>1117</v>
      </c>
      <c r="H266" s="247"/>
      <c r="I266" s="248">
        <v>336.72</v>
      </c>
      <c r="J266" s="276"/>
      <c r="K266" s="250"/>
      <c r="L266" s="247"/>
      <c r="M266" s="248"/>
      <c r="N266" s="248"/>
      <c r="O266" s="248"/>
      <c r="P266" s="248"/>
      <c r="Q266" s="250"/>
      <c r="R266" s="250"/>
      <c r="S266" s="250"/>
      <c r="T266" s="249"/>
      <c r="U266" s="6"/>
      <c r="V266" s="9"/>
    </row>
    <row r="267" spans="1:23" ht="7.5" customHeight="1" outlineLevel="7">
      <c r="A267" s="9"/>
      <c r="B267" s="196"/>
      <c r="C267" s="195"/>
      <c r="D267" s="195"/>
      <c r="E267" s="12"/>
      <c r="F267" s="12"/>
      <c r="G267" s="203"/>
      <c r="H267" s="204"/>
      <c r="I267" s="205"/>
      <c r="J267" s="277"/>
      <c r="K267" s="152"/>
      <c r="L267" s="204"/>
      <c r="M267" s="158"/>
      <c r="N267" s="158"/>
      <c r="O267" s="158"/>
      <c r="P267" s="158"/>
      <c r="Q267" s="152"/>
      <c r="R267" s="152"/>
      <c r="S267" s="152"/>
      <c r="T267" s="10"/>
      <c r="U267" s="6"/>
      <c r="V267" s="9"/>
    </row>
    <row r="268" spans="1:23" ht="26" outlineLevel="6">
      <c r="B268" s="196"/>
      <c r="C268" s="197"/>
      <c r="D268" s="107" t="s">
        <v>1118</v>
      </c>
      <c r="E268" s="108"/>
      <c r="F268" s="108" t="s">
        <v>775</v>
      </c>
      <c r="G268" s="109" t="s">
        <v>776</v>
      </c>
      <c r="H268" s="110" t="s">
        <v>771</v>
      </c>
      <c r="I268" s="111">
        <v>336.72</v>
      </c>
      <c r="J268" s="274"/>
      <c r="K268" s="112">
        <f>I268*J268</f>
        <v>0</v>
      </c>
      <c r="L268" s="110" t="s">
        <v>2013</v>
      </c>
      <c r="M268" s="111"/>
      <c r="N268" s="111">
        <f>I268*M268</f>
        <v>0</v>
      </c>
      <c r="O268" s="111"/>
      <c r="P268" s="111">
        <f>I268*O268</f>
        <v>0</v>
      </c>
      <c r="Q268" s="112">
        <v>21</v>
      </c>
      <c r="R268" s="112">
        <f>K268*(Q268/100)</f>
        <v>0</v>
      </c>
      <c r="S268" s="112">
        <f>K268+R268</f>
        <v>0</v>
      </c>
      <c r="T268" s="113"/>
      <c r="U268" s="9"/>
      <c r="V268" s="9"/>
      <c r="W268" s="9"/>
    </row>
    <row r="269" spans="1:23" ht="4.5" customHeight="1" outlineLevel="6">
      <c r="B269" s="196"/>
      <c r="C269" s="198"/>
      <c r="D269" s="198"/>
      <c r="E269" s="10"/>
      <c r="F269" s="10"/>
      <c r="G269" s="202"/>
      <c r="H269" s="204"/>
      <c r="I269" s="158"/>
      <c r="J269" s="275"/>
      <c r="K269" s="152"/>
      <c r="L269" s="204"/>
      <c r="M269" s="158"/>
      <c r="N269" s="158"/>
      <c r="O269" s="158"/>
      <c r="P269" s="158"/>
      <c r="Q269" s="152"/>
      <c r="R269" s="152"/>
      <c r="S269" s="152"/>
      <c r="T269" s="10"/>
      <c r="U269" s="9"/>
      <c r="V269" s="9"/>
      <c r="W269" s="9"/>
    </row>
    <row r="270" spans="1:23" ht="26" outlineLevel="6">
      <c r="B270" s="196"/>
      <c r="C270" s="197"/>
      <c r="D270" s="107" t="s">
        <v>1119</v>
      </c>
      <c r="E270" s="108"/>
      <c r="F270" s="108" t="s">
        <v>778</v>
      </c>
      <c r="G270" s="109" t="s">
        <v>779</v>
      </c>
      <c r="H270" s="110" t="s">
        <v>513</v>
      </c>
      <c r="I270" s="111">
        <v>1</v>
      </c>
      <c r="J270" s="274"/>
      <c r="K270" s="112">
        <f>I270*J270</f>
        <v>0</v>
      </c>
      <c r="L270" s="110" t="s">
        <v>2015</v>
      </c>
      <c r="M270" s="111"/>
      <c r="N270" s="111">
        <f>I270*M270</f>
        <v>0</v>
      </c>
      <c r="O270" s="111"/>
      <c r="P270" s="111">
        <f>I270*O270</f>
        <v>0</v>
      </c>
      <c r="Q270" s="112">
        <v>21</v>
      </c>
      <c r="R270" s="112">
        <f>K270*(Q270/100)</f>
        <v>0</v>
      </c>
      <c r="S270" s="112">
        <f>K270+R270</f>
        <v>0</v>
      </c>
      <c r="T270" s="113"/>
      <c r="U270" s="9"/>
      <c r="V270" s="9"/>
      <c r="W270" s="9"/>
    </row>
    <row r="271" spans="1:23" ht="4.5" customHeight="1" outlineLevel="6">
      <c r="B271" s="196"/>
      <c r="C271" s="198"/>
      <c r="D271" s="198"/>
      <c r="E271" s="10"/>
      <c r="F271" s="10"/>
      <c r="G271" s="202"/>
      <c r="H271" s="204"/>
      <c r="I271" s="158"/>
      <c r="J271" s="275"/>
      <c r="K271" s="152"/>
      <c r="L271" s="204"/>
      <c r="M271" s="158"/>
      <c r="N271" s="158"/>
      <c r="O271" s="158"/>
      <c r="P271" s="158"/>
      <c r="Q271" s="152"/>
      <c r="R271" s="152"/>
      <c r="S271" s="152"/>
      <c r="T271" s="10"/>
      <c r="U271" s="9"/>
      <c r="V271" s="9"/>
      <c r="W271" s="9"/>
    </row>
    <row r="272" spans="1:23" ht="13" outlineLevel="6">
      <c r="B272" s="196"/>
      <c r="C272" s="197"/>
      <c r="D272" s="107" t="s">
        <v>1120</v>
      </c>
      <c r="E272" s="108"/>
      <c r="F272" s="108" t="s">
        <v>781</v>
      </c>
      <c r="G272" s="109" t="s">
        <v>782</v>
      </c>
      <c r="H272" s="110" t="s">
        <v>771</v>
      </c>
      <c r="I272" s="111">
        <v>336.72</v>
      </c>
      <c r="J272" s="274"/>
      <c r="K272" s="112">
        <f>I272*J272</f>
        <v>0</v>
      </c>
      <c r="L272" s="110" t="s">
        <v>2015</v>
      </c>
      <c r="M272" s="111"/>
      <c r="N272" s="111">
        <f>I272*M272</f>
        <v>0</v>
      </c>
      <c r="O272" s="111"/>
      <c r="P272" s="111">
        <f>I272*O272</f>
        <v>0</v>
      </c>
      <c r="Q272" s="112">
        <v>21</v>
      </c>
      <c r="R272" s="112">
        <f>K272*(Q272/100)</f>
        <v>0</v>
      </c>
      <c r="S272" s="112">
        <f>K272+R272</f>
        <v>0</v>
      </c>
      <c r="T272" s="113"/>
      <c r="U272" s="9"/>
      <c r="V272" s="9"/>
      <c r="W272" s="9"/>
    </row>
    <row r="273" spans="1:23" ht="4.5" customHeight="1" outlineLevel="6">
      <c r="B273" s="196"/>
      <c r="C273" s="198"/>
      <c r="D273" s="198"/>
      <c r="E273" s="10"/>
      <c r="F273" s="10"/>
      <c r="G273" s="202"/>
      <c r="H273" s="204"/>
      <c r="I273" s="158"/>
      <c r="J273" s="275"/>
      <c r="K273" s="152"/>
      <c r="L273" s="204"/>
      <c r="M273" s="158"/>
      <c r="N273" s="158"/>
      <c r="O273" s="158"/>
      <c r="P273" s="158"/>
      <c r="Q273" s="152"/>
      <c r="R273" s="152"/>
      <c r="S273" s="152"/>
      <c r="T273" s="10"/>
      <c r="U273" s="9"/>
      <c r="V273" s="9"/>
      <c r="W273" s="9"/>
    </row>
    <row r="274" spans="1:23" outlineLevel="6">
      <c r="B274" s="6"/>
      <c r="C274" s="6"/>
      <c r="D274" s="6"/>
      <c r="E274" s="6"/>
      <c r="F274" s="6"/>
      <c r="G274" s="6"/>
      <c r="H274" s="6"/>
      <c r="I274" s="6"/>
      <c r="J274" s="278"/>
      <c r="K274" s="9"/>
      <c r="L274" s="6"/>
      <c r="M274" s="6"/>
      <c r="N274" s="6"/>
      <c r="O274" s="6"/>
      <c r="P274" s="6"/>
      <c r="Q274" s="6"/>
      <c r="R274" s="9"/>
      <c r="S274" s="9"/>
      <c r="T274" s="9"/>
    </row>
    <row r="275" spans="1:23" ht="14" outlineLevel="2">
      <c r="A275" s="173" t="s">
        <v>302</v>
      </c>
      <c r="B275" s="219">
        <v>3</v>
      </c>
      <c r="C275" s="220"/>
      <c r="D275" s="220"/>
      <c r="E275" s="177"/>
      <c r="F275" s="177"/>
      <c r="G275" s="221" t="s">
        <v>303</v>
      </c>
      <c r="H275" s="222"/>
      <c r="I275" s="223"/>
      <c r="J275" s="270"/>
      <c r="K275" s="175">
        <f>SUBTOTAL(9,K276:K336)</f>
        <v>0</v>
      </c>
      <c r="L275" s="222"/>
      <c r="M275" s="223"/>
      <c r="N275" s="176">
        <f>SUBTOTAL(9,N276:N336)</f>
        <v>0</v>
      </c>
      <c r="O275" s="223"/>
      <c r="P275" s="176">
        <f>SUBTOTAL(9,P276:P336)</f>
        <v>0</v>
      </c>
      <c r="Q275" s="224"/>
      <c r="R275" s="175">
        <f>SUBTOTAL(9,R276:R336)</f>
        <v>0</v>
      </c>
      <c r="S275" s="175">
        <f>SUBTOTAL(9,S276:S336)</f>
        <v>0</v>
      </c>
      <c r="T275" s="173"/>
      <c r="U275" s="6"/>
      <c r="V275" s="9"/>
      <c r="W275" s="9"/>
    </row>
    <row r="276" spans="1:23" ht="13" outlineLevel="3">
      <c r="A276" s="178" t="s">
        <v>304</v>
      </c>
      <c r="B276" s="225">
        <v>4</v>
      </c>
      <c r="C276" s="226"/>
      <c r="D276" s="226"/>
      <c r="E276" s="182"/>
      <c r="F276" s="182"/>
      <c r="G276" s="227" t="s">
        <v>303</v>
      </c>
      <c r="H276" s="228"/>
      <c r="I276" s="229"/>
      <c r="J276" s="271"/>
      <c r="K276" s="180">
        <f>SUBTOTAL(9,K277:K336)</f>
        <v>0</v>
      </c>
      <c r="L276" s="228"/>
      <c r="M276" s="229"/>
      <c r="N276" s="181">
        <f>SUBTOTAL(9,N277:N336)</f>
        <v>0</v>
      </c>
      <c r="O276" s="229"/>
      <c r="P276" s="181">
        <f>SUBTOTAL(9,P277:P336)</f>
        <v>0</v>
      </c>
      <c r="Q276" s="230"/>
      <c r="R276" s="180">
        <f>SUBTOTAL(9,R277:R336)</f>
        <v>0</v>
      </c>
      <c r="S276" s="180">
        <f>SUBTOTAL(9,S277:S336)</f>
        <v>0</v>
      </c>
      <c r="T276" s="178"/>
      <c r="U276" s="6"/>
      <c r="V276" s="9"/>
      <c r="W276" s="9"/>
    </row>
    <row r="277" spans="1:23" ht="13" outlineLevel="4">
      <c r="A277" s="183" t="s">
        <v>305</v>
      </c>
      <c r="B277" s="231">
        <v>5</v>
      </c>
      <c r="C277" s="232"/>
      <c r="D277" s="232"/>
      <c r="E277" s="187"/>
      <c r="F277" s="187"/>
      <c r="G277" s="233" t="s">
        <v>306</v>
      </c>
      <c r="H277" s="234"/>
      <c r="I277" s="235"/>
      <c r="J277" s="272"/>
      <c r="K277" s="185">
        <f>SUBTOTAL(9,K278:K293)</f>
        <v>0</v>
      </c>
      <c r="L277" s="234"/>
      <c r="M277" s="235"/>
      <c r="N277" s="186">
        <f>SUBTOTAL(9,N278:N293)</f>
        <v>0</v>
      </c>
      <c r="O277" s="235"/>
      <c r="P277" s="186">
        <f>SUBTOTAL(9,P278:P293)</f>
        <v>0</v>
      </c>
      <c r="Q277" s="236"/>
      <c r="R277" s="185">
        <f>SUBTOTAL(9,R278:R293)</f>
        <v>0</v>
      </c>
      <c r="S277" s="185">
        <f>SUBTOTAL(9,S278:S293)</f>
        <v>0</v>
      </c>
      <c r="T277" s="183"/>
      <c r="U277" s="6"/>
      <c r="V277" s="9"/>
      <c r="W277" s="9"/>
    </row>
    <row r="278" spans="1:23" ht="13" outlineLevel="5">
      <c r="A278" s="188" t="s">
        <v>307</v>
      </c>
      <c r="B278" s="237">
        <v>6</v>
      </c>
      <c r="C278" s="238"/>
      <c r="D278" s="238"/>
      <c r="E278" s="192"/>
      <c r="F278" s="192"/>
      <c r="G278" s="239" t="s">
        <v>306</v>
      </c>
      <c r="H278" s="240"/>
      <c r="I278" s="241"/>
      <c r="J278" s="273"/>
      <c r="K278" s="190">
        <f>SUBTOTAL(9,K279:K293)</f>
        <v>0</v>
      </c>
      <c r="L278" s="240"/>
      <c r="M278" s="241"/>
      <c r="N278" s="191">
        <f>SUBTOTAL(9,N279:N293)</f>
        <v>0</v>
      </c>
      <c r="O278" s="241"/>
      <c r="P278" s="191">
        <f>SUBTOTAL(9,P279:P293)</f>
        <v>0</v>
      </c>
      <c r="Q278" s="242"/>
      <c r="R278" s="190">
        <f>SUBTOTAL(9,R279:R293)</f>
        <v>0</v>
      </c>
      <c r="S278" s="190">
        <f>SUBTOTAL(9,S279:S293)</f>
        <v>0</v>
      </c>
      <c r="T278" s="188"/>
      <c r="U278" s="6"/>
      <c r="V278" s="9"/>
      <c r="W278" s="9"/>
    </row>
    <row r="279" spans="1:23" ht="78" outlineLevel="6">
      <c r="B279" s="196"/>
      <c r="C279" s="197"/>
      <c r="D279" s="107" t="s">
        <v>1121</v>
      </c>
      <c r="E279" s="108"/>
      <c r="F279" s="108" t="s">
        <v>1122</v>
      </c>
      <c r="G279" s="109" t="s">
        <v>785</v>
      </c>
      <c r="H279" s="110" t="s">
        <v>786</v>
      </c>
      <c r="I279" s="111">
        <v>1</v>
      </c>
      <c r="J279" s="274"/>
      <c r="K279" s="112">
        <f>I279*J279</f>
        <v>0</v>
      </c>
      <c r="L279" s="110" t="s">
        <v>2014</v>
      </c>
      <c r="M279" s="111"/>
      <c r="N279" s="111">
        <f>I279*M279</f>
        <v>0</v>
      </c>
      <c r="O279" s="111"/>
      <c r="P279" s="111">
        <f>I279*O279</f>
        <v>0</v>
      </c>
      <c r="Q279" s="112">
        <v>21</v>
      </c>
      <c r="R279" s="112">
        <f>K279*(Q279/100)</f>
        <v>0</v>
      </c>
      <c r="S279" s="112">
        <f>K279+R279</f>
        <v>0</v>
      </c>
      <c r="T279" s="113"/>
      <c r="U279" s="9"/>
      <c r="V279" s="9"/>
      <c r="W279" s="9"/>
    </row>
    <row r="280" spans="1:23" ht="4.5" customHeight="1" outlineLevel="6">
      <c r="B280" s="196"/>
      <c r="C280" s="198"/>
      <c r="D280" s="198"/>
      <c r="E280" s="10"/>
      <c r="F280" s="10"/>
      <c r="G280" s="202"/>
      <c r="H280" s="204"/>
      <c r="I280" s="158"/>
      <c r="J280" s="275"/>
      <c r="K280" s="152"/>
      <c r="L280" s="204"/>
      <c r="M280" s="158"/>
      <c r="N280" s="158"/>
      <c r="O280" s="158"/>
      <c r="P280" s="158"/>
      <c r="Q280" s="152"/>
      <c r="R280" s="152"/>
      <c r="S280" s="152"/>
      <c r="T280" s="10"/>
      <c r="U280" s="9"/>
      <c r="V280" s="9"/>
      <c r="W280" s="9"/>
    </row>
    <row r="281" spans="1:23" ht="13" outlineLevel="6">
      <c r="B281" s="196"/>
      <c r="C281" s="197"/>
      <c r="D281" s="107" t="s">
        <v>1123</v>
      </c>
      <c r="E281" s="108"/>
      <c r="F281" s="108" t="s">
        <v>1124</v>
      </c>
      <c r="G281" s="109" t="s">
        <v>789</v>
      </c>
      <c r="H281" s="110" t="s">
        <v>786</v>
      </c>
      <c r="I281" s="111">
        <v>1</v>
      </c>
      <c r="J281" s="274"/>
      <c r="K281" s="112">
        <f>I281*J281</f>
        <v>0</v>
      </c>
      <c r="L281" s="110" t="s">
        <v>2014</v>
      </c>
      <c r="M281" s="111"/>
      <c r="N281" s="111">
        <f>I281*M281</f>
        <v>0</v>
      </c>
      <c r="O281" s="111"/>
      <c r="P281" s="111">
        <f>I281*O281</f>
        <v>0</v>
      </c>
      <c r="Q281" s="112">
        <v>21</v>
      </c>
      <c r="R281" s="112">
        <f>K281*(Q281/100)</f>
        <v>0</v>
      </c>
      <c r="S281" s="112">
        <f>K281+R281</f>
        <v>0</v>
      </c>
      <c r="T281" s="113"/>
      <c r="U281" s="9"/>
      <c r="V281" s="9"/>
      <c r="W281" s="9"/>
    </row>
    <row r="282" spans="1:23" ht="4.5" customHeight="1" outlineLevel="6">
      <c r="B282" s="196"/>
      <c r="C282" s="198"/>
      <c r="D282" s="198"/>
      <c r="E282" s="10"/>
      <c r="F282" s="10"/>
      <c r="G282" s="202"/>
      <c r="H282" s="204"/>
      <c r="I282" s="158"/>
      <c r="J282" s="275"/>
      <c r="K282" s="152"/>
      <c r="L282" s="204"/>
      <c r="M282" s="158"/>
      <c r="N282" s="158"/>
      <c r="O282" s="158"/>
      <c r="P282" s="158"/>
      <c r="Q282" s="152"/>
      <c r="R282" s="152"/>
      <c r="S282" s="152"/>
      <c r="T282" s="10"/>
      <c r="U282" s="9"/>
      <c r="V282" s="9"/>
      <c r="W282" s="9"/>
    </row>
    <row r="283" spans="1:23" ht="26" outlineLevel="6">
      <c r="B283" s="196"/>
      <c r="C283" s="197"/>
      <c r="D283" s="107" t="s">
        <v>1125</v>
      </c>
      <c r="E283" s="108"/>
      <c r="F283" s="108" t="s">
        <v>1126</v>
      </c>
      <c r="G283" s="109" t="s">
        <v>792</v>
      </c>
      <c r="H283" s="110" t="s">
        <v>786</v>
      </c>
      <c r="I283" s="111">
        <v>1</v>
      </c>
      <c r="J283" s="274"/>
      <c r="K283" s="112">
        <f>I283*J283</f>
        <v>0</v>
      </c>
      <c r="L283" s="110" t="s">
        <v>2014</v>
      </c>
      <c r="M283" s="111"/>
      <c r="N283" s="111">
        <f>I283*M283</f>
        <v>0</v>
      </c>
      <c r="O283" s="111"/>
      <c r="P283" s="111">
        <f>I283*O283</f>
        <v>0</v>
      </c>
      <c r="Q283" s="112">
        <v>21</v>
      </c>
      <c r="R283" s="112">
        <f>K283*(Q283/100)</f>
        <v>0</v>
      </c>
      <c r="S283" s="112">
        <f>K283+R283</f>
        <v>0</v>
      </c>
      <c r="T283" s="113"/>
      <c r="U283" s="9"/>
      <c r="V283" s="9"/>
      <c r="W283" s="9"/>
    </row>
    <row r="284" spans="1:23" ht="4.5" customHeight="1" outlineLevel="6">
      <c r="B284" s="196"/>
      <c r="C284" s="198"/>
      <c r="D284" s="198"/>
      <c r="E284" s="10"/>
      <c r="F284" s="10"/>
      <c r="G284" s="202"/>
      <c r="H284" s="204"/>
      <c r="I284" s="158"/>
      <c r="J284" s="275"/>
      <c r="K284" s="152"/>
      <c r="L284" s="204"/>
      <c r="M284" s="158"/>
      <c r="N284" s="158"/>
      <c r="O284" s="158"/>
      <c r="P284" s="158"/>
      <c r="Q284" s="152"/>
      <c r="R284" s="152"/>
      <c r="S284" s="152"/>
      <c r="T284" s="10"/>
      <c r="U284" s="9"/>
      <c r="V284" s="9"/>
      <c r="W284" s="9"/>
    </row>
    <row r="285" spans="1:23" ht="26" outlineLevel="6">
      <c r="B285" s="196"/>
      <c r="C285" s="197"/>
      <c r="D285" s="107" t="s">
        <v>1127</v>
      </c>
      <c r="E285" s="108"/>
      <c r="F285" s="108" t="s">
        <v>1128</v>
      </c>
      <c r="G285" s="109" t="s">
        <v>795</v>
      </c>
      <c r="H285" s="110" t="s">
        <v>786</v>
      </c>
      <c r="I285" s="111">
        <v>1</v>
      </c>
      <c r="J285" s="274"/>
      <c r="K285" s="112">
        <f>I285*J285</f>
        <v>0</v>
      </c>
      <c r="L285" s="110" t="s">
        <v>2014</v>
      </c>
      <c r="M285" s="111"/>
      <c r="N285" s="111">
        <f>I285*M285</f>
        <v>0</v>
      </c>
      <c r="O285" s="111"/>
      <c r="P285" s="111">
        <f>I285*O285</f>
        <v>0</v>
      </c>
      <c r="Q285" s="112">
        <v>21</v>
      </c>
      <c r="R285" s="112">
        <f>K285*(Q285/100)</f>
        <v>0</v>
      </c>
      <c r="S285" s="112">
        <f>K285+R285</f>
        <v>0</v>
      </c>
      <c r="T285" s="113"/>
      <c r="U285" s="9"/>
      <c r="V285" s="9"/>
      <c r="W285" s="9"/>
    </row>
    <row r="286" spans="1:23" ht="4.5" customHeight="1" outlineLevel="6">
      <c r="B286" s="196"/>
      <c r="C286" s="198"/>
      <c r="D286" s="198"/>
      <c r="E286" s="10"/>
      <c r="F286" s="10"/>
      <c r="G286" s="202"/>
      <c r="H286" s="204"/>
      <c r="I286" s="158"/>
      <c r="J286" s="275"/>
      <c r="K286" s="152"/>
      <c r="L286" s="204"/>
      <c r="M286" s="158"/>
      <c r="N286" s="158"/>
      <c r="O286" s="158"/>
      <c r="P286" s="158"/>
      <c r="Q286" s="152"/>
      <c r="R286" s="152"/>
      <c r="S286" s="152"/>
      <c r="T286" s="10"/>
      <c r="U286" s="9"/>
      <c r="V286" s="9"/>
      <c r="W286" s="9"/>
    </row>
    <row r="287" spans="1:23" ht="52" outlineLevel="6">
      <c r="B287" s="196"/>
      <c r="C287" s="197"/>
      <c r="D287" s="107" t="s">
        <v>1129</v>
      </c>
      <c r="E287" s="108"/>
      <c r="F287" s="108" t="s">
        <v>1130</v>
      </c>
      <c r="G287" s="109" t="s">
        <v>798</v>
      </c>
      <c r="H287" s="110" t="s">
        <v>786</v>
      </c>
      <c r="I287" s="111">
        <v>1</v>
      </c>
      <c r="J287" s="274"/>
      <c r="K287" s="112">
        <f>I287*J287</f>
        <v>0</v>
      </c>
      <c r="L287" s="110" t="s">
        <v>2014</v>
      </c>
      <c r="M287" s="111"/>
      <c r="N287" s="111">
        <f>I287*M287</f>
        <v>0</v>
      </c>
      <c r="O287" s="111"/>
      <c r="P287" s="111">
        <f>I287*O287</f>
        <v>0</v>
      </c>
      <c r="Q287" s="112">
        <v>21</v>
      </c>
      <c r="R287" s="112">
        <f>K287*(Q287/100)</f>
        <v>0</v>
      </c>
      <c r="S287" s="112">
        <f>K287+R287</f>
        <v>0</v>
      </c>
      <c r="T287" s="113"/>
      <c r="U287" s="9"/>
      <c r="V287" s="9"/>
      <c r="W287" s="9"/>
    </row>
    <row r="288" spans="1:23" ht="4.5" customHeight="1" outlineLevel="6">
      <c r="B288" s="196"/>
      <c r="C288" s="198"/>
      <c r="D288" s="198"/>
      <c r="E288" s="10"/>
      <c r="F288" s="10"/>
      <c r="G288" s="202"/>
      <c r="H288" s="204"/>
      <c r="I288" s="158"/>
      <c r="J288" s="275"/>
      <c r="K288" s="152"/>
      <c r="L288" s="204"/>
      <c r="M288" s="158"/>
      <c r="N288" s="158"/>
      <c r="O288" s="158"/>
      <c r="P288" s="158"/>
      <c r="Q288" s="152"/>
      <c r="R288" s="152"/>
      <c r="S288" s="152"/>
      <c r="T288" s="10"/>
      <c r="U288" s="9"/>
      <c r="V288" s="9"/>
      <c r="W288" s="9"/>
    </row>
    <row r="289" spans="1:23" ht="13" outlineLevel="6">
      <c r="B289" s="196"/>
      <c r="C289" s="197"/>
      <c r="D289" s="107" t="s">
        <v>1131</v>
      </c>
      <c r="E289" s="108"/>
      <c r="F289" s="108" t="s">
        <v>1132</v>
      </c>
      <c r="G289" s="109" t="s">
        <v>801</v>
      </c>
      <c r="H289" s="110" t="s">
        <v>786</v>
      </c>
      <c r="I289" s="111">
        <v>1</v>
      </c>
      <c r="J289" s="274"/>
      <c r="K289" s="112">
        <f>I289*J289</f>
        <v>0</v>
      </c>
      <c r="L289" s="110" t="s">
        <v>2014</v>
      </c>
      <c r="M289" s="111"/>
      <c r="N289" s="111">
        <f>I289*M289</f>
        <v>0</v>
      </c>
      <c r="O289" s="111"/>
      <c r="P289" s="111">
        <f>I289*O289</f>
        <v>0</v>
      </c>
      <c r="Q289" s="112">
        <v>21</v>
      </c>
      <c r="R289" s="112">
        <f>K289*(Q289/100)</f>
        <v>0</v>
      </c>
      <c r="S289" s="112">
        <f>K289+R289</f>
        <v>0</v>
      </c>
      <c r="T289" s="113"/>
      <c r="U289" s="9"/>
      <c r="V289" s="9"/>
      <c r="W289" s="9"/>
    </row>
    <row r="290" spans="1:23" ht="4.5" customHeight="1" outlineLevel="6">
      <c r="B290" s="196"/>
      <c r="C290" s="198"/>
      <c r="D290" s="198"/>
      <c r="E290" s="10"/>
      <c r="F290" s="10"/>
      <c r="G290" s="202"/>
      <c r="H290" s="204"/>
      <c r="I290" s="158"/>
      <c r="J290" s="275"/>
      <c r="K290" s="152"/>
      <c r="L290" s="204"/>
      <c r="M290" s="158"/>
      <c r="N290" s="158"/>
      <c r="O290" s="158"/>
      <c r="P290" s="158"/>
      <c r="Q290" s="152"/>
      <c r="R290" s="152"/>
      <c r="S290" s="152"/>
      <c r="T290" s="10"/>
      <c r="U290" s="9"/>
      <c r="V290" s="9"/>
      <c r="W290" s="9"/>
    </row>
    <row r="291" spans="1:23" ht="26" outlineLevel="6">
      <c r="B291" s="196"/>
      <c r="C291" s="197"/>
      <c r="D291" s="107" t="s">
        <v>1133</v>
      </c>
      <c r="E291" s="108"/>
      <c r="F291" s="108" t="s">
        <v>1134</v>
      </c>
      <c r="G291" s="109" t="s">
        <v>804</v>
      </c>
      <c r="H291" s="110" t="s">
        <v>786</v>
      </c>
      <c r="I291" s="111">
        <v>1</v>
      </c>
      <c r="J291" s="274"/>
      <c r="K291" s="112">
        <f>I291*J291</f>
        <v>0</v>
      </c>
      <c r="L291" s="110" t="s">
        <v>2014</v>
      </c>
      <c r="M291" s="111"/>
      <c r="N291" s="111">
        <f>I291*M291</f>
        <v>0</v>
      </c>
      <c r="O291" s="111"/>
      <c r="P291" s="111">
        <f>I291*O291</f>
        <v>0</v>
      </c>
      <c r="Q291" s="112">
        <v>21</v>
      </c>
      <c r="R291" s="112">
        <f>K291*(Q291/100)</f>
        <v>0</v>
      </c>
      <c r="S291" s="112">
        <f>K291+R291</f>
        <v>0</v>
      </c>
      <c r="T291" s="113"/>
      <c r="U291" s="9"/>
      <c r="V291" s="9"/>
      <c r="W291" s="9"/>
    </row>
    <row r="292" spans="1:23" ht="4.5" customHeight="1" outlineLevel="6">
      <c r="B292" s="196"/>
      <c r="C292" s="198"/>
      <c r="D292" s="198"/>
      <c r="E292" s="10"/>
      <c r="F292" s="10"/>
      <c r="G292" s="202"/>
      <c r="H292" s="204"/>
      <c r="I292" s="158"/>
      <c r="J292" s="275"/>
      <c r="K292" s="152"/>
      <c r="L292" s="204"/>
      <c r="M292" s="158"/>
      <c r="N292" s="158"/>
      <c r="O292" s="158"/>
      <c r="P292" s="158"/>
      <c r="Q292" s="152"/>
      <c r="R292" s="152"/>
      <c r="S292" s="152"/>
      <c r="T292" s="10"/>
      <c r="U292" s="9"/>
      <c r="V292" s="9"/>
      <c r="W292" s="9"/>
    </row>
    <row r="293" spans="1:23" outlineLevel="6">
      <c r="B293" s="6"/>
      <c r="C293" s="6"/>
      <c r="D293" s="6"/>
      <c r="E293" s="6"/>
      <c r="F293" s="6"/>
      <c r="G293" s="6"/>
      <c r="H293" s="6"/>
      <c r="I293" s="6"/>
      <c r="J293" s="278"/>
      <c r="K293" s="9"/>
      <c r="L293" s="6"/>
      <c r="M293" s="6"/>
      <c r="N293" s="6"/>
      <c r="O293" s="6"/>
      <c r="P293" s="6"/>
      <c r="Q293" s="6"/>
      <c r="R293" s="9"/>
      <c r="S293" s="9"/>
      <c r="T293" s="9"/>
    </row>
    <row r="294" spans="1:23" ht="13" outlineLevel="4">
      <c r="A294" s="183" t="s">
        <v>308</v>
      </c>
      <c r="B294" s="231">
        <v>5</v>
      </c>
      <c r="C294" s="232"/>
      <c r="D294" s="232"/>
      <c r="E294" s="187"/>
      <c r="F294" s="187"/>
      <c r="G294" s="233" t="s">
        <v>309</v>
      </c>
      <c r="H294" s="234"/>
      <c r="I294" s="235"/>
      <c r="J294" s="272"/>
      <c r="K294" s="185">
        <f>SUBTOTAL(9,K295:K308)</f>
        <v>0</v>
      </c>
      <c r="L294" s="234"/>
      <c r="M294" s="235"/>
      <c r="N294" s="186">
        <f>SUBTOTAL(9,N295:N308)</f>
        <v>0</v>
      </c>
      <c r="O294" s="235"/>
      <c r="P294" s="186">
        <f>SUBTOTAL(9,P295:P308)</f>
        <v>0</v>
      </c>
      <c r="Q294" s="236"/>
      <c r="R294" s="185">
        <f>SUBTOTAL(9,R295:R308)</f>
        <v>0</v>
      </c>
      <c r="S294" s="185">
        <f>SUBTOTAL(9,S295:S308)</f>
        <v>0</v>
      </c>
      <c r="T294" s="183"/>
      <c r="U294" s="6"/>
      <c r="V294" s="9"/>
      <c r="W294" s="9"/>
    </row>
    <row r="295" spans="1:23" ht="13" outlineLevel="5">
      <c r="A295" s="188" t="s">
        <v>310</v>
      </c>
      <c r="B295" s="237">
        <v>6</v>
      </c>
      <c r="C295" s="238"/>
      <c r="D295" s="238"/>
      <c r="E295" s="192"/>
      <c r="F295" s="192"/>
      <c r="G295" s="239" t="s">
        <v>309</v>
      </c>
      <c r="H295" s="240"/>
      <c r="I295" s="241"/>
      <c r="J295" s="273"/>
      <c r="K295" s="190">
        <f>SUBTOTAL(9,K296:K308)</f>
        <v>0</v>
      </c>
      <c r="L295" s="240"/>
      <c r="M295" s="241"/>
      <c r="N295" s="191">
        <f>SUBTOTAL(9,N296:N308)</f>
        <v>0</v>
      </c>
      <c r="O295" s="241"/>
      <c r="P295" s="191">
        <f>SUBTOTAL(9,P296:P308)</f>
        <v>0</v>
      </c>
      <c r="Q295" s="242"/>
      <c r="R295" s="190">
        <f>SUBTOTAL(9,R296:R308)</f>
        <v>0</v>
      </c>
      <c r="S295" s="190">
        <f>SUBTOTAL(9,S296:S308)</f>
        <v>0</v>
      </c>
      <c r="T295" s="188"/>
      <c r="U295" s="6"/>
      <c r="V295" s="9"/>
      <c r="W295" s="9"/>
    </row>
    <row r="296" spans="1:23" ht="52" outlineLevel="6">
      <c r="B296" s="196"/>
      <c r="C296" s="197"/>
      <c r="D296" s="107" t="s">
        <v>1135</v>
      </c>
      <c r="E296" s="108"/>
      <c r="F296" s="108" t="s">
        <v>1136</v>
      </c>
      <c r="G296" s="109" t="s">
        <v>807</v>
      </c>
      <c r="H296" s="110" t="s">
        <v>786</v>
      </c>
      <c r="I296" s="111">
        <v>1</v>
      </c>
      <c r="J296" s="274"/>
      <c r="K296" s="112">
        <f>I296*J296</f>
        <v>0</v>
      </c>
      <c r="L296" s="110" t="s">
        <v>2014</v>
      </c>
      <c r="M296" s="111"/>
      <c r="N296" s="111">
        <f>I296*M296</f>
        <v>0</v>
      </c>
      <c r="O296" s="111"/>
      <c r="P296" s="111">
        <f>I296*O296</f>
        <v>0</v>
      </c>
      <c r="Q296" s="112">
        <v>21</v>
      </c>
      <c r="R296" s="112">
        <f>K296*(Q296/100)</f>
        <v>0</v>
      </c>
      <c r="S296" s="112">
        <f>K296+R296</f>
        <v>0</v>
      </c>
      <c r="T296" s="113"/>
      <c r="U296" s="9"/>
      <c r="V296" s="9"/>
      <c r="W296" s="9"/>
    </row>
    <row r="297" spans="1:23" ht="4.5" customHeight="1" outlineLevel="6">
      <c r="B297" s="196"/>
      <c r="C297" s="198"/>
      <c r="D297" s="198"/>
      <c r="E297" s="10"/>
      <c r="F297" s="10"/>
      <c r="G297" s="202"/>
      <c r="H297" s="204"/>
      <c r="I297" s="158"/>
      <c r="J297" s="275"/>
      <c r="K297" s="152"/>
      <c r="L297" s="204"/>
      <c r="M297" s="158"/>
      <c r="N297" s="158"/>
      <c r="O297" s="158"/>
      <c r="P297" s="158"/>
      <c r="Q297" s="152"/>
      <c r="R297" s="152"/>
      <c r="S297" s="152"/>
      <c r="T297" s="10"/>
      <c r="U297" s="9"/>
      <c r="V297" s="9"/>
      <c r="W297" s="9"/>
    </row>
    <row r="298" spans="1:23" ht="52" outlineLevel="6">
      <c r="B298" s="196"/>
      <c r="C298" s="197"/>
      <c r="D298" s="107" t="s">
        <v>1137</v>
      </c>
      <c r="E298" s="108"/>
      <c r="F298" s="108" t="s">
        <v>1138</v>
      </c>
      <c r="G298" s="109" t="s">
        <v>810</v>
      </c>
      <c r="H298" s="110" t="s">
        <v>786</v>
      </c>
      <c r="I298" s="111">
        <v>1</v>
      </c>
      <c r="J298" s="274"/>
      <c r="K298" s="112">
        <f>I298*J298</f>
        <v>0</v>
      </c>
      <c r="L298" s="110" t="s">
        <v>2014</v>
      </c>
      <c r="M298" s="111"/>
      <c r="N298" s="111">
        <f>I298*M298</f>
        <v>0</v>
      </c>
      <c r="O298" s="111"/>
      <c r="P298" s="111">
        <f>I298*O298</f>
        <v>0</v>
      </c>
      <c r="Q298" s="112">
        <v>21</v>
      </c>
      <c r="R298" s="112">
        <f>K298*(Q298/100)</f>
        <v>0</v>
      </c>
      <c r="S298" s="112">
        <f>K298+R298</f>
        <v>0</v>
      </c>
      <c r="T298" s="113"/>
      <c r="U298" s="9"/>
      <c r="V298" s="9"/>
      <c r="W298" s="9"/>
    </row>
    <row r="299" spans="1:23" ht="4.5" customHeight="1" outlineLevel="6">
      <c r="B299" s="196"/>
      <c r="C299" s="198"/>
      <c r="D299" s="198"/>
      <c r="E299" s="10"/>
      <c r="F299" s="10"/>
      <c r="G299" s="202"/>
      <c r="H299" s="204"/>
      <c r="I299" s="158"/>
      <c r="J299" s="275"/>
      <c r="K299" s="152"/>
      <c r="L299" s="204"/>
      <c r="M299" s="158"/>
      <c r="N299" s="158"/>
      <c r="O299" s="158"/>
      <c r="P299" s="158"/>
      <c r="Q299" s="152"/>
      <c r="R299" s="152"/>
      <c r="S299" s="152"/>
      <c r="T299" s="10"/>
      <c r="U299" s="9"/>
      <c r="V299" s="9"/>
      <c r="W299" s="9"/>
    </row>
    <row r="300" spans="1:23" ht="13" outlineLevel="6">
      <c r="B300" s="196"/>
      <c r="C300" s="197"/>
      <c r="D300" s="107" t="s">
        <v>1139</v>
      </c>
      <c r="E300" s="108"/>
      <c r="F300" s="108" t="s">
        <v>1140</v>
      </c>
      <c r="G300" s="109" t="s">
        <v>813</v>
      </c>
      <c r="H300" s="110" t="s">
        <v>786</v>
      </c>
      <c r="I300" s="111">
        <v>1</v>
      </c>
      <c r="J300" s="274"/>
      <c r="K300" s="112">
        <f>I300*J300</f>
        <v>0</v>
      </c>
      <c r="L300" s="110" t="s">
        <v>2014</v>
      </c>
      <c r="M300" s="111"/>
      <c r="N300" s="111">
        <f>I300*M300</f>
        <v>0</v>
      </c>
      <c r="O300" s="111"/>
      <c r="P300" s="111">
        <f>I300*O300</f>
        <v>0</v>
      </c>
      <c r="Q300" s="112">
        <v>21</v>
      </c>
      <c r="R300" s="112">
        <f>K300*(Q300/100)</f>
        <v>0</v>
      </c>
      <c r="S300" s="112">
        <f>K300+R300</f>
        <v>0</v>
      </c>
      <c r="T300" s="113"/>
      <c r="U300" s="9"/>
      <c r="V300" s="9"/>
      <c r="W300" s="9"/>
    </row>
    <row r="301" spans="1:23" ht="4.5" customHeight="1" outlineLevel="6">
      <c r="B301" s="196"/>
      <c r="C301" s="198"/>
      <c r="D301" s="198"/>
      <c r="E301" s="10"/>
      <c r="F301" s="10"/>
      <c r="G301" s="202"/>
      <c r="H301" s="204"/>
      <c r="I301" s="158"/>
      <c r="J301" s="275"/>
      <c r="K301" s="152"/>
      <c r="L301" s="204"/>
      <c r="M301" s="158"/>
      <c r="N301" s="158"/>
      <c r="O301" s="158"/>
      <c r="P301" s="158"/>
      <c r="Q301" s="152"/>
      <c r="R301" s="152"/>
      <c r="S301" s="152"/>
      <c r="T301" s="10"/>
      <c r="U301" s="9"/>
      <c r="V301" s="9"/>
      <c r="W301" s="9"/>
    </row>
    <row r="302" spans="1:23" ht="13" outlineLevel="6">
      <c r="B302" s="196"/>
      <c r="C302" s="197"/>
      <c r="D302" s="107" t="s">
        <v>1141</v>
      </c>
      <c r="E302" s="108"/>
      <c r="F302" s="108" t="s">
        <v>1142</v>
      </c>
      <c r="G302" s="109" t="s">
        <v>816</v>
      </c>
      <c r="H302" s="110" t="s">
        <v>786</v>
      </c>
      <c r="I302" s="111">
        <v>1</v>
      </c>
      <c r="J302" s="274"/>
      <c r="K302" s="112">
        <f>I302*J302</f>
        <v>0</v>
      </c>
      <c r="L302" s="110" t="s">
        <v>2014</v>
      </c>
      <c r="M302" s="111"/>
      <c r="N302" s="111">
        <f>I302*M302</f>
        <v>0</v>
      </c>
      <c r="O302" s="111"/>
      <c r="P302" s="111">
        <f>I302*O302</f>
        <v>0</v>
      </c>
      <c r="Q302" s="112">
        <v>21</v>
      </c>
      <c r="R302" s="112">
        <f>K302*(Q302/100)</f>
        <v>0</v>
      </c>
      <c r="S302" s="112">
        <f>K302+R302</f>
        <v>0</v>
      </c>
      <c r="T302" s="113"/>
      <c r="U302" s="9"/>
      <c r="V302" s="9"/>
      <c r="W302" s="9"/>
    </row>
    <row r="303" spans="1:23" ht="4.5" customHeight="1" outlineLevel="6">
      <c r="B303" s="196"/>
      <c r="C303" s="198"/>
      <c r="D303" s="198"/>
      <c r="E303" s="10"/>
      <c r="F303" s="10"/>
      <c r="G303" s="202"/>
      <c r="H303" s="204"/>
      <c r="I303" s="158"/>
      <c r="J303" s="275"/>
      <c r="K303" s="152"/>
      <c r="L303" s="204"/>
      <c r="M303" s="158"/>
      <c r="N303" s="158"/>
      <c r="O303" s="158"/>
      <c r="P303" s="158"/>
      <c r="Q303" s="152"/>
      <c r="R303" s="152"/>
      <c r="S303" s="152"/>
      <c r="T303" s="10"/>
      <c r="U303" s="9"/>
      <c r="V303" s="9"/>
      <c r="W303" s="9"/>
    </row>
    <row r="304" spans="1:23" ht="26" outlineLevel="6">
      <c r="B304" s="196"/>
      <c r="C304" s="197"/>
      <c r="D304" s="107" t="s">
        <v>1143</v>
      </c>
      <c r="E304" s="108"/>
      <c r="F304" s="108" t="s">
        <v>1144</v>
      </c>
      <c r="G304" s="109" t="s">
        <v>819</v>
      </c>
      <c r="H304" s="110" t="s">
        <v>786</v>
      </c>
      <c r="I304" s="111">
        <v>1</v>
      </c>
      <c r="J304" s="274"/>
      <c r="K304" s="112">
        <f>I304*J304</f>
        <v>0</v>
      </c>
      <c r="L304" s="110" t="s">
        <v>2014</v>
      </c>
      <c r="M304" s="111"/>
      <c r="N304" s="111">
        <f>I304*M304</f>
        <v>0</v>
      </c>
      <c r="O304" s="111"/>
      <c r="P304" s="111">
        <f>I304*O304</f>
        <v>0</v>
      </c>
      <c r="Q304" s="112">
        <v>21</v>
      </c>
      <c r="R304" s="112">
        <f>K304*(Q304/100)</f>
        <v>0</v>
      </c>
      <c r="S304" s="112">
        <f>K304+R304</f>
        <v>0</v>
      </c>
      <c r="T304" s="113"/>
      <c r="U304" s="9"/>
      <c r="V304" s="9"/>
      <c r="W304" s="9"/>
    </row>
    <row r="305" spans="1:23" ht="4.5" customHeight="1" outlineLevel="6">
      <c r="B305" s="196"/>
      <c r="C305" s="198"/>
      <c r="D305" s="198"/>
      <c r="E305" s="10"/>
      <c r="F305" s="10"/>
      <c r="G305" s="202"/>
      <c r="H305" s="204"/>
      <c r="I305" s="158"/>
      <c r="J305" s="275"/>
      <c r="K305" s="152"/>
      <c r="L305" s="204"/>
      <c r="M305" s="158"/>
      <c r="N305" s="158"/>
      <c r="O305" s="158"/>
      <c r="P305" s="158"/>
      <c r="Q305" s="152"/>
      <c r="R305" s="152"/>
      <c r="S305" s="152"/>
      <c r="T305" s="10"/>
      <c r="U305" s="9"/>
      <c r="V305" s="9"/>
      <c r="W305" s="9"/>
    </row>
    <row r="306" spans="1:23" ht="13" outlineLevel="6">
      <c r="B306" s="196"/>
      <c r="C306" s="197"/>
      <c r="D306" s="107" t="s">
        <v>1145</v>
      </c>
      <c r="E306" s="108"/>
      <c r="F306" s="108" t="s">
        <v>1146</v>
      </c>
      <c r="G306" s="109" t="s">
        <v>822</v>
      </c>
      <c r="H306" s="110" t="s">
        <v>786</v>
      </c>
      <c r="I306" s="111">
        <v>1</v>
      </c>
      <c r="J306" s="274"/>
      <c r="K306" s="112">
        <f>I306*J306</f>
        <v>0</v>
      </c>
      <c r="L306" s="110" t="s">
        <v>2014</v>
      </c>
      <c r="M306" s="111"/>
      <c r="N306" s="111">
        <f>I306*M306</f>
        <v>0</v>
      </c>
      <c r="O306" s="111"/>
      <c r="P306" s="111">
        <f>I306*O306</f>
        <v>0</v>
      </c>
      <c r="Q306" s="112">
        <v>21</v>
      </c>
      <c r="R306" s="112">
        <f>K306*(Q306/100)</f>
        <v>0</v>
      </c>
      <c r="S306" s="112">
        <f>K306+R306</f>
        <v>0</v>
      </c>
      <c r="T306" s="113"/>
      <c r="U306" s="9"/>
      <c r="V306" s="9"/>
      <c r="W306" s="9"/>
    </row>
    <row r="307" spans="1:23" ht="4.5" customHeight="1" outlineLevel="6">
      <c r="B307" s="196"/>
      <c r="C307" s="198"/>
      <c r="D307" s="198"/>
      <c r="E307" s="10"/>
      <c r="F307" s="10"/>
      <c r="G307" s="202"/>
      <c r="H307" s="204"/>
      <c r="I307" s="158"/>
      <c r="J307" s="275"/>
      <c r="K307" s="152"/>
      <c r="L307" s="204"/>
      <c r="M307" s="158"/>
      <c r="N307" s="158"/>
      <c r="O307" s="158"/>
      <c r="P307" s="158"/>
      <c r="Q307" s="152"/>
      <c r="R307" s="152"/>
      <c r="S307" s="152"/>
      <c r="T307" s="10"/>
      <c r="U307" s="9"/>
      <c r="V307" s="9"/>
      <c r="W307" s="9"/>
    </row>
    <row r="308" spans="1:23" outlineLevel="6">
      <c r="B308" s="6"/>
      <c r="C308" s="6"/>
      <c r="D308" s="6"/>
      <c r="E308" s="6"/>
      <c r="F308" s="6"/>
      <c r="G308" s="6"/>
      <c r="H308" s="6"/>
      <c r="I308" s="6"/>
      <c r="J308" s="278"/>
      <c r="K308" s="9"/>
      <c r="L308" s="6"/>
      <c r="M308" s="6"/>
      <c r="N308" s="6"/>
      <c r="O308" s="6"/>
      <c r="P308" s="6"/>
      <c r="Q308" s="6"/>
      <c r="R308" s="9"/>
      <c r="S308" s="9"/>
      <c r="T308" s="9"/>
    </row>
    <row r="309" spans="1:23" ht="13" outlineLevel="4">
      <c r="A309" s="183" t="s">
        <v>311</v>
      </c>
      <c r="B309" s="231">
        <v>5</v>
      </c>
      <c r="C309" s="232"/>
      <c r="D309" s="232"/>
      <c r="E309" s="187"/>
      <c r="F309" s="187"/>
      <c r="G309" s="233" t="s">
        <v>312</v>
      </c>
      <c r="H309" s="234"/>
      <c r="I309" s="235"/>
      <c r="J309" s="272"/>
      <c r="K309" s="185">
        <f>SUBTOTAL(9,K310:K321)</f>
        <v>0</v>
      </c>
      <c r="L309" s="234"/>
      <c r="M309" s="235"/>
      <c r="N309" s="186">
        <f>SUBTOTAL(9,N310:N321)</f>
        <v>0</v>
      </c>
      <c r="O309" s="235"/>
      <c r="P309" s="186">
        <f>SUBTOTAL(9,P310:P321)</f>
        <v>0</v>
      </c>
      <c r="Q309" s="236"/>
      <c r="R309" s="185">
        <f>SUBTOTAL(9,R310:R321)</f>
        <v>0</v>
      </c>
      <c r="S309" s="185">
        <f>SUBTOTAL(9,S310:S321)</f>
        <v>0</v>
      </c>
      <c r="T309" s="183"/>
      <c r="U309" s="6"/>
      <c r="V309" s="9"/>
      <c r="W309" s="9"/>
    </row>
    <row r="310" spans="1:23" ht="13" outlineLevel="5">
      <c r="A310" s="188" t="s">
        <v>313</v>
      </c>
      <c r="B310" s="237">
        <v>6</v>
      </c>
      <c r="C310" s="238"/>
      <c r="D310" s="238"/>
      <c r="E310" s="192"/>
      <c r="F310" s="192"/>
      <c r="G310" s="239" t="s">
        <v>312</v>
      </c>
      <c r="H310" s="240"/>
      <c r="I310" s="241"/>
      <c r="J310" s="273"/>
      <c r="K310" s="190">
        <f>SUBTOTAL(9,K311:K321)</f>
        <v>0</v>
      </c>
      <c r="L310" s="240"/>
      <c r="M310" s="241"/>
      <c r="N310" s="191">
        <f>SUBTOTAL(9,N311:N321)</f>
        <v>0</v>
      </c>
      <c r="O310" s="241"/>
      <c r="P310" s="191">
        <f>SUBTOTAL(9,P311:P321)</f>
        <v>0</v>
      </c>
      <c r="Q310" s="242"/>
      <c r="R310" s="190">
        <f>SUBTOTAL(9,R311:R321)</f>
        <v>0</v>
      </c>
      <c r="S310" s="190">
        <f>SUBTOTAL(9,S311:S321)</f>
        <v>0</v>
      </c>
      <c r="T310" s="188"/>
      <c r="U310" s="6"/>
      <c r="V310" s="9"/>
      <c r="W310" s="9"/>
    </row>
    <row r="311" spans="1:23" ht="26" outlineLevel="6">
      <c r="B311" s="196"/>
      <c r="C311" s="197"/>
      <c r="D311" s="107" t="s">
        <v>1147</v>
      </c>
      <c r="E311" s="108"/>
      <c r="F311" s="108" t="s">
        <v>1148</v>
      </c>
      <c r="G311" s="109" t="s">
        <v>825</v>
      </c>
      <c r="H311" s="110" t="s">
        <v>786</v>
      </c>
      <c r="I311" s="111">
        <v>1</v>
      </c>
      <c r="J311" s="274"/>
      <c r="K311" s="112">
        <f>I311*J311</f>
        <v>0</v>
      </c>
      <c r="L311" s="110" t="s">
        <v>2014</v>
      </c>
      <c r="M311" s="111"/>
      <c r="N311" s="111">
        <f>I311*M311</f>
        <v>0</v>
      </c>
      <c r="O311" s="111"/>
      <c r="P311" s="111">
        <f>I311*O311</f>
        <v>0</v>
      </c>
      <c r="Q311" s="112">
        <v>21</v>
      </c>
      <c r="R311" s="112">
        <f>K311*(Q311/100)</f>
        <v>0</v>
      </c>
      <c r="S311" s="112">
        <f>K311+R311</f>
        <v>0</v>
      </c>
      <c r="T311" s="113"/>
      <c r="U311" s="9"/>
      <c r="V311" s="9"/>
      <c r="W311" s="9"/>
    </row>
    <row r="312" spans="1:23" ht="4.5" customHeight="1" outlineLevel="6">
      <c r="B312" s="196"/>
      <c r="C312" s="198"/>
      <c r="D312" s="198"/>
      <c r="E312" s="10"/>
      <c r="F312" s="10"/>
      <c r="G312" s="202"/>
      <c r="H312" s="204"/>
      <c r="I312" s="158"/>
      <c r="J312" s="275"/>
      <c r="K312" s="152"/>
      <c r="L312" s="204"/>
      <c r="M312" s="158"/>
      <c r="N312" s="158"/>
      <c r="O312" s="158"/>
      <c r="P312" s="158"/>
      <c r="Q312" s="152"/>
      <c r="R312" s="152"/>
      <c r="S312" s="152"/>
      <c r="T312" s="10"/>
      <c r="U312" s="9"/>
      <c r="V312" s="9"/>
      <c r="W312" s="9"/>
    </row>
    <row r="313" spans="1:23" ht="39" outlineLevel="6">
      <c r="B313" s="196"/>
      <c r="C313" s="197"/>
      <c r="D313" s="107" t="s">
        <v>1149</v>
      </c>
      <c r="E313" s="108"/>
      <c r="F313" s="108" t="s">
        <v>1150</v>
      </c>
      <c r="G313" s="109" t="s">
        <v>828</v>
      </c>
      <c r="H313" s="110" t="s">
        <v>786</v>
      </c>
      <c r="I313" s="111">
        <v>1</v>
      </c>
      <c r="J313" s="274"/>
      <c r="K313" s="112">
        <f>I313*J313</f>
        <v>0</v>
      </c>
      <c r="L313" s="110" t="s">
        <v>2014</v>
      </c>
      <c r="M313" s="111"/>
      <c r="N313" s="111">
        <f>I313*M313</f>
        <v>0</v>
      </c>
      <c r="O313" s="111"/>
      <c r="P313" s="111">
        <f>I313*O313</f>
        <v>0</v>
      </c>
      <c r="Q313" s="112">
        <v>21</v>
      </c>
      <c r="R313" s="112">
        <f>K313*(Q313/100)</f>
        <v>0</v>
      </c>
      <c r="S313" s="112">
        <f>K313+R313</f>
        <v>0</v>
      </c>
      <c r="T313" s="113"/>
      <c r="U313" s="9"/>
      <c r="V313" s="9"/>
      <c r="W313" s="9"/>
    </row>
    <row r="314" spans="1:23" ht="4.5" customHeight="1" outlineLevel="6">
      <c r="B314" s="196"/>
      <c r="C314" s="198"/>
      <c r="D314" s="198"/>
      <c r="E314" s="10"/>
      <c r="F314" s="10"/>
      <c r="G314" s="202"/>
      <c r="H314" s="204"/>
      <c r="I314" s="158"/>
      <c r="J314" s="275"/>
      <c r="K314" s="152"/>
      <c r="L314" s="204"/>
      <c r="M314" s="158"/>
      <c r="N314" s="158"/>
      <c r="O314" s="158"/>
      <c r="P314" s="158"/>
      <c r="Q314" s="152"/>
      <c r="R314" s="152"/>
      <c r="S314" s="152"/>
      <c r="T314" s="10"/>
      <c r="U314" s="9"/>
      <c r="V314" s="9"/>
      <c r="W314" s="9"/>
    </row>
    <row r="315" spans="1:23" ht="39" outlineLevel="6">
      <c r="B315" s="196"/>
      <c r="C315" s="197"/>
      <c r="D315" s="107" t="s">
        <v>1151</v>
      </c>
      <c r="E315" s="108"/>
      <c r="F315" s="108" t="s">
        <v>1152</v>
      </c>
      <c r="G315" s="109" t="s">
        <v>831</v>
      </c>
      <c r="H315" s="110" t="s">
        <v>786</v>
      </c>
      <c r="I315" s="111">
        <v>1</v>
      </c>
      <c r="J315" s="274"/>
      <c r="K315" s="112">
        <f>I315*J315</f>
        <v>0</v>
      </c>
      <c r="L315" s="110" t="s">
        <v>2014</v>
      </c>
      <c r="M315" s="111"/>
      <c r="N315" s="111">
        <f>I315*M315</f>
        <v>0</v>
      </c>
      <c r="O315" s="111"/>
      <c r="P315" s="111">
        <f>I315*O315</f>
        <v>0</v>
      </c>
      <c r="Q315" s="112">
        <v>21</v>
      </c>
      <c r="R315" s="112">
        <f>K315*(Q315/100)</f>
        <v>0</v>
      </c>
      <c r="S315" s="112">
        <f>K315+R315</f>
        <v>0</v>
      </c>
      <c r="T315" s="113"/>
      <c r="U315" s="9"/>
      <c r="V315" s="9"/>
      <c r="W315" s="9"/>
    </row>
    <row r="316" spans="1:23" ht="4.5" customHeight="1" outlineLevel="6">
      <c r="B316" s="196"/>
      <c r="C316" s="198"/>
      <c r="D316" s="198"/>
      <c r="E316" s="10"/>
      <c r="F316" s="10"/>
      <c r="G316" s="202"/>
      <c r="H316" s="204"/>
      <c r="I316" s="158"/>
      <c r="J316" s="275"/>
      <c r="K316" s="152"/>
      <c r="L316" s="204"/>
      <c r="M316" s="158"/>
      <c r="N316" s="158"/>
      <c r="O316" s="158"/>
      <c r="P316" s="158"/>
      <c r="Q316" s="152"/>
      <c r="R316" s="152"/>
      <c r="S316" s="152"/>
      <c r="T316" s="10"/>
      <c r="U316" s="9"/>
      <c r="V316" s="9"/>
      <c r="W316" s="9"/>
    </row>
    <row r="317" spans="1:23" ht="39" outlineLevel="6">
      <c r="B317" s="196"/>
      <c r="C317" s="197"/>
      <c r="D317" s="107" t="s">
        <v>1153</v>
      </c>
      <c r="E317" s="108"/>
      <c r="F317" s="108" t="s">
        <v>1154</v>
      </c>
      <c r="G317" s="109" t="s">
        <v>834</v>
      </c>
      <c r="H317" s="110" t="s">
        <v>786</v>
      </c>
      <c r="I317" s="111">
        <v>1</v>
      </c>
      <c r="J317" s="274"/>
      <c r="K317" s="112">
        <f>I317*J317</f>
        <v>0</v>
      </c>
      <c r="L317" s="110" t="s">
        <v>2014</v>
      </c>
      <c r="M317" s="111"/>
      <c r="N317" s="111">
        <f>I317*M317</f>
        <v>0</v>
      </c>
      <c r="O317" s="111"/>
      <c r="P317" s="111">
        <f>I317*O317</f>
        <v>0</v>
      </c>
      <c r="Q317" s="112">
        <v>21</v>
      </c>
      <c r="R317" s="112">
        <f>K317*(Q317/100)</f>
        <v>0</v>
      </c>
      <c r="S317" s="112">
        <f>K317+R317</f>
        <v>0</v>
      </c>
      <c r="T317" s="113"/>
      <c r="U317" s="9"/>
      <c r="V317" s="9"/>
      <c r="W317" s="9"/>
    </row>
    <row r="318" spans="1:23" ht="4.5" customHeight="1" outlineLevel="6">
      <c r="B318" s="196"/>
      <c r="C318" s="198"/>
      <c r="D318" s="198"/>
      <c r="E318" s="10"/>
      <c r="F318" s="10"/>
      <c r="G318" s="202"/>
      <c r="H318" s="204"/>
      <c r="I318" s="158"/>
      <c r="J318" s="275"/>
      <c r="K318" s="152"/>
      <c r="L318" s="204"/>
      <c r="M318" s="158"/>
      <c r="N318" s="158"/>
      <c r="O318" s="158"/>
      <c r="P318" s="158"/>
      <c r="Q318" s="152"/>
      <c r="R318" s="152"/>
      <c r="S318" s="152"/>
      <c r="T318" s="10"/>
      <c r="U318" s="9"/>
      <c r="V318" s="9"/>
      <c r="W318" s="9"/>
    </row>
    <row r="319" spans="1:23" ht="39" outlineLevel="6">
      <c r="B319" s="196"/>
      <c r="C319" s="197"/>
      <c r="D319" s="107" t="s">
        <v>1155</v>
      </c>
      <c r="E319" s="108"/>
      <c r="F319" s="108" t="s">
        <v>1156</v>
      </c>
      <c r="G319" s="109" t="s">
        <v>837</v>
      </c>
      <c r="H319" s="110" t="s">
        <v>786</v>
      </c>
      <c r="I319" s="111">
        <v>1</v>
      </c>
      <c r="J319" s="274"/>
      <c r="K319" s="112">
        <f>I319*J319</f>
        <v>0</v>
      </c>
      <c r="L319" s="110" t="s">
        <v>2014</v>
      </c>
      <c r="M319" s="111"/>
      <c r="N319" s="111">
        <f>I319*M319</f>
        <v>0</v>
      </c>
      <c r="O319" s="111"/>
      <c r="P319" s="111">
        <f>I319*O319</f>
        <v>0</v>
      </c>
      <c r="Q319" s="112">
        <v>21</v>
      </c>
      <c r="R319" s="112">
        <f>K319*(Q319/100)</f>
        <v>0</v>
      </c>
      <c r="S319" s="112">
        <f>K319+R319</f>
        <v>0</v>
      </c>
      <c r="T319" s="113"/>
      <c r="U319" s="9"/>
      <c r="V319" s="9"/>
      <c r="W319" s="9"/>
    </row>
    <row r="320" spans="1:23" ht="4.5" customHeight="1" outlineLevel="6">
      <c r="B320" s="196"/>
      <c r="C320" s="198"/>
      <c r="D320" s="198"/>
      <c r="E320" s="10"/>
      <c r="F320" s="10"/>
      <c r="G320" s="202"/>
      <c r="H320" s="204"/>
      <c r="I320" s="158"/>
      <c r="J320" s="275"/>
      <c r="K320" s="152"/>
      <c r="L320" s="204"/>
      <c r="M320" s="158"/>
      <c r="N320" s="158"/>
      <c r="O320" s="158"/>
      <c r="P320" s="158"/>
      <c r="Q320" s="152"/>
      <c r="R320" s="152"/>
      <c r="S320" s="152"/>
      <c r="T320" s="10"/>
      <c r="U320" s="9"/>
      <c r="V320" s="9"/>
      <c r="W320" s="9"/>
    </row>
    <row r="321" spans="1:23" outlineLevel="6">
      <c r="B321" s="6"/>
      <c r="C321" s="6"/>
      <c r="D321" s="6"/>
      <c r="E321" s="6"/>
      <c r="F321" s="6"/>
      <c r="G321" s="6"/>
      <c r="H321" s="6"/>
      <c r="I321" s="6"/>
      <c r="J321" s="278"/>
      <c r="K321" s="9"/>
      <c r="L321" s="6"/>
      <c r="M321" s="6"/>
      <c r="N321" s="6"/>
      <c r="O321" s="6"/>
      <c r="P321" s="6"/>
      <c r="Q321" s="6"/>
      <c r="R321" s="9"/>
      <c r="S321" s="9"/>
      <c r="T321" s="9"/>
    </row>
    <row r="322" spans="1:23" ht="13" outlineLevel="4">
      <c r="A322" s="183" t="s">
        <v>314</v>
      </c>
      <c r="B322" s="231">
        <v>5</v>
      </c>
      <c r="C322" s="232"/>
      <c r="D322" s="232"/>
      <c r="E322" s="187"/>
      <c r="F322" s="187"/>
      <c r="G322" s="233" t="s">
        <v>315</v>
      </c>
      <c r="H322" s="234"/>
      <c r="I322" s="235"/>
      <c r="J322" s="272"/>
      <c r="K322" s="185">
        <f>SUBTOTAL(9,K323:K326)</f>
        <v>0</v>
      </c>
      <c r="L322" s="234"/>
      <c r="M322" s="235"/>
      <c r="N322" s="186">
        <f>SUBTOTAL(9,N323:N326)</f>
        <v>0</v>
      </c>
      <c r="O322" s="235"/>
      <c r="P322" s="186">
        <f>SUBTOTAL(9,P323:P326)</f>
        <v>0</v>
      </c>
      <c r="Q322" s="236"/>
      <c r="R322" s="185">
        <f>SUBTOTAL(9,R323:R326)</f>
        <v>0</v>
      </c>
      <c r="S322" s="185">
        <f>SUBTOTAL(9,S323:S326)</f>
        <v>0</v>
      </c>
      <c r="T322" s="183"/>
      <c r="U322" s="6"/>
      <c r="V322" s="9"/>
      <c r="W322" s="9"/>
    </row>
    <row r="323" spans="1:23" ht="13" outlineLevel="5">
      <c r="A323" s="188" t="s">
        <v>316</v>
      </c>
      <c r="B323" s="237">
        <v>6</v>
      </c>
      <c r="C323" s="238"/>
      <c r="D323" s="238"/>
      <c r="E323" s="192"/>
      <c r="F323" s="192"/>
      <c r="G323" s="239" t="s">
        <v>315</v>
      </c>
      <c r="H323" s="240"/>
      <c r="I323" s="241"/>
      <c r="J323" s="273"/>
      <c r="K323" s="190">
        <f>SUBTOTAL(9,K324:K326)</f>
        <v>0</v>
      </c>
      <c r="L323" s="240"/>
      <c r="M323" s="241"/>
      <c r="N323" s="191">
        <f>SUBTOTAL(9,N324:N326)</f>
        <v>0</v>
      </c>
      <c r="O323" s="241"/>
      <c r="P323" s="191">
        <f>SUBTOTAL(9,P324:P326)</f>
        <v>0</v>
      </c>
      <c r="Q323" s="242"/>
      <c r="R323" s="190">
        <f>SUBTOTAL(9,R324:R326)</f>
        <v>0</v>
      </c>
      <c r="S323" s="190">
        <f>SUBTOTAL(9,S324:S326)</f>
        <v>0</v>
      </c>
      <c r="T323" s="188"/>
      <c r="U323" s="6"/>
      <c r="V323" s="9"/>
      <c r="W323" s="9"/>
    </row>
    <row r="324" spans="1:23" ht="26" outlineLevel="6">
      <c r="B324" s="196"/>
      <c r="C324" s="197"/>
      <c r="D324" s="107" t="s">
        <v>1157</v>
      </c>
      <c r="E324" s="108"/>
      <c r="F324" s="108" t="s">
        <v>1158</v>
      </c>
      <c r="G324" s="109" t="s">
        <v>840</v>
      </c>
      <c r="H324" s="110" t="s">
        <v>786</v>
      </c>
      <c r="I324" s="111">
        <v>1</v>
      </c>
      <c r="J324" s="274"/>
      <c r="K324" s="112">
        <f>I324*J324</f>
        <v>0</v>
      </c>
      <c r="L324" s="110" t="s">
        <v>2014</v>
      </c>
      <c r="M324" s="111"/>
      <c r="N324" s="111">
        <f>I324*M324</f>
        <v>0</v>
      </c>
      <c r="O324" s="111"/>
      <c r="P324" s="111">
        <f>I324*O324</f>
        <v>0</v>
      </c>
      <c r="Q324" s="112">
        <v>21</v>
      </c>
      <c r="R324" s="112">
        <f>K324*(Q324/100)</f>
        <v>0</v>
      </c>
      <c r="S324" s="112">
        <f>K324+R324</f>
        <v>0</v>
      </c>
      <c r="T324" s="113"/>
      <c r="U324" s="9"/>
      <c r="V324" s="9"/>
      <c r="W324" s="9"/>
    </row>
    <row r="325" spans="1:23" ht="4.5" customHeight="1" outlineLevel="6">
      <c r="B325" s="196"/>
      <c r="C325" s="198"/>
      <c r="D325" s="198"/>
      <c r="E325" s="10"/>
      <c r="F325" s="10"/>
      <c r="G325" s="202"/>
      <c r="H325" s="204"/>
      <c r="I325" s="158"/>
      <c r="J325" s="275"/>
      <c r="K325" s="152"/>
      <c r="L325" s="204"/>
      <c r="M325" s="158"/>
      <c r="N325" s="158"/>
      <c r="O325" s="158"/>
      <c r="P325" s="158"/>
      <c r="Q325" s="152"/>
      <c r="R325" s="152"/>
      <c r="S325" s="152"/>
      <c r="T325" s="10"/>
      <c r="U325" s="9"/>
      <c r="V325" s="9"/>
      <c r="W325" s="9"/>
    </row>
    <row r="326" spans="1:23" outlineLevel="6">
      <c r="B326" s="6"/>
      <c r="C326" s="6"/>
      <c r="D326" s="6"/>
      <c r="E326" s="6"/>
      <c r="F326" s="6"/>
      <c r="G326" s="6"/>
      <c r="H326" s="6"/>
      <c r="I326" s="6"/>
      <c r="J326" s="278"/>
      <c r="K326" s="9"/>
      <c r="L326" s="6"/>
      <c r="M326" s="6"/>
      <c r="N326" s="6"/>
      <c r="O326" s="6"/>
      <c r="P326" s="6"/>
      <c r="Q326" s="6"/>
      <c r="R326" s="9"/>
      <c r="S326" s="9"/>
      <c r="T326" s="9"/>
    </row>
    <row r="327" spans="1:23" ht="13" outlineLevel="4">
      <c r="A327" s="183" t="s">
        <v>317</v>
      </c>
      <c r="B327" s="231">
        <v>5</v>
      </c>
      <c r="C327" s="232"/>
      <c r="D327" s="232"/>
      <c r="E327" s="187"/>
      <c r="F327" s="187"/>
      <c r="G327" s="233" t="s">
        <v>318</v>
      </c>
      <c r="H327" s="234"/>
      <c r="I327" s="235"/>
      <c r="J327" s="272"/>
      <c r="K327" s="185">
        <f>SUBTOTAL(9,K328:K331)</f>
        <v>0</v>
      </c>
      <c r="L327" s="234"/>
      <c r="M327" s="235"/>
      <c r="N327" s="186">
        <f>SUBTOTAL(9,N328:N331)</f>
        <v>0</v>
      </c>
      <c r="O327" s="235"/>
      <c r="P327" s="186">
        <f>SUBTOTAL(9,P328:P331)</f>
        <v>0</v>
      </c>
      <c r="Q327" s="236"/>
      <c r="R327" s="185">
        <f>SUBTOTAL(9,R328:R331)</f>
        <v>0</v>
      </c>
      <c r="S327" s="185">
        <f>SUBTOTAL(9,S328:S331)</f>
        <v>0</v>
      </c>
      <c r="T327" s="183"/>
      <c r="U327" s="6"/>
      <c r="V327" s="9"/>
      <c r="W327" s="9"/>
    </row>
    <row r="328" spans="1:23" ht="13" outlineLevel="5">
      <c r="A328" s="188" t="s">
        <v>319</v>
      </c>
      <c r="B328" s="237">
        <v>6</v>
      </c>
      <c r="C328" s="238"/>
      <c r="D328" s="238"/>
      <c r="E328" s="192"/>
      <c r="F328" s="192"/>
      <c r="G328" s="239" t="s">
        <v>318</v>
      </c>
      <c r="H328" s="240"/>
      <c r="I328" s="241"/>
      <c r="J328" s="273"/>
      <c r="K328" s="190">
        <f>SUBTOTAL(9,K329:K331)</f>
        <v>0</v>
      </c>
      <c r="L328" s="240"/>
      <c r="M328" s="241"/>
      <c r="N328" s="191">
        <f>SUBTOTAL(9,N329:N331)</f>
        <v>0</v>
      </c>
      <c r="O328" s="241"/>
      <c r="P328" s="191">
        <f>SUBTOTAL(9,P329:P331)</f>
        <v>0</v>
      </c>
      <c r="Q328" s="242"/>
      <c r="R328" s="190">
        <f>SUBTOTAL(9,R329:R331)</f>
        <v>0</v>
      </c>
      <c r="S328" s="190">
        <f>SUBTOTAL(9,S329:S331)</f>
        <v>0</v>
      </c>
      <c r="T328" s="188"/>
      <c r="U328" s="6"/>
      <c r="V328" s="9"/>
      <c r="W328" s="9"/>
    </row>
    <row r="329" spans="1:23" ht="39" outlineLevel="6">
      <c r="B329" s="196"/>
      <c r="C329" s="197"/>
      <c r="D329" s="107" t="s">
        <v>1159</v>
      </c>
      <c r="E329" s="108"/>
      <c r="F329" s="108" t="s">
        <v>1160</v>
      </c>
      <c r="G329" s="109" t="s">
        <v>843</v>
      </c>
      <c r="H329" s="110" t="s">
        <v>786</v>
      </c>
      <c r="I329" s="111">
        <v>1</v>
      </c>
      <c r="J329" s="274"/>
      <c r="K329" s="112">
        <f>I329*J329</f>
        <v>0</v>
      </c>
      <c r="L329" s="110" t="s">
        <v>2014</v>
      </c>
      <c r="M329" s="111"/>
      <c r="N329" s="111">
        <f>I329*M329</f>
        <v>0</v>
      </c>
      <c r="O329" s="111"/>
      <c r="P329" s="111">
        <f>I329*O329</f>
        <v>0</v>
      </c>
      <c r="Q329" s="112">
        <v>21</v>
      </c>
      <c r="R329" s="112">
        <f>K329*(Q329/100)</f>
        <v>0</v>
      </c>
      <c r="S329" s="112">
        <f>K329+R329</f>
        <v>0</v>
      </c>
      <c r="T329" s="113"/>
      <c r="U329" s="9"/>
      <c r="V329" s="9"/>
      <c r="W329" s="9"/>
    </row>
    <row r="330" spans="1:23" ht="4.5" customHeight="1" outlineLevel="6">
      <c r="B330" s="196"/>
      <c r="C330" s="198"/>
      <c r="D330" s="198"/>
      <c r="E330" s="10"/>
      <c r="F330" s="10"/>
      <c r="G330" s="202"/>
      <c r="H330" s="204"/>
      <c r="I330" s="158"/>
      <c r="J330" s="275"/>
      <c r="K330" s="152"/>
      <c r="L330" s="204"/>
      <c r="M330" s="158"/>
      <c r="N330" s="158"/>
      <c r="O330" s="158"/>
      <c r="P330" s="158"/>
      <c r="Q330" s="152"/>
      <c r="R330" s="152"/>
      <c r="S330" s="152"/>
      <c r="T330" s="10"/>
      <c r="U330" s="9"/>
      <c r="V330" s="9"/>
      <c r="W330" s="9"/>
    </row>
    <row r="331" spans="1:23" outlineLevel="6">
      <c r="B331" s="6"/>
      <c r="C331" s="6"/>
      <c r="D331" s="6"/>
      <c r="E331" s="6"/>
      <c r="F331" s="6"/>
      <c r="G331" s="6"/>
      <c r="H331" s="6"/>
      <c r="I331" s="6"/>
      <c r="J331" s="278"/>
      <c r="K331" s="9"/>
      <c r="L331" s="6"/>
      <c r="M331" s="6"/>
      <c r="N331" s="6"/>
      <c r="O331" s="6"/>
      <c r="P331" s="6"/>
      <c r="Q331" s="6"/>
      <c r="R331" s="9"/>
      <c r="S331" s="9"/>
      <c r="T331" s="9"/>
    </row>
    <row r="332" spans="1:23" ht="13" outlineLevel="4">
      <c r="A332" s="183" t="s">
        <v>320</v>
      </c>
      <c r="B332" s="231">
        <v>5</v>
      </c>
      <c r="C332" s="232"/>
      <c r="D332" s="232"/>
      <c r="E332" s="187"/>
      <c r="F332" s="187"/>
      <c r="G332" s="233" t="s">
        <v>321</v>
      </c>
      <c r="H332" s="234"/>
      <c r="I332" s="235"/>
      <c r="J332" s="272"/>
      <c r="K332" s="185">
        <f>SUBTOTAL(9,K333:K336)</f>
        <v>0</v>
      </c>
      <c r="L332" s="234"/>
      <c r="M332" s="235"/>
      <c r="N332" s="186">
        <f>SUBTOTAL(9,N333:N336)</f>
        <v>0</v>
      </c>
      <c r="O332" s="235"/>
      <c r="P332" s="186">
        <f>SUBTOTAL(9,P333:P336)</f>
        <v>0</v>
      </c>
      <c r="Q332" s="236"/>
      <c r="R332" s="185">
        <f>SUBTOTAL(9,R333:R336)</f>
        <v>0</v>
      </c>
      <c r="S332" s="185">
        <f>SUBTOTAL(9,S333:S336)</f>
        <v>0</v>
      </c>
      <c r="T332" s="183"/>
      <c r="U332" s="6"/>
      <c r="V332" s="9"/>
      <c r="W332" s="9"/>
    </row>
    <row r="333" spans="1:23" ht="13" outlineLevel="5">
      <c r="A333" s="188" t="s">
        <v>322</v>
      </c>
      <c r="B333" s="237">
        <v>6</v>
      </c>
      <c r="C333" s="238"/>
      <c r="D333" s="238"/>
      <c r="E333" s="192"/>
      <c r="F333" s="192"/>
      <c r="G333" s="239" t="s">
        <v>321</v>
      </c>
      <c r="H333" s="240"/>
      <c r="I333" s="241"/>
      <c r="J333" s="273"/>
      <c r="K333" s="190">
        <f>SUBTOTAL(9,K334:K336)</f>
        <v>0</v>
      </c>
      <c r="L333" s="240"/>
      <c r="M333" s="241"/>
      <c r="N333" s="191">
        <f>SUBTOTAL(9,N334:N336)</f>
        <v>0</v>
      </c>
      <c r="O333" s="241"/>
      <c r="P333" s="191">
        <f>SUBTOTAL(9,P334:P336)</f>
        <v>0</v>
      </c>
      <c r="Q333" s="242"/>
      <c r="R333" s="190">
        <f>SUBTOTAL(9,R334:R336)</f>
        <v>0</v>
      </c>
      <c r="S333" s="190">
        <f>SUBTOTAL(9,S334:S336)</f>
        <v>0</v>
      </c>
      <c r="T333" s="188"/>
      <c r="U333" s="6"/>
      <c r="V333" s="9"/>
      <c r="W333" s="9"/>
    </row>
    <row r="334" spans="1:23" ht="13" outlineLevel="6">
      <c r="B334" s="196"/>
      <c r="C334" s="197"/>
      <c r="D334" s="107" t="s">
        <v>1161</v>
      </c>
      <c r="E334" s="108"/>
      <c r="F334" s="108" t="s">
        <v>1162</v>
      </c>
      <c r="G334" s="109" t="s">
        <v>846</v>
      </c>
      <c r="H334" s="110" t="s">
        <v>786</v>
      </c>
      <c r="I334" s="111">
        <v>1</v>
      </c>
      <c r="J334" s="274"/>
      <c r="K334" s="112">
        <f>I334*J334</f>
        <v>0</v>
      </c>
      <c r="L334" s="110" t="s">
        <v>2014</v>
      </c>
      <c r="M334" s="111"/>
      <c r="N334" s="111">
        <f>I334*M334</f>
        <v>0</v>
      </c>
      <c r="O334" s="111"/>
      <c r="P334" s="111">
        <f>I334*O334</f>
        <v>0</v>
      </c>
      <c r="Q334" s="112">
        <v>21</v>
      </c>
      <c r="R334" s="112">
        <f>K334*(Q334/100)</f>
        <v>0</v>
      </c>
      <c r="S334" s="112">
        <f>K334+R334</f>
        <v>0</v>
      </c>
      <c r="T334" s="113"/>
      <c r="U334" s="9"/>
      <c r="V334" s="9"/>
      <c r="W334" s="9"/>
    </row>
    <row r="335" spans="1:23" ht="4.5" customHeight="1" outlineLevel="6">
      <c r="B335" s="196"/>
      <c r="C335" s="198"/>
      <c r="D335" s="198"/>
      <c r="E335" s="10"/>
      <c r="F335" s="10"/>
      <c r="G335" s="202"/>
      <c r="H335" s="204"/>
      <c r="I335" s="158"/>
      <c r="J335" s="275"/>
      <c r="K335" s="152"/>
      <c r="L335" s="204"/>
      <c r="M335" s="158"/>
      <c r="N335" s="158"/>
      <c r="O335" s="158"/>
      <c r="P335" s="158"/>
      <c r="Q335" s="152"/>
      <c r="R335" s="152"/>
      <c r="S335" s="152"/>
      <c r="T335" s="10"/>
      <c r="U335" s="9"/>
      <c r="V335" s="9"/>
      <c r="W335" s="9"/>
    </row>
    <row r="336" spans="1:23" outlineLevel="6">
      <c r="B336" s="6"/>
      <c r="C336" s="6"/>
      <c r="D336" s="6"/>
      <c r="E336" s="6"/>
      <c r="F336" s="6"/>
      <c r="G336" s="6"/>
      <c r="H336" s="6"/>
      <c r="I336" s="6"/>
      <c r="J336" s="278"/>
      <c r="K336" s="9"/>
      <c r="L336" s="6"/>
      <c r="M336" s="6"/>
      <c r="N336" s="6"/>
      <c r="O336" s="6"/>
      <c r="P336" s="6"/>
      <c r="Q336" s="6"/>
      <c r="R336" s="9"/>
      <c r="S336" s="9"/>
      <c r="T336" s="9"/>
    </row>
  </sheetData>
  <sheetProtection algorithmName="SHA-512" hashValue="8XSOusHSsFc5DqYliBpzo1YTeaDts6xUa+OcnHM2DaQA6+xqTaq848ckuxb8U7PfoptC6RL4/j3zlNwiu20/pg==" saltValue="QZVhgLLKPNnp/UkXtohJ0g==" spinCount="100000" sheet="1" objects="1" scenarios="1" sort="0" autoFilter="0"/>
  <autoFilter ref="D3:L336" xr:uid="{00000000-0001-0000-0600-000000000000}"/>
  <conditionalFormatting sqref="C11:S12 C20:S21 C28:S29 C35:S36 C39:S40 C43:S44 C47:S48 C51:S52 C59:S60 C66:S67 C71:S72 C76:S77 C82:S85 C92:S93 C97:S98 C102:S103 C109:S110 C118:S179 C182:S241 C246:S253 C259:S260 C263:S264 C268:S273 C279:S292 C296:S307 C311:S320 C324:S325 C329:S330 C334:S335">
    <cfRule type="expression" dxfId="23" priority="1">
      <formula>$T11=15</formula>
    </cfRule>
    <cfRule type="expression" dxfId="22" priority="2">
      <formula>$T11=14</formula>
    </cfRule>
    <cfRule type="expression" dxfId="21" priority="3">
      <formula>$T11=13</formula>
    </cfRule>
    <cfRule type="expression" dxfId="20" priority="4">
      <formula>$T11=12</formula>
    </cfRule>
    <cfRule type="expression" dxfId="19" priority="5">
      <formula>$T11=11</formula>
    </cfRule>
    <cfRule type="expression" dxfId="18" priority="6">
      <formula>$T11=10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619-FA11-5247-9C06-17A50D34978B}">
  <sheetPr>
    <tabColor rgb="FF00B050"/>
    <outlinePr summaryBelow="0" summaryRight="0"/>
    <pageSetUpPr fitToPage="1"/>
  </sheetPr>
  <dimension ref="A1:Y347"/>
  <sheetViews>
    <sheetView showGridLines="0" view="pageBreakPreview" topLeftCell="D1" zoomScaleNormal="130" zoomScaleSheetLayoutView="100" zoomScalePageLayoutView="19" workbookViewId="0">
      <pane ySplit="5" topLeftCell="A6" activePane="bottomLeft" state="frozen"/>
      <selection pane="bottomLeft" activeCell="J1" sqref="J1:J1048576"/>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6" width="15.83203125" style="2" customWidth="1"/>
    <col min="7" max="7" width="72.6640625" style="2" customWidth="1"/>
    <col min="8" max="8" width="8.83203125" style="2" customWidth="1"/>
    <col min="9" max="9" width="15.83203125" style="2" customWidth="1"/>
    <col min="10" max="10" width="15.83203125" style="266" customWidth="1"/>
    <col min="11" max="11" width="15.83203125" style="2" customWidth="1"/>
    <col min="12" max="12" width="16" style="2" customWidth="1"/>
    <col min="13" max="17" width="16" style="2" hidden="1" customWidth="1"/>
    <col min="18" max="19" width="15.83203125" style="2" hidden="1" customWidth="1"/>
    <col min="20" max="20" width="16.33203125" style="2" hidden="1" customWidth="1"/>
    <col min="21" max="21" width="38.6640625" style="2" customWidth="1"/>
    <col min="22" max="24" width="9.1640625" style="2"/>
    <col min="25" max="25" width="9.1640625" style="2" customWidth="1"/>
    <col min="26" max="26" width="5.5" style="2" customWidth="1"/>
    <col min="27" max="16384" width="9.1640625" style="2"/>
  </cols>
  <sheetData>
    <row r="1" spans="1:25">
      <c r="B1" s="193"/>
      <c r="C1" s="193"/>
      <c r="D1" s="193"/>
      <c r="G1" s="200"/>
      <c r="H1" s="146"/>
      <c r="I1" s="154"/>
      <c r="K1" s="150"/>
      <c r="L1" s="146"/>
      <c r="M1" s="154"/>
      <c r="N1" s="154"/>
      <c r="O1" s="154"/>
      <c r="P1" s="154"/>
      <c r="Q1" s="150"/>
      <c r="R1" s="150"/>
      <c r="S1" s="150"/>
      <c r="V1" s="8"/>
      <c r="Y1" s="3"/>
    </row>
    <row r="2" spans="1:25" ht="7.5" customHeight="1">
      <c r="A2" s="6"/>
      <c r="B2" s="194"/>
      <c r="C2" s="194"/>
      <c r="D2" s="193"/>
      <c r="G2" s="146"/>
      <c r="H2" s="146"/>
      <c r="I2" s="154"/>
      <c r="K2" s="150"/>
      <c r="L2" s="206"/>
      <c r="M2" s="156"/>
      <c r="N2" s="156"/>
      <c r="O2" s="156"/>
      <c r="P2" s="156"/>
      <c r="Q2" s="161"/>
      <c r="R2" s="161"/>
      <c r="S2" s="161"/>
      <c r="T2" s="9"/>
      <c r="U2" s="9"/>
    </row>
    <row r="3" spans="1:25" ht="25.5" customHeight="1">
      <c r="A3" s="100"/>
      <c r="B3" s="199"/>
      <c r="C3" s="199"/>
      <c r="D3" s="199" t="s">
        <v>6</v>
      </c>
      <c r="E3" s="100" t="s">
        <v>157</v>
      </c>
      <c r="F3" s="100" t="s">
        <v>7</v>
      </c>
      <c r="G3" s="201" t="s">
        <v>5</v>
      </c>
      <c r="H3" s="201" t="s">
        <v>8</v>
      </c>
      <c r="I3" s="157" t="s">
        <v>9</v>
      </c>
      <c r="J3" s="267" t="s">
        <v>20</v>
      </c>
      <c r="K3" s="162" t="s">
        <v>10</v>
      </c>
      <c r="L3" s="201" t="s">
        <v>156</v>
      </c>
      <c r="M3" s="157" t="s">
        <v>11</v>
      </c>
      <c r="N3" s="157" t="s">
        <v>12</v>
      </c>
      <c r="O3" s="157" t="s">
        <v>13</v>
      </c>
      <c r="P3" s="157" t="s">
        <v>14</v>
      </c>
      <c r="Q3" s="162" t="s">
        <v>15</v>
      </c>
      <c r="R3" s="162" t="s">
        <v>3</v>
      </c>
      <c r="S3" s="162" t="s">
        <v>16</v>
      </c>
      <c r="T3" s="100" t="s">
        <v>103</v>
      </c>
      <c r="U3" s="6"/>
      <c r="V3" s="9"/>
    </row>
    <row r="4" spans="1:25" ht="7.5" customHeight="1">
      <c r="B4" s="193"/>
      <c r="C4" s="193"/>
      <c r="D4" s="193"/>
      <c r="G4" s="146"/>
      <c r="H4" s="146"/>
      <c r="I4" s="154"/>
      <c r="K4" s="150"/>
      <c r="L4" s="146"/>
      <c r="M4" s="154"/>
      <c r="N4" s="154"/>
      <c r="O4" s="154"/>
      <c r="P4" s="154"/>
      <c r="Q4" s="150"/>
      <c r="R4" s="150"/>
      <c r="S4" s="150"/>
      <c r="U4" s="9"/>
    </row>
    <row r="5" spans="1:25" ht="17">
      <c r="A5" s="163" t="s">
        <v>179</v>
      </c>
      <c r="B5" s="207">
        <v>1</v>
      </c>
      <c r="C5" s="208"/>
      <c r="D5" s="208"/>
      <c r="E5" s="167"/>
      <c r="F5" s="167"/>
      <c r="G5" s="209" t="s">
        <v>180</v>
      </c>
      <c r="H5" s="210"/>
      <c r="I5" s="211"/>
      <c r="J5" s="268"/>
      <c r="K5" s="165">
        <f>SUBTOTAL(9,K6:K347)</f>
        <v>0</v>
      </c>
      <c r="L5" s="210"/>
      <c r="M5" s="211"/>
      <c r="N5" s="166">
        <f>SUBTOTAL(9,N6:N347)</f>
        <v>8.517077200000001</v>
      </c>
      <c r="O5" s="211"/>
      <c r="P5" s="166">
        <f>SUBTOTAL(9,P6:P347)</f>
        <v>0.44614500000000001</v>
      </c>
      <c r="Q5" s="212"/>
      <c r="R5" s="165">
        <f>SUBTOTAL(9,R6:R347)</f>
        <v>0</v>
      </c>
      <c r="S5" s="165">
        <f>SUBTOTAL(9,S6:S347)</f>
        <v>0</v>
      </c>
      <c r="T5" s="163"/>
      <c r="U5" s="6"/>
      <c r="V5" s="9"/>
      <c r="W5" s="9"/>
    </row>
    <row r="6" spans="1:25" ht="15" outlineLevel="1">
      <c r="A6" s="168" t="s">
        <v>323</v>
      </c>
      <c r="B6" s="213">
        <v>2</v>
      </c>
      <c r="C6" s="214"/>
      <c r="D6" s="214"/>
      <c r="E6" s="172"/>
      <c r="F6" s="172"/>
      <c r="G6" s="215" t="s">
        <v>324</v>
      </c>
      <c r="H6" s="216"/>
      <c r="I6" s="217"/>
      <c r="J6" s="269"/>
      <c r="K6" s="170">
        <f>SUBTOTAL(9,K7:K347)</f>
        <v>0</v>
      </c>
      <c r="L6" s="216"/>
      <c r="M6" s="217"/>
      <c r="N6" s="171">
        <f>SUBTOTAL(9,N7:N347)</f>
        <v>8.517077200000001</v>
      </c>
      <c r="O6" s="217"/>
      <c r="P6" s="171">
        <f>SUBTOTAL(9,P7:P347)</f>
        <v>0.44614500000000001</v>
      </c>
      <c r="Q6" s="218"/>
      <c r="R6" s="170">
        <f>SUBTOTAL(9,R7:R347)</f>
        <v>0</v>
      </c>
      <c r="S6" s="170">
        <f>SUBTOTAL(9,S7:S347)</f>
        <v>0</v>
      </c>
      <c r="T6" s="168"/>
      <c r="U6" s="6"/>
      <c r="V6" s="9"/>
      <c r="W6" s="9"/>
    </row>
    <row r="7" spans="1:25" ht="14" outlineLevel="2">
      <c r="A7" s="173" t="s">
        <v>325</v>
      </c>
      <c r="B7" s="219">
        <v>3</v>
      </c>
      <c r="C7" s="220"/>
      <c r="D7" s="220"/>
      <c r="E7" s="177"/>
      <c r="F7" s="177"/>
      <c r="G7" s="221" t="s">
        <v>326</v>
      </c>
      <c r="H7" s="222"/>
      <c r="I7" s="223"/>
      <c r="J7" s="270"/>
      <c r="K7" s="175">
        <f>SUBTOTAL(9,K8:K265)</f>
        <v>0</v>
      </c>
      <c r="L7" s="222"/>
      <c r="M7" s="223"/>
      <c r="N7" s="176">
        <f>SUBTOTAL(9,N8:N265)</f>
        <v>8.5135360000000002</v>
      </c>
      <c r="O7" s="223"/>
      <c r="P7" s="176">
        <f>SUBTOTAL(9,P8:P265)</f>
        <v>0.44614500000000001</v>
      </c>
      <c r="Q7" s="224"/>
      <c r="R7" s="175">
        <f>SUBTOTAL(9,R8:R265)</f>
        <v>0</v>
      </c>
      <c r="S7" s="175">
        <f>SUBTOTAL(9,S8:S265)</f>
        <v>0</v>
      </c>
      <c r="T7" s="173"/>
      <c r="U7" s="6"/>
      <c r="V7" s="9"/>
      <c r="W7" s="9"/>
    </row>
    <row r="8" spans="1:25" ht="13" outlineLevel="3">
      <c r="A8" s="178" t="s">
        <v>327</v>
      </c>
      <c r="B8" s="225">
        <v>4</v>
      </c>
      <c r="C8" s="226"/>
      <c r="D8" s="226"/>
      <c r="E8" s="182"/>
      <c r="F8" s="182"/>
      <c r="G8" s="227" t="s">
        <v>328</v>
      </c>
      <c r="H8" s="228"/>
      <c r="I8" s="229"/>
      <c r="J8" s="271"/>
      <c r="K8" s="180">
        <f>SUBTOTAL(9,K9:K42)</f>
        <v>0</v>
      </c>
      <c r="L8" s="228"/>
      <c r="M8" s="229"/>
      <c r="N8" s="181">
        <f>SUBTOTAL(9,N9:N42)</f>
        <v>0</v>
      </c>
      <c r="O8" s="229"/>
      <c r="P8" s="181">
        <f>SUBTOTAL(9,P9:P42)</f>
        <v>0.44614500000000001</v>
      </c>
      <c r="Q8" s="230"/>
      <c r="R8" s="180">
        <f>SUBTOTAL(9,R9:R42)</f>
        <v>0</v>
      </c>
      <c r="S8" s="180">
        <f>SUBTOTAL(9,S9:S42)</f>
        <v>0</v>
      </c>
      <c r="T8" s="178"/>
      <c r="U8" s="6"/>
      <c r="V8" s="9"/>
      <c r="W8" s="9"/>
    </row>
    <row r="9" spans="1:25" ht="13" outlineLevel="4">
      <c r="A9" s="183" t="s">
        <v>329</v>
      </c>
      <c r="B9" s="231">
        <v>5</v>
      </c>
      <c r="C9" s="232"/>
      <c r="D9" s="232"/>
      <c r="E9" s="187"/>
      <c r="F9" s="187"/>
      <c r="G9" s="233" t="s">
        <v>267</v>
      </c>
      <c r="H9" s="234"/>
      <c r="I9" s="235"/>
      <c r="J9" s="272"/>
      <c r="K9" s="185">
        <f>SUBTOTAL(9,K10:K15)</f>
        <v>0</v>
      </c>
      <c r="L9" s="234"/>
      <c r="M9" s="235"/>
      <c r="N9" s="186">
        <f>SUBTOTAL(9,N10:N15)</f>
        <v>0</v>
      </c>
      <c r="O9" s="235"/>
      <c r="P9" s="186">
        <f>SUBTOTAL(9,P10:P15)</f>
        <v>0.15614500000000001</v>
      </c>
      <c r="Q9" s="236"/>
      <c r="R9" s="185">
        <f>SUBTOTAL(9,R10:R15)</f>
        <v>0</v>
      </c>
      <c r="S9" s="185">
        <f>SUBTOTAL(9,S10:S15)</f>
        <v>0</v>
      </c>
      <c r="T9" s="183"/>
      <c r="U9" s="6"/>
      <c r="V9" s="9"/>
      <c r="W9" s="9"/>
    </row>
    <row r="10" spans="1:25" ht="13" outlineLevel="5">
      <c r="A10" s="188" t="s">
        <v>330</v>
      </c>
      <c r="B10" s="237">
        <v>6</v>
      </c>
      <c r="C10" s="238"/>
      <c r="D10" s="238"/>
      <c r="E10" s="192"/>
      <c r="F10" s="192"/>
      <c r="G10" s="239" t="s">
        <v>269</v>
      </c>
      <c r="H10" s="240"/>
      <c r="I10" s="241"/>
      <c r="J10" s="273"/>
      <c r="K10" s="190">
        <f>SUBTOTAL(9,K11:K15)</f>
        <v>0</v>
      </c>
      <c r="L10" s="240"/>
      <c r="M10" s="241"/>
      <c r="N10" s="191">
        <f>SUBTOTAL(9,N11:N15)</f>
        <v>0</v>
      </c>
      <c r="O10" s="241"/>
      <c r="P10" s="191">
        <f>SUBTOTAL(9,P11:P15)</f>
        <v>0.15614500000000001</v>
      </c>
      <c r="Q10" s="242"/>
      <c r="R10" s="190">
        <f>SUBTOTAL(9,R11:R15)</f>
        <v>0</v>
      </c>
      <c r="S10" s="190">
        <f>SUBTOTAL(9,S11:S15)</f>
        <v>0</v>
      </c>
      <c r="T10" s="188"/>
      <c r="U10" s="6"/>
      <c r="V10" s="9"/>
      <c r="W10" s="9"/>
    </row>
    <row r="11" spans="1:25" ht="13" outlineLevel="6">
      <c r="B11" s="196"/>
      <c r="C11" s="197"/>
      <c r="D11" s="107" t="s">
        <v>1163</v>
      </c>
      <c r="E11" s="108"/>
      <c r="F11" s="108" t="s">
        <v>856</v>
      </c>
      <c r="G11" s="109" t="s">
        <v>857</v>
      </c>
      <c r="H11" s="110" t="s">
        <v>554</v>
      </c>
      <c r="I11" s="111">
        <v>93.5</v>
      </c>
      <c r="J11" s="274"/>
      <c r="K11" s="112">
        <f>I11*J11</f>
        <v>0</v>
      </c>
      <c r="L11" s="110" t="s">
        <v>2015</v>
      </c>
      <c r="M11" s="111"/>
      <c r="N11" s="111">
        <f>I11*M11</f>
        <v>0</v>
      </c>
      <c r="O11" s="111">
        <v>1.67E-3</v>
      </c>
      <c r="P11" s="111">
        <f>I11*O11</f>
        <v>0.15614500000000001</v>
      </c>
      <c r="Q11" s="112">
        <v>21</v>
      </c>
      <c r="R11" s="112">
        <f>K11*(Q11/100)</f>
        <v>0</v>
      </c>
      <c r="S11" s="112">
        <f>K11+R11</f>
        <v>0</v>
      </c>
      <c r="T11" s="113">
        <v>5</v>
      </c>
      <c r="U11" s="9"/>
      <c r="V11" s="9"/>
      <c r="W11" s="9"/>
    </row>
    <row r="12" spans="1:25" ht="4.5" customHeight="1" outlineLevel="6">
      <c r="B12" s="196"/>
      <c r="C12" s="198"/>
      <c r="D12" s="198"/>
      <c r="E12" s="10"/>
      <c r="F12" s="10"/>
      <c r="G12" s="202"/>
      <c r="H12" s="204"/>
      <c r="I12" s="158"/>
      <c r="J12" s="275"/>
      <c r="K12" s="152"/>
      <c r="L12" s="204"/>
      <c r="M12" s="158"/>
      <c r="N12" s="158"/>
      <c r="O12" s="158"/>
      <c r="P12" s="158"/>
      <c r="Q12" s="152"/>
      <c r="R12" s="152"/>
      <c r="S12" s="152"/>
      <c r="T12" s="10"/>
      <c r="U12" s="9"/>
      <c r="V12" s="9"/>
      <c r="W12" s="9"/>
    </row>
    <row r="13" spans="1:25" ht="12" outlineLevel="7">
      <c r="A13" s="243"/>
      <c r="B13" s="244"/>
      <c r="C13" s="244"/>
      <c r="D13" s="244"/>
      <c r="E13" s="245"/>
      <c r="F13" s="249" t="s">
        <v>17</v>
      </c>
      <c r="G13" s="246" t="s">
        <v>1164</v>
      </c>
      <c r="H13" s="247"/>
      <c r="I13" s="248">
        <v>93.5</v>
      </c>
      <c r="J13" s="276"/>
      <c r="K13" s="250"/>
      <c r="L13" s="247"/>
      <c r="M13" s="248"/>
      <c r="N13" s="248"/>
      <c r="O13" s="248"/>
      <c r="P13" s="248"/>
      <c r="Q13" s="250"/>
      <c r="R13" s="250"/>
      <c r="S13" s="250"/>
      <c r="T13" s="249"/>
      <c r="U13" s="6"/>
      <c r="V13" s="9"/>
    </row>
    <row r="14" spans="1:25" ht="7.5" customHeight="1" outlineLevel="7">
      <c r="A14" s="9"/>
      <c r="B14" s="196"/>
      <c r="C14" s="195"/>
      <c r="D14" s="195"/>
      <c r="E14" s="12"/>
      <c r="F14" s="12"/>
      <c r="G14" s="203"/>
      <c r="H14" s="204"/>
      <c r="I14" s="205"/>
      <c r="J14" s="277"/>
      <c r="K14" s="152"/>
      <c r="L14" s="204"/>
      <c r="M14" s="158"/>
      <c r="N14" s="158"/>
      <c r="O14" s="158"/>
      <c r="P14" s="158"/>
      <c r="Q14" s="152"/>
      <c r="R14" s="152"/>
      <c r="S14" s="152"/>
      <c r="T14" s="10"/>
      <c r="U14" s="6"/>
      <c r="V14" s="9"/>
    </row>
    <row r="15" spans="1:25" outlineLevel="6">
      <c r="B15" s="6"/>
      <c r="C15" s="6"/>
      <c r="D15" s="6"/>
      <c r="E15" s="6"/>
      <c r="F15" s="6"/>
      <c r="G15" s="6"/>
      <c r="H15" s="6"/>
      <c r="I15" s="6"/>
      <c r="J15" s="278"/>
      <c r="K15" s="9"/>
      <c r="L15" s="6"/>
      <c r="M15" s="6"/>
      <c r="N15" s="6"/>
      <c r="O15" s="6"/>
      <c r="P15" s="6"/>
      <c r="Q15" s="6"/>
      <c r="R15" s="9"/>
      <c r="S15" s="9"/>
      <c r="T15" s="9"/>
    </row>
    <row r="16" spans="1:25" ht="13" outlineLevel="4">
      <c r="A16" s="183" t="s">
        <v>331</v>
      </c>
      <c r="B16" s="231">
        <v>5</v>
      </c>
      <c r="C16" s="232"/>
      <c r="D16" s="232"/>
      <c r="E16" s="187"/>
      <c r="F16" s="187"/>
      <c r="G16" s="233" t="s">
        <v>194</v>
      </c>
      <c r="H16" s="234"/>
      <c r="I16" s="235"/>
      <c r="J16" s="272"/>
      <c r="K16" s="185">
        <f>SUBTOTAL(9,K17:K42)</f>
        <v>0</v>
      </c>
      <c r="L16" s="234"/>
      <c r="M16" s="235"/>
      <c r="N16" s="186">
        <f>SUBTOTAL(9,N17:N42)</f>
        <v>0</v>
      </c>
      <c r="O16" s="235"/>
      <c r="P16" s="186">
        <f>SUBTOTAL(9,P17:P42)</f>
        <v>0.29000000000000004</v>
      </c>
      <c r="Q16" s="236"/>
      <c r="R16" s="185">
        <f>SUBTOTAL(9,R17:R42)</f>
        <v>0</v>
      </c>
      <c r="S16" s="185">
        <f>SUBTOTAL(9,S17:S42)</f>
        <v>0</v>
      </c>
      <c r="T16" s="183"/>
      <c r="U16" s="6"/>
      <c r="V16" s="9"/>
      <c r="W16" s="9"/>
    </row>
    <row r="17" spans="1:23" ht="13" outlineLevel="5">
      <c r="A17" s="188" t="s">
        <v>332</v>
      </c>
      <c r="B17" s="237">
        <v>6</v>
      </c>
      <c r="C17" s="238"/>
      <c r="D17" s="238"/>
      <c r="E17" s="192"/>
      <c r="F17" s="192"/>
      <c r="G17" s="239" t="s">
        <v>196</v>
      </c>
      <c r="H17" s="240"/>
      <c r="I17" s="241"/>
      <c r="J17" s="273"/>
      <c r="K17" s="190">
        <f>SUBTOTAL(9,K18:K42)</f>
        <v>0</v>
      </c>
      <c r="L17" s="240"/>
      <c r="M17" s="241"/>
      <c r="N17" s="191">
        <f>SUBTOTAL(9,N18:N42)</f>
        <v>0</v>
      </c>
      <c r="O17" s="241"/>
      <c r="P17" s="191">
        <f>SUBTOTAL(9,P18:P42)</f>
        <v>0.29000000000000004</v>
      </c>
      <c r="Q17" s="242"/>
      <c r="R17" s="190">
        <f>SUBTOTAL(9,R18:R42)</f>
        <v>0</v>
      </c>
      <c r="S17" s="190">
        <f>SUBTOTAL(9,S18:S42)</f>
        <v>0</v>
      </c>
      <c r="T17" s="188"/>
      <c r="U17" s="6"/>
      <c r="V17" s="9"/>
      <c r="W17" s="9"/>
    </row>
    <row r="18" spans="1:23" ht="13" outlineLevel="6">
      <c r="B18" s="196"/>
      <c r="C18" s="197"/>
      <c r="D18" s="107" t="s">
        <v>1165</v>
      </c>
      <c r="E18" s="108"/>
      <c r="F18" s="108" t="s">
        <v>517</v>
      </c>
      <c r="G18" s="109" t="s">
        <v>518</v>
      </c>
      <c r="H18" s="110" t="s">
        <v>513</v>
      </c>
      <c r="I18" s="111">
        <v>19</v>
      </c>
      <c r="J18" s="274"/>
      <c r="K18" s="112">
        <f>I18*J18</f>
        <v>0</v>
      </c>
      <c r="L18" s="110" t="s">
        <v>2015</v>
      </c>
      <c r="M18" s="111"/>
      <c r="N18" s="111">
        <f>I18*M18</f>
        <v>0</v>
      </c>
      <c r="O18" s="111">
        <v>3.0000000000000001E-3</v>
      </c>
      <c r="P18" s="111">
        <f>I18*O18</f>
        <v>5.7000000000000002E-2</v>
      </c>
      <c r="Q18" s="112">
        <v>21</v>
      </c>
      <c r="R18" s="112">
        <f>K18*(Q18/100)</f>
        <v>0</v>
      </c>
      <c r="S18" s="112">
        <f>K18+R18</f>
        <v>0</v>
      </c>
      <c r="T18" s="113"/>
      <c r="U18" s="9"/>
      <c r="V18" s="9"/>
      <c r="W18" s="9"/>
    </row>
    <row r="19" spans="1:23" ht="4.5" customHeight="1" outlineLevel="6">
      <c r="B19" s="196"/>
      <c r="C19" s="198"/>
      <c r="D19" s="198"/>
      <c r="E19" s="10"/>
      <c r="F19" s="10"/>
      <c r="G19" s="202"/>
      <c r="H19" s="204"/>
      <c r="I19" s="158"/>
      <c r="J19" s="275"/>
      <c r="K19" s="152"/>
      <c r="L19" s="204"/>
      <c r="M19" s="158"/>
      <c r="N19" s="158"/>
      <c r="O19" s="158"/>
      <c r="P19" s="158"/>
      <c r="Q19" s="152"/>
      <c r="R19" s="152"/>
      <c r="S19" s="152"/>
      <c r="T19" s="10"/>
      <c r="U19" s="9"/>
      <c r="V19" s="9"/>
      <c r="W19" s="9"/>
    </row>
    <row r="20" spans="1:23" ht="12" outlineLevel="7">
      <c r="A20" s="243"/>
      <c r="B20" s="244"/>
      <c r="C20" s="244"/>
      <c r="D20" s="244"/>
      <c r="E20" s="245"/>
      <c r="F20" s="249" t="s">
        <v>17</v>
      </c>
      <c r="G20" s="246" t="s">
        <v>570</v>
      </c>
      <c r="H20" s="247"/>
      <c r="I20" s="248">
        <v>19</v>
      </c>
      <c r="J20" s="276"/>
      <c r="K20" s="250"/>
      <c r="L20" s="247"/>
      <c r="M20" s="248"/>
      <c r="N20" s="248"/>
      <c r="O20" s="248"/>
      <c r="P20" s="248"/>
      <c r="Q20" s="250"/>
      <c r="R20" s="250"/>
      <c r="S20" s="250"/>
      <c r="T20" s="249"/>
      <c r="U20" s="6"/>
      <c r="V20" s="9"/>
    </row>
    <row r="21" spans="1:23" ht="7.5" customHeight="1" outlineLevel="7">
      <c r="A21" s="9"/>
      <c r="B21" s="196"/>
      <c r="C21" s="195"/>
      <c r="D21" s="195"/>
      <c r="E21" s="12"/>
      <c r="F21" s="12"/>
      <c r="G21" s="203"/>
      <c r="H21" s="204"/>
      <c r="I21" s="205"/>
      <c r="J21" s="277"/>
      <c r="K21" s="152"/>
      <c r="L21" s="204"/>
      <c r="M21" s="158"/>
      <c r="N21" s="158"/>
      <c r="O21" s="158"/>
      <c r="P21" s="158"/>
      <c r="Q21" s="152"/>
      <c r="R21" s="152"/>
      <c r="S21" s="152"/>
      <c r="T21" s="10"/>
      <c r="U21" s="6"/>
      <c r="V21" s="9"/>
    </row>
    <row r="22" spans="1:23" ht="13" outlineLevel="6">
      <c r="B22" s="196"/>
      <c r="C22" s="197"/>
      <c r="D22" s="107" t="s">
        <v>1166</v>
      </c>
      <c r="E22" s="108"/>
      <c r="F22" s="108" t="s">
        <v>521</v>
      </c>
      <c r="G22" s="109" t="s">
        <v>522</v>
      </c>
      <c r="H22" s="110" t="s">
        <v>513</v>
      </c>
      <c r="I22" s="111">
        <v>2</v>
      </c>
      <c r="J22" s="274"/>
      <c r="K22" s="112">
        <f>I22*J22</f>
        <v>0</v>
      </c>
      <c r="L22" s="110" t="s">
        <v>2015</v>
      </c>
      <c r="M22" s="111"/>
      <c r="N22" s="111">
        <f>I22*M22</f>
        <v>0</v>
      </c>
      <c r="O22" s="111">
        <v>4.0000000000000001E-3</v>
      </c>
      <c r="P22" s="111">
        <f>I22*O22</f>
        <v>8.0000000000000002E-3</v>
      </c>
      <c r="Q22" s="112">
        <v>21</v>
      </c>
      <c r="R22" s="112">
        <f>K22*(Q22/100)</f>
        <v>0</v>
      </c>
      <c r="S22" s="112">
        <f>K22+R22</f>
        <v>0</v>
      </c>
      <c r="T22" s="113"/>
      <c r="U22" s="9"/>
      <c r="V22" s="9"/>
      <c r="W22" s="9"/>
    </row>
    <row r="23" spans="1:23" ht="4.5" customHeight="1" outlineLevel="6">
      <c r="B23" s="196"/>
      <c r="C23" s="198"/>
      <c r="D23" s="198"/>
      <c r="E23" s="10"/>
      <c r="F23" s="10"/>
      <c r="G23" s="202"/>
      <c r="H23" s="204"/>
      <c r="I23" s="158"/>
      <c r="J23" s="275"/>
      <c r="K23" s="152"/>
      <c r="L23" s="204"/>
      <c r="M23" s="158"/>
      <c r="N23" s="158"/>
      <c r="O23" s="158"/>
      <c r="P23" s="158"/>
      <c r="Q23" s="152"/>
      <c r="R23" s="152"/>
      <c r="S23" s="152"/>
      <c r="T23" s="10"/>
      <c r="U23" s="9"/>
      <c r="V23" s="9"/>
      <c r="W23" s="9"/>
    </row>
    <row r="24" spans="1:23" ht="12" outlineLevel="7">
      <c r="A24" s="243"/>
      <c r="B24" s="244"/>
      <c r="C24" s="244"/>
      <c r="D24" s="244"/>
      <c r="E24" s="245"/>
      <c r="F24" s="249" t="s">
        <v>17</v>
      </c>
      <c r="G24" s="246" t="s">
        <v>152</v>
      </c>
      <c r="H24" s="247"/>
      <c r="I24" s="248">
        <v>2</v>
      </c>
      <c r="J24" s="276"/>
      <c r="K24" s="250"/>
      <c r="L24" s="247"/>
      <c r="M24" s="248"/>
      <c r="N24" s="248"/>
      <c r="O24" s="248"/>
      <c r="P24" s="248"/>
      <c r="Q24" s="250"/>
      <c r="R24" s="250"/>
      <c r="S24" s="250"/>
      <c r="T24" s="249"/>
      <c r="U24" s="6"/>
      <c r="V24" s="9"/>
    </row>
    <row r="25" spans="1:23" ht="7.5" customHeight="1" outlineLevel="7">
      <c r="A25" s="9"/>
      <c r="B25" s="196"/>
      <c r="C25" s="195"/>
      <c r="D25" s="195"/>
      <c r="E25" s="12"/>
      <c r="F25" s="12"/>
      <c r="G25" s="203"/>
      <c r="H25" s="204"/>
      <c r="I25" s="205"/>
      <c r="J25" s="277"/>
      <c r="K25" s="152"/>
      <c r="L25" s="204"/>
      <c r="M25" s="158"/>
      <c r="N25" s="158"/>
      <c r="O25" s="158"/>
      <c r="P25" s="158"/>
      <c r="Q25" s="152"/>
      <c r="R25" s="152"/>
      <c r="S25" s="152"/>
      <c r="T25" s="10"/>
      <c r="U25" s="6"/>
      <c r="V25" s="9"/>
    </row>
    <row r="26" spans="1:23" ht="13" outlineLevel="6">
      <c r="B26" s="196"/>
      <c r="C26" s="197"/>
      <c r="D26" s="107" t="s">
        <v>1167</v>
      </c>
      <c r="E26" s="108"/>
      <c r="F26" s="108" t="s">
        <v>524</v>
      </c>
      <c r="G26" s="109" t="s">
        <v>525</v>
      </c>
      <c r="H26" s="110" t="s">
        <v>513</v>
      </c>
      <c r="I26" s="111">
        <v>33</v>
      </c>
      <c r="J26" s="274"/>
      <c r="K26" s="112">
        <f>I26*J26</f>
        <v>0</v>
      </c>
      <c r="L26" s="110" t="s">
        <v>2015</v>
      </c>
      <c r="M26" s="111"/>
      <c r="N26" s="111">
        <f>I26*M26</f>
        <v>0</v>
      </c>
      <c r="O26" s="111">
        <v>5.0000000000000001E-3</v>
      </c>
      <c r="P26" s="111">
        <f>I26*O26</f>
        <v>0.16500000000000001</v>
      </c>
      <c r="Q26" s="112">
        <v>21</v>
      </c>
      <c r="R26" s="112">
        <f>K26*(Q26/100)</f>
        <v>0</v>
      </c>
      <c r="S26" s="112">
        <f>K26+R26</f>
        <v>0</v>
      </c>
      <c r="T26" s="113"/>
      <c r="U26" s="9"/>
      <c r="V26" s="9"/>
      <c r="W26" s="9"/>
    </row>
    <row r="27" spans="1:23" ht="4.5" customHeight="1" outlineLevel="6">
      <c r="B27" s="196"/>
      <c r="C27" s="198"/>
      <c r="D27" s="198"/>
      <c r="E27" s="10"/>
      <c r="F27" s="10"/>
      <c r="G27" s="202"/>
      <c r="H27" s="204"/>
      <c r="I27" s="158"/>
      <c r="J27" s="275"/>
      <c r="K27" s="152"/>
      <c r="L27" s="204"/>
      <c r="M27" s="158"/>
      <c r="N27" s="158"/>
      <c r="O27" s="158"/>
      <c r="P27" s="158"/>
      <c r="Q27" s="152"/>
      <c r="R27" s="152"/>
      <c r="S27" s="152"/>
      <c r="T27" s="10"/>
      <c r="U27" s="9"/>
      <c r="V27" s="9"/>
      <c r="W27" s="9"/>
    </row>
    <row r="28" spans="1:23" ht="12" outlineLevel="7">
      <c r="A28" s="243"/>
      <c r="B28" s="244"/>
      <c r="C28" s="244"/>
      <c r="D28" s="244"/>
      <c r="E28" s="245"/>
      <c r="F28" s="249" t="s">
        <v>17</v>
      </c>
      <c r="G28" s="246" t="s">
        <v>623</v>
      </c>
      <c r="H28" s="247"/>
      <c r="I28" s="248">
        <v>33</v>
      </c>
      <c r="J28" s="276"/>
      <c r="K28" s="250"/>
      <c r="L28" s="247"/>
      <c r="M28" s="248"/>
      <c r="N28" s="248"/>
      <c r="O28" s="248"/>
      <c r="P28" s="248"/>
      <c r="Q28" s="250"/>
      <c r="R28" s="250"/>
      <c r="S28" s="250"/>
      <c r="T28" s="249"/>
      <c r="U28" s="6"/>
      <c r="V28" s="9"/>
    </row>
    <row r="29" spans="1:23" ht="7.5" customHeight="1" outlineLevel="7">
      <c r="A29" s="9"/>
      <c r="B29" s="196"/>
      <c r="C29" s="195"/>
      <c r="D29" s="195"/>
      <c r="E29" s="12"/>
      <c r="F29" s="12"/>
      <c r="G29" s="203"/>
      <c r="H29" s="204"/>
      <c r="I29" s="205"/>
      <c r="J29" s="277"/>
      <c r="K29" s="152"/>
      <c r="L29" s="204"/>
      <c r="M29" s="158"/>
      <c r="N29" s="158"/>
      <c r="O29" s="158"/>
      <c r="P29" s="158"/>
      <c r="Q29" s="152"/>
      <c r="R29" s="152"/>
      <c r="S29" s="152"/>
      <c r="T29" s="10"/>
      <c r="U29" s="6"/>
      <c r="V29" s="9"/>
    </row>
    <row r="30" spans="1:23" ht="13" outlineLevel="6">
      <c r="B30" s="196"/>
      <c r="C30" s="197"/>
      <c r="D30" s="107" t="s">
        <v>1168</v>
      </c>
      <c r="E30" s="108"/>
      <c r="F30" s="108" t="s">
        <v>528</v>
      </c>
      <c r="G30" s="109" t="s">
        <v>529</v>
      </c>
      <c r="H30" s="110" t="s">
        <v>513</v>
      </c>
      <c r="I30" s="111">
        <v>3</v>
      </c>
      <c r="J30" s="274"/>
      <c r="K30" s="112">
        <f>I30*J30</f>
        <v>0</v>
      </c>
      <c r="L30" s="110" t="s">
        <v>2015</v>
      </c>
      <c r="M30" s="111"/>
      <c r="N30" s="111">
        <f>I30*M30</f>
        <v>0</v>
      </c>
      <c r="O30" s="111">
        <v>6.0000000000000001E-3</v>
      </c>
      <c r="P30" s="111">
        <f>I30*O30</f>
        <v>1.8000000000000002E-2</v>
      </c>
      <c r="Q30" s="112">
        <v>21</v>
      </c>
      <c r="R30" s="112">
        <f>K30*(Q30/100)</f>
        <v>0</v>
      </c>
      <c r="S30" s="112">
        <f>K30+R30</f>
        <v>0</v>
      </c>
      <c r="T30" s="113"/>
      <c r="U30" s="9"/>
      <c r="V30" s="9"/>
      <c r="W30" s="9"/>
    </row>
    <row r="31" spans="1:23" ht="4.5" customHeight="1" outlineLevel="6">
      <c r="B31" s="196"/>
      <c r="C31" s="198"/>
      <c r="D31" s="198"/>
      <c r="E31" s="10"/>
      <c r="F31" s="10"/>
      <c r="G31" s="202"/>
      <c r="H31" s="204"/>
      <c r="I31" s="158"/>
      <c r="J31" s="275"/>
      <c r="K31" s="152"/>
      <c r="L31" s="204"/>
      <c r="M31" s="158"/>
      <c r="N31" s="158"/>
      <c r="O31" s="158"/>
      <c r="P31" s="158"/>
      <c r="Q31" s="152"/>
      <c r="R31" s="152"/>
      <c r="S31" s="152"/>
      <c r="T31" s="10"/>
      <c r="U31" s="9"/>
      <c r="V31" s="9"/>
      <c r="W31" s="9"/>
    </row>
    <row r="32" spans="1:23" ht="12" outlineLevel="7">
      <c r="A32" s="243"/>
      <c r="B32" s="244"/>
      <c r="C32" s="244"/>
      <c r="D32" s="244"/>
      <c r="E32" s="245"/>
      <c r="F32" s="249" t="s">
        <v>17</v>
      </c>
      <c r="G32" s="246" t="s">
        <v>154</v>
      </c>
      <c r="H32" s="247"/>
      <c r="I32" s="248">
        <v>3</v>
      </c>
      <c r="J32" s="276"/>
      <c r="K32" s="250"/>
      <c r="L32" s="247"/>
      <c r="M32" s="248"/>
      <c r="N32" s="248"/>
      <c r="O32" s="248"/>
      <c r="P32" s="248"/>
      <c r="Q32" s="250"/>
      <c r="R32" s="250"/>
      <c r="S32" s="250"/>
      <c r="T32" s="249"/>
      <c r="U32" s="6"/>
      <c r="V32" s="9"/>
    </row>
    <row r="33" spans="1:23" ht="7.5" customHeight="1" outlineLevel="7">
      <c r="A33" s="9"/>
      <c r="B33" s="196"/>
      <c r="C33" s="195"/>
      <c r="D33" s="195"/>
      <c r="E33" s="12"/>
      <c r="F33" s="12"/>
      <c r="G33" s="203"/>
      <c r="H33" s="204"/>
      <c r="I33" s="205"/>
      <c r="J33" s="277"/>
      <c r="K33" s="152"/>
      <c r="L33" s="204"/>
      <c r="M33" s="158"/>
      <c r="N33" s="158"/>
      <c r="O33" s="158"/>
      <c r="P33" s="158"/>
      <c r="Q33" s="152"/>
      <c r="R33" s="152"/>
      <c r="S33" s="152"/>
      <c r="T33" s="10"/>
      <c r="U33" s="6"/>
      <c r="V33" s="9"/>
    </row>
    <row r="34" spans="1:23" ht="13" outlineLevel="6">
      <c r="B34" s="196"/>
      <c r="C34" s="197"/>
      <c r="D34" s="107" t="s">
        <v>1169</v>
      </c>
      <c r="E34" s="108"/>
      <c r="F34" s="108" t="s">
        <v>864</v>
      </c>
      <c r="G34" s="109" t="s">
        <v>865</v>
      </c>
      <c r="H34" s="110" t="s">
        <v>513</v>
      </c>
      <c r="I34" s="111">
        <v>1</v>
      </c>
      <c r="J34" s="274"/>
      <c r="K34" s="112">
        <f>I34*J34</f>
        <v>0</v>
      </c>
      <c r="L34" s="110" t="s">
        <v>2015</v>
      </c>
      <c r="M34" s="111"/>
      <c r="N34" s="111">
        <f>I34*M34</f>
        <v>0</v>
      </c>
      <c r="O34" s="111">
        <v>7.0000000000000001E-3</v>
      </c>
      <c r="P34" s="111">
        <f>I34*O34</f>
        <v>7.0000000000000001E-3</v>
      </c>
      <c r="Q34" s="112">
        <v>21</v>
      </c>
      <c r="R34" s="112">
        <f>K34*(Q34/100)</f>
        <v>0</v>
      </c>
      <c r="S34" s="112">
        <f>K34+R34</f>
        <v>0</v>
      </c>
      <c r="T34" s="113"/>
      <c r="U34" s="9"/>
      <c r="V34" s="9"/>
      <c r="W34" s="9"/>
    </row>
    <row r="35" spans="1:23" ht="4.5" customHeight="1" outlineLevel="6">
      <c r="B35" s="196"/>
      <c r="C35" s="198"/>
      <c r="D35" s="198"/>
      <c r="E35" s="10"/>
      <c r="F35" s="10"/>
      <c r="G35" s="202"/>
      <c r="H35" s="204"/>
      <c r="I35" s="158"/>
      <c r="J35" s="275"/>
      <c r="K35" s="152"/>
      <c r="L35" s="204"/>
      <c r="M35" s="158"/>
      <c r="N35" s="158"/>
      <c r="O35" s="158"/>
      <c r="P35" s="158"/>
      <c r="Q35" s="152"/>
      <c r="R35" s="152"/>
      <c r="S35" s="152"/>
      <c r="T35" s="10"/>
      <c r="U35" s="9"/>
      <c r="V35" s="9"/>
      <c r="W35" s="9"/>
    </row>
    <row r="36" spans="1:23" ht="12" outlineLevel="7">
      <c r="A36" s="243"/>
      <c r="B36" s="244"/>
      <c r="C36" s="244"/>
      <c r="D36" s="244"/>
      <c r="E36" s="245"/>
      <c r="F36" s="249" t="s">
        <v>17</v>
      </c>
      <c r="G36" s="246" t="s">
        <v>496</v>
      </c>
      <c r="H36" s="247"/>
      <c r="I36" s="248">
        <v>1</v>
      </c>
      <c r="J36" s="276"/>
      <c r="K36" s="250"/>
      <c r="L36" s="247"/>
      <c r="M36" s="248"/>
      <c r="N36" s="248"/>
      <c r="O36" s="248"/>
      <c r="P36" s="248"/>
      <c r="Q36" s="250"/>
      <c r="R36" s="250"/>
      <c r="S36" s="250"/>
      <c r="T36" s="249"/>
      <c r="U36" s="6"/>
      <c r="V36" s="9"/>
    </row>
    <row r="37" spans="1:23" ht="7.5" customHeight="1" outlineLevel="7">
      <c r="A37" s="9"/>
      <c r="B37" s="196"/>
      <c r="C37" s="195"/>
      <c r="D37" s="195"/>
      <c r="E37" s="12"/>
      <c r="F37" s="12"/>
      <c r="G37" s="203"/>
      <c r="H37" s="204"/>
      <c r="I37" s="205"/>
      <c r="J37" s="277"/>
      <c r="K37" s="152"/>
      <c r="L37" s="204"/>
      <c r="M37" s="158"/>
      <c r="N37" s="158"/>
      <c r="O37" s="158"/>
      <c r="P37" s="158"/>
      <c r="Q37" s="152"/>
      <c r="R37" s="152"/>
      <c r="S37" s="152"/>
      <c r="T37" s="10"/>
      <c r="U37" s="6"/>
      <c r="V37" s="9"/>
    </row>
    <row r="38" spans="1:23" ht="13" outlineLevel="6">
      <c r="B38" s="196"/>
      <c r="C38" s="197"/>
      <c r="D38" s="107" t="s">
        <v>1170</v>
      </c>
      <c r="E38" s="108"/>
      <c r="F38" s="108" t="s">
        <v>530</v>
      </c>
      <c r="G38" s="109" t="s">
        <v>531</v>
      </c>
      <c r="H38" s="110" t="s">
        <v>513</v>
      </c>
      <c r="I38" s="111">
        <v>5</v>
      </c>
      <c r="J38" s="274"/>
      <c r="K38" s="112">
        <f>I38*J38</f>
        <v>0</v>
      </c>
      <c r="L38" s="110" t="s">
        <v>2015</v>
      </c>
      <c r="M38" s="111"/>
      <c r="N38" s="111">
        <f>I38*M38</f>
        <v>0</v>
      </c>
      <c r="O38" s="111">
        <v>7.0000000000000001E-3</v>
      </c>
      <c r="P38" s="111">
        <f>I38*O38</f>
        <v>3.5000000000000003E-2</v>
      </c>
      <c r="Q38" s="112">
        <v>21</v>
      </c>
      <c r="R38" s="112">
        <f>K38*(Q38/100)</f>
        <v>0</v>
      </c>
      <c r="S38" s="112">
        <f>K38+R38</f>
        <v>0</v>
      </c>
      <c r="T38" s="113"/>
      <c r="U38" s="9"/>
      <c r="V38" s="9"/>
      <c r="W38" s="9"/>
    </row>
    <row r="39" spans="1:23" ht="4.5" customHeight="1" outlineLevel="6">
      <c r="B39" s="196"/>
      <c r="C39" s="198"/>
      <c r="D39" s="198"/>
      <c r="E39" s="10"/>
      <c r="F39" s="10"/>
      <c r="G39" s="202"/>
      <c r="H39" s="204"/>
      <c r="I39" s="158"/>
      <c r="J39" s="275"/>
      <c r="K39" s="152"/>
      <c r="L39" s="204"/>
      <c r="M39" s="158"/>
      <c r="N39" s="158"/>
      <c r="O39" s="158"/>
      <c r="P39" s="158"/>
      <c r="Q39" s="152"/>
      <c r="R39" s="152"/>
      <c r="S39" s="152"/>
      <c r="T39" s="10"/>
      <c r="U39" s="9"/>
      <c r="V39" s="9"/>
      <c r="W39" s="9"/>
    </row>
    <row r="40" spans="1:23" ht="12" outlineLevel="7">
      <c r="A40" s="243"/>
      <c r="B40" s="244"/>
      <c r="C40" s="244"/>
      <c r="D40" s="244"/>
      <c r="E40" s="245"/>
      <c r="F40" s="249" t="s">
        <v>17</v>
      </c>
      <c r="G40" s="246" t="s">
        <v>516</v>
      </c>
      <c r="H40" s="247"/>
      <c r="I40" s="248">
        <v>5</v>
      </c>
      <c r="J40" s="276"/>
      <c r="K40" s="250"/>
      <c r="L40" s="247"/>
      <c r="M40" s="248"/>
      <c r="N40" s="248"/>
      <c r="O40" s="248"/>
      <c r="P40" s="248"/>
      <c r="Q40" s="250"/>
      <c r="R40" s="250"/>
      <c r="S40" s="250"/>
      <c r="T40" s="249"/>
      <c r="U40" s="6"/>
      <c r="V40" s="9"/>
    </row>
    <row r="41" spans="1:23" ht="7.5" customHeight="1" outlineLevel="7">
      <c r="A41" s="9"/>
      <c r="B41" s="196"/>
      <c r="C41" s="195"/>
      <c r="D41" s="195"/>
      <c r="E41" s="12"/>
      <c r="F41" s="12"/>
      <c r="G41" s="203"/>
      <c r="H41" s="204"/>
      <c r="I41" s="205"/>
      <c r="J41" s="277"/>
      <c r="K41" s="152"/>
      <c r="L41" s="204"/>
      <c r="M41" s="158"/>
      <c r="N41" s="158"/>
      <c r="O41" s="158"/>
      <c r="P41" s="158"/>
      <c r="Q41" s="152"/>
      <c r="R41" s="152"/>
      <c r="S41" s="152"/>
      <c r="T41" s="10"/>
      <c r="U41" s="6"/>
      <c r="V41" s="9"/>
    </row>
    <row r="42" spans="1:23" outlineLevel="6">
      <c r="B42" s="6"/>
      <c r="C42" s="6"/>
      <c r="D42" s="6"/>
      <c r="E42" s="6"/>
      <c r="F42" s="6"/>
      <c r="G42" s="6"/>
      <c r="H42" s="6"/>
      <c r="I42" s="6"/>
      <c r="J42" s="278"/>
      <c r="K42" s="9"/>
      <c r="L42" s="6"/>
      <c r="M42" s="6"/>
      <c r="N42" s="6"/>
      <c r="O42" s="6"/>
      <c r="P42" s="6"/>
      <c r="Q42" s="6"/>
      <c r="R42" s="9"/>
      <c r="S42" s="9"/>
      <c r="T42" s="9"/>
    </row>
    <row r="43" spans="1:23" ht="13" outlineLevel="3">
      <c r="A43" s="178" t="s">
        <v>333</v>
      </c>
      <c r="B43" s="225">
        <v>4</v>
      </c>
      <c r="C43" s="226"/>
      <c r="D43" s="226"/>
      <c r="E43" s="182"/>
      <c r="F43" s="182"/>
      <c r="G43" s="227" t="s">
        <v>334</v>
      </c>
      <c r="H43" s="228"/>
      <c r="I43" s="229"/>
      <c r="J43" s="271"/>
      <c r="K43" s="180">
        <f>SUBTOTAL(9,K44:K89)</f>
        <v>0</v>
      </c>
      <c r="L43" s="228"/>
      <c r="M43" s="229"/>
      <c r="N43" s="181">
        <f>SUBTOTAL(9,N44:N89)</f>
        <v>8.5135360000000002</v>
      </c>
      <c r="O43" s="229"/>
      <c r="P43" s="181">
        <f>SUBTOTAL(9,P44:P89)</f>
        <v>0</v>
      </c>
      <c r="Q43" s="230"/>
      <c r="R43" s="180">
        <f>SUBTOTAL(9,R44:R89)</f>
        <v>0</v>
      </c>
      <c r="S43" s="180">
        <f>SUBTOTAL(9,S44:S89)</f>
        <v>0</v>
      </c>
      <c r="T43" s="178"/>
      <c r="U43" s="6"/>
      <c r="V43" s="9"/>
      <c r="W43" s="9"/>
    </row>
    <row r="44" spans="1:23" ht="13" outlineLevel="4">
      <c r="A44" s="183" t="s">
        <v>335</v>
      </c>
      <c r="B44" s="231">
        <v>5</v>
      </c>
      <c r="C44" s="232"/>
      <c r="D44" s="232"/>
      <c r="E44" s="187"/>
      <c r="F44" s="187"/>
      <c r="G44" s="233" t="s">
        <v>204</v>
      </c>
      <c r="H44" s="234"/>
      <c r="I44" s="235"/>
      <c r="J44" s="272"/>
      <c r="K44" s="185">
        <f>SUBTOTAL(9,K45:K74)</f>
        <v>0</v>
      </c>
      <c r="L44" s="234"/>
      <c r="M44" s="235"/>
      <c r="N44" s="186">
        <f>SUBTOTAL(9,N45:N74)</f>
        <v>8.4242559999999997</v>
      </c>
      <c r="O44" s="235"/>
      <c r="P44" s="186">
        <f>SUBTOTAL(9,P45:P74)</f>
        <v>0</v>
      </c>
      <c r="Q44" s="236"/>
      <c r="R44" s="185">
        <f>SUBTOTAL(9,R45:R74)</f>
        <v>0</v>
      </c>
      <c r="S44" s="185">
        <f>SUBTOTAL(9,S45:S74)</f>
        <v>0</v>
      </c>
      <c r="T44" s="183"/>
      <c r="U44" s="6"/>
      <c r="V44" s="9"/>
      <c r="W44" s="9"/>
    </row>
    <row r="45" spans="1:23" ht="13" outlineLevel="5">
      <c r="A45" s="188" t="s">
        <v>336</v>
      </c>
      <c r="B45" s="237">
        <v>6</v>
      </c>
      <c r="C45" s="238"/>
      <c r="D45" s="238"/>
      <c r="E45" s="192"/>
      <c r="F45" s="192"/>
      <c r="G45" s="239" t="s">
        <v>206</v>
      </c>
      <c r="H45" s="240"/>
      <c r="I45" s="241"/>
      <c r="J45" s="273"/>
      <c r="K45" s="190">
        <f>SUBTOTAL(9,K46:K65)</f>
        <v>0</v>
      </c>
      <c r="L45" s="240"/>
      <c r="M45" s="241"/>
      <c r="N45" s="191">
        <f>SUBTOTAL(9,N46:N65)</f>
        <v>4.2115840000000002</v>
      </c>
      <c r="O45" s="241"/>
      <c r="P45" s="191">
        <f>SUBTOTAL(9,P46:P65)</f>
        <v>0</v>
      </c>
      <c r="Q45" s="242"/>
      <c r="R45" s="190">
        <f>SUBTOTAL(9,R46:R65)</f>
        <v>0</v>
      </c>
      <c r="S45" s="190">
        <f>SUBTOTAL(9,S46:S65)</f>
        <v>0</v>
      </c>
      <c r="T45" s="188"/>
      <c r="U45" s="6"/>
      <c r="V45" s="9"/>
      <c r="W45" s="9"/>
    </row>
    <row r="46" spans="1:23" ht="13" outlineLevel="6">
      <c r="B46" s="196"/>
      <c r="C46" s="197"/>
      <c r="D46" s="107" t="s">
        <v>1171</v>
      </c>
      <c r="E46" s="108"/>
      <c r="F46" s="108" t="s">
        <v>535</v>
      </c>
      <c r="G46" s="109" t="s">
        <v>536</v>
      </c>
      <c r="H46" s="110" t="s">
        <v>499</v>
      </c>
      <c r="I46" s="111">
        <v>904</v>
      </c>
      <c r="J46" s="274"/>
      <c r="K46" s="112">
        <f>I46*J46</f>
        <v>0</v>
      </c>
      <c r="L46" s="110" t="s">
        <v>2015</v>
      </c>
      <c r="M46" s="111"/>
      <c r="N46" s="111">
        <f>I46*M46</f>
        <v>0</v>
      </c>
      <c r="O46" s="111"/>
      <c r="P46" s="111">
        <f>I46*O46</f>
        <v>0</v>
      </c>
      <c r="Q46" s="112">
        <v>21</v>
      </c>
      <c r="R46" s="112">
        <f>K46*(Q46/100)</f>
        <v>0</v>
      </c>
      <c r="S46" s="112">
        <f>K46+R46</f>
        <v>0</v>
      </c>
      <c r="T46" s="113">
        <v>5</v>
      </c>
      <c r="U46" s="9"/>
      <c r="V46" s="9"/>
      <c r="W46" s="9"/>
    </row>
    <row r="47" spans="1:23" ht="4.5" customHeight="1" outlineLevel="6">
      <c r="B47" s="196"/>
      <c r="C47" s="198"/>
      <c r="D47" s="198"/>
      <c r="E47" s="10"/>
      <c r="F47" s="10"/>
      <c r="G47" s="202"/>
      <c r="H47" s="204"/>
      <c r="I47" s="158"/>
      <c r="J47" s="275"/>
      <c r="K47" s="152"/>
      <c r="L47" s="204"/>
      <c r="M47" s="158"/>
      <c r="N47" s="158"/>
      <c r="O47" s="158"/>
      <c r="P47" s="158"/>
      <c r="Q47" s="152"/>
      <c r="R47" s="152"/>
      <c r="S47" s="152"/>
      <c r="T47" s="10"/>
      <c r="U47" s="9"/>
      <c r="V47" s="9"/>
      <c r="W47" s="9"/>
    </row>
    <row r="48" spans="1:23" ht="12" outlineLevel="7">
      <c r="A48" s="243"/>
      <c r="B48" s="244"/>
      <c r="C48" s="244"/>
      <c r="D48" s="244"/>
      <c r="E48" s="245"/>
      <c r="F48" s="249" t="s">
        <v>17</v>
      </c>
      <c r="G48" s="246" t="s">
        <v>1172</v>
      </c>
      <c r="H48" s="247"/>
      <c r="I48" s="248">
        <v>0</v>
      </c>
      <c r="J48" s="276"/>
      <c r="K48" s="250"/>
      <c r="L48" s="247"/>
      <c r="M48" s="248"/>
      <c r="N48" s="248"/>
      <c r="O48" s="248"/>
      <c r="P48" s="248"/>
      <c r="Q48" s="250"/>
      <c r="R48" s="250"/>
      <c r="S48" s="250"/>
      <c r="T48" s="249"/>
      <c r="U48" s="6"/>
      <c r="V48" s="9"/>
    </row>
    <row r="49" spans="1:23" ht="12" outlineLevel="7">
      <c r="A49" s="243"/>
      <c r="B49" s="244"/>
      <c r="C49" s="244"/>
      <c r="D49" s="244"/>
      <c r="E49" s="245"/>
      <c r="F49" s="249"/>
      <c r="G49" s="246" t="s">
        <v>1173</v>
      </c>
      <c r="H49" s="247"/>
      <c r="I49" s="248">
        <v>904</v>
      </c>
      <c r="J49" s="276"/>
      <c r="K49" s="250"/>
      <c r="L49" s="247"/>
      <c r="M49" s="248"/>
      <c r="N49" s="248"/>
      <c r="O49" s="248"/>
      <c r="P49" s="248"/>
      <c r="Q49" s="250"/>
      <c r="R49" s="250"/>
      <c r="S49" s="250"/>
      <c r="T49" s="249"/>
      <c r="U49" s="6"/>
      <c r="V49" s="9"/>
    </row>
    <row r="50" spans="1:23" ht="7.5" customHeight="1" outlineLevel="7">
      <c r="A50" s="9"/>
      <c r="B50" s="196"/>
      <c r="C50" s="195"/>
      <c r="D50" s="195"/>
      <c r="E50" s="12"/>
      <c r="F50" s="12"/>
      <c r="G50" s="203"/>
      <c r="H50" s="204"/>
      <c r="I50" s="205"/>
      <c r="J50" s="277"/>
      <c r="K50" s="152"/>
      <c r="L50" s="204"/>
      <c r="M50" s="158"/>
      <c r="N50" s="158"/>
      <c r="O50" s="158"/>
      <c r="P50" s="158"/>
      <c r="Q50" s="152"/>
      <c r="R50" s="152"/>
      <c r="S50" s="152"/>
      <c r="T50" s="10"/>
      <c r="U50" s="6"/>
      <c r="V50" s="9"/>
    </row>
    <row r="51" spans="1:23" ht="13" outlineLevel="6">
      <c r="B51" s="196"/>
      <c r="C51" s="197"/>
      <c r="D51" s="107" t="s">
        <v>1174</v>
      </c>
      <c r="E51" s="108"/>
      <c r="F51" s="108" t="s">
        <v>542</v>
      </c>
      <c r="G51" s="109" t="s">
        <v>543</v>
      </c>
      <c r="H51" s="110" t="s">
        <v>499</v>
      </c>
      <c r="I51" s="111">
        <v>19.5</v>
      </c>
      <c r="J51" s="274"/>
      <c r="K51" s="112">
        <f>I51*J51</f>
        <v>0</v>
      </c>
      <c r="L51" s="110" t="s">
        <v>2013</v>
      </c>
      <c r="M51" s="111">
        <v>2.0480000000000002E-2</v>
      </c>
      <c r="N51" s="111">
        <f>I51*M51</f>
        <v>0.39936000000000005</v>
      </c>
      <c r="O51" s="111"/>
      <c r="P51" s="111">
        <f>I51*O51</f>
        <v>0</v>
      </c>
      <c r="Q51" s="112">
        <v>21</v>
      </c>
      <c r="R51" s="112">
        <f>K51*(Q51/100)</f>
        <v>0</v>
      </c>
      <c r="S51" s="112">
        <f>K51+R51</f>
        <v>0</v>
      </c>
      <c r="T51" s="113">
        <v>5</v>
      </c>
      <c r="U51" s="9"/>
      <c r="V51" s="9"/>
      <c r="W51" s="9"/>
    </row>
    <row r="52" spans="1:23" ht="4.5" customHeight="1" outlineLevel="6">
      <c r="B52" s="196"/>
      <c r="C52" s="198"/>
      <c r="D52" s="198"/>
      <c r="E52" s="10"/>
      <c r="F52" s="10"/>
      <c r="G52" s="202"/>
      <c r="H52" s="204"/>
      <c r="I52" s="158"/>
      <c r="J52" s="275"/>
      <c r="K52" s="152"/>
      <c r="L52" s="204"/>
      <c r="M52" s="158"/>
      <c r="N52" s="158"/>
      <c r="O52" s="158"/>
      <c r="P52" s="158"/>
      <c r="Q52" s="152"/>
      <c r="R52" s="152"/>
      <c r="S52" s="152"/>
      <c r="T52" s="10"/>
      <c r="U52" s="9"/>
      <c r="V52" s="9"/>
      <c r="W52" s="9"/>
    </row>
    <row r="53" spans="1:23" ht="12" outlineLevel="7">
      <c r="A53" s="243"/>
      <c r="B53" s="244"/>
      <c r="C53" s="244"/>
      <c r="D53" s="244"/>
      <c r="E53" s="245"/>
      <c r="F53" s="249" t="s">
        <v>17</v>
      </c>
      <c r="G53" s="246" t="s">
        <v>544</v>
      </c>
      <c r="H53" s="247"/>
      <c r="I53" s="248">
        <v>0</v>
      </c>
      <c r="J53" s="276"/>
      <c r="K53" s="250"/>
      <c r="L53" s="247"/>
      <c r="M53" s="248"/>
      <c r="N53" s="248"/>
      <c r="O53" s="248"/>
      <c r="P53" s="248"/>
      <c r="Q53" s="250"/>
      <c r="R53" s="250"/>
      <c r="S53" s="250"/>
      <c r="T53" s="249"/>
      <c r="U53" s="6"/>
      <c r="V53" s="9"/>
    </row>
    <row r="54" spans="1:23" ht="12" outlineLevel="7">
      <c r="A54" s="243"/>
      <c r="B54" s="244"/>
      <c r="C54" s="244"/>
      <c r="D54" s="244"/>
      <c r="E54" s="245"/>
      <c r="F54" s="249"/>
      <c r="G54" s="246" t="s">
        <v>1175</v>
      </c>
      <c r="H54" s="247"/>
      <c r="I54" s="248">
        <v>19.5</v>
      </c>
      <c r="J54" s="276"/>
      <c r="K54" s="250"/>
      <c r="L54" s="247"/>
      <c r="M54" s="248"/>
      <c r="N54" s="248"/>
      <c r="O54" s="248"/>
      <c r="P54" s="248"/>
      <c r="Q54" s="250"/>
      <c r="R54" s="250"/>
      <c r="S54" s="250"/>
      <c r="T54" s="249"/>
      <c r="U54" s="6"/>
      <c r="V54" s="9"/>
    </row>
    <row r="55" spans="1:23" ht="7.5" customHeight="1" outlineLevel="7">
      <c r="A55" s="9"/>
      <c r="B55" s="196"/>
      <c r="C55" s="195"/>
      <c r="D55" s="195"/>
      <c r="E55" s="12"/>
      <c r="F55" s="12"/>
      <c r="G55" s="203"/>
      <c r="H55" s="204"/>
      <c r="I55" s="205"/>
      <c r="J55" s="277"/>
      <c r="K55" s="152"/>
      <c r="L55" s="204"/>
      <c r="M55" s="158"/>
      <c r="N55" s="158"/>
      <c r="O55" s="158"/>
      <c r="P55" s="158"/>
      <c r="Q55" s="152"/>
      <c r="R55" s="152"/>
      <c r="S55" s="152"/>
      <c r="T55" s="10"/>
      <c r="U55" s="6"/>
      <c r="V55" s="9"/>
    </row>
    <row r="56" spans="1:23" ht="13" outlineLevel="6">
      <c r="B56" s="196"/>
      <c r="C56" s="197"/>
      <c r="D56" s="107" t="s">
        <v>1176</v>
      </c>
      <c r="E56" s="108"/>
      <c r="F56" s="108" t="s">
        <v>547</v>
      </c>
      <c r="G56" s="109" t="s">
        <v>548</v>
      </c>
      <c r="H56" s="110" t="s">
        <v>499</v>
      </c>
      <c r="I56" s="111">
        <v>92.800000000000011</v>
      </c>
      <c r="J56" s="274"/>
      <c r="K56" s="112">
        <f>I56*J56</f>
        <v>0</v>
      </c>
      <c r="L56" s="110" t="s">
        <v>2015</v>
      </c>
      <c r="M56" s="111">
        <v>3.3579999999999999E-2</v>
      </c>
      <c r="N56" s="111">
        <f>I56*M56</f>
        <v>3.1162240000000003</v>
      </c>
      <c r="O56" s="111"/>
      <c r="P56" s="111">
        <f>I56*O56</f>
        <v>0</v>
      </c>
      <c r="Q56" s="112">
        <v>21</v>
      </c>
      <c r="R56" s="112">
        <f>K56*(Q56/100)</f>
        <v>0</v>
      </c>
      <c r="S56" s="112">
        <f>K56+R56</f>
        <v>0</v>
      </c>
      <c r="T56" s="113">
        <v>5</v>
      </c>
      <c r="U56" s="9"/>
      <c r="V56" s="9"/>
      <c r="W56" s="9"/>
    </row>
    <row r="57" spans="1:23" ht="4.5" customHeight="1" outlineLevel="6">
      <c r="B57" s="196"/>
      <c r="C57" s="198"/>
      <c r="D57" s="198"/>
      <c r="E57" s="10"/>
      <c r="F57" s="10"/>
      <c r="G57" s="202"/>
      <c r="H57" s="204"/>
      <c r="I57" s="158"/>
      <c r="J57" s="275"/>
      <c r="K57" s="152"/>
      <c r="L57" s="204"/>
      <c r="M57" s="158"/>
      <c r="N57" s="158"/>
      <c r="O57" s="158"/>
      <c r="P57" s="158"/>
      <c r="Q57" s="152"/>
      <c r="R57" s="152"/>
      <c r="S57" s="152"/>
      <c r="T57" s="10"/>
      <c r="U57" s="9"/>
      <c r="V57" s="9"/>
      <c r="W57" s="9"/>
    </row>
    <row r="58" spans="1:23" ht="12" outlineLevel="7">
      <c r="A58" s="243"/>
      <c r="B58" s="244"/>
      <c r="C58" s="244"/>
      <c r="D58" s="244"/>
      <c r="E58" s="245"/>
      <c r="F58" s="249" t="s">
        <v>17</v>
      </c>
      <c r="G58" s="246" t="s">
        <v>549</v>
      </c>
      <c r="H58" s="247"/>
      <c r="I58" s="248">
        <v>0</v>
      </c>
      <c r="J58" s="276"/>
      <c r="K58" s="250"/>
      <c r="L58" s="247"/>
      <c r="M58" s="248"/>
      <c r="N58" s="248"/>
      <c r="O58" s="248"/>
      <c r="P58" s="248"/>
      <c r="Q58" s="250"/>
      <c r="R58" s="250"/>
      <c r="S58" s="250"/>
      <c r="T58" s="249"/>
      <c r="U58" s="6"/>
      <c r="V58" s="9"/>
    </row>
    <row r="59" spans="1:23" ht="12" outlineLevel="7">
      <c r="A59" s="243"/>
      <c r="B59" s="244"/>
      <c r="C59" s="244"/>
      <c r="D59" s="244"/>
      <c r="E59" s="245"/>
      <c r="F59" s="249"/>
      <c r="G59" s="246" t="s">
        <v>1177</v>
      </c>
      <c r="H59" s="247"/>
      <c r="I59" s="248">
        <v>92.800000000000011</v>
      </c>
      <c r="J59" s="276"/>
      <c r="K59" s="250"/>
      <c r="L59" s="247"/>
      <c r="M59" s="248"/>
      <c r="N59" s="248"/>
      <c r="O59" s="248"/>
      <c r="P59" s="248"/>
      <c r="Q59" s="250"/>
      <c r="R59" s="250"/>
      <c r="S59" s="250"/>
      <c r="T59" s="249"/>
      <c r="U59" s="6"/>
      <c r="V59" s="9"/>
    </row>
    <row r="60" spans="1:23" ht="7.5" customHeight="1" outlineLevel="7">
      <c r="A60" s="9"/>
      <c r="B60" s="196"/>
      <c r="C60" s="195"/>
      <c r="D60" s="195"/>
      <c r="E60" s="12"/>
      <c r="F60" s="12"/>
      <c r="G60" s="203"/>
      <c r="H60" s="204"/>
      <c r="I60" s="205"/>
      <c r="J60" s="277"/>
      <c r="K60" s="152"/>
      <c r="L60" s="204"/>
      <c r="M60" s="158"/>
      <c r="N60" s="158"/>
      <c r="O60" s="158"/>
      <c r="P60" s="158"/>
      <c r="Q60" s="152"/>
      <c r="R60" s="152"/>
      <c r="S60" s="152"/>
      <c r="T60" s="10"/>
      <c r="U60" s="6"/>
      <c r="V60" s="9"/>
    </row>
    <row r="61" spans="1:23" ht="13" outlineLevel="6">
      <c r="B61" s="196"/>
      <c r="C61" s="197"/>
      <c r="D61" s="107" t="s">
        <v>1178</v>
      </c>
      <c r="E61" s="108"/>
      <c r="F61" s="108" t="s">
        <v>552</v>
      </c>
      <c r="G61" s="109" t="s">
        <v>553</v>
      </c>
      <c r="H61" s="110" t="s">
        <v>554</v>
      </c>
      <c r="I61" s="111">
        <v>464</v>
      </c>
      <c r="J61" s="274"/>
      <c r="K61" s="112">
        <f>I61*J61</f>
        <v>0</v>
      </c>
      <c r="L61" s="110" t="s">
        <v>2015</v>
      </c>
      <c r="M61" s="111">
        <v>1.5E-3</v>
      </c>
      <c r="N61" s="111">
        <f>I61*M61</f>
        <v>0.69600000000000006</v>
      </c>
      <c r="O61" s="111"/>
      <c r="P61" s="111">
        <f>I61*O61</f>
        <v>0</v>
      </c>
      <c r="Q61" s="112">
        <v>21</v>
      </c>
      <c r="R61" s="112">
        <f>K61*(Q61/100)</f>
        <v>0</v>
      </c>
      <c r="S61" s="112">
        <f>K61+R61</f>
        <v>0</v>
      </c>
      <c r="T61" s="113">
        <v>5</v>
      </c>
      <c r="U61" s="9"/>
      <c r="V61" s="9"/>
      <c r="W61" s="9"/>
    </row>
    <row r="62" spans="1:23" ht="4.5" customHeight="1" outlineLevel="6">
      <c r="B62" s="196"/>
      <c r="C62" s="198"/>
      <c r="D62" s="198"/>
      <c r="E62" s="10"/>
      <c r="F62" s="10"/>
      <c r="G62" s="202"/>
      <c r="H62" s="204"/>
      <c r="I62" s="158"/>
      <c r="J62" s="275"/>
      <c r="K62" s="152"/>
      <c r="L62" s="204"/>
      <c r="M62" s="158"/>
      <c r="N62" s="158"/>
      <c r="O62" s="158"/>
      <c r="P62" s="158"/>
      <c r="Q62" s="152"/>
      <c r="R62" s="152"/>
      <c r="S62" s="152"/>
      <c r="T62" s="10"/>
      <c r="U62" s="9"/>
      <c r="V62" s="9"/>
      <c r="W62" s="9"/>
    </row>
    <row r="63" spans="1:23" ht="12" outlineLevel="7">
      <c r="A63" s="243"/>
      <c r="B63" s="244"/>
      <c r="C63" s="244"/>
      <c r="D63" s="244"/>
      <c r="E63" s="245"/>
      <c r="F63" s="249" t="s">
        <v>17</v>
      </c>
      <c r="G63" s="246" t="s">
        <v>1179</v>
      </c>
      <c r="H63" s="247"/>
      <c r="I63" s="248">
        <v>464</v>
      </c>
      <c r="J63" s="276"/>
      <c r="K63" s="250"/>
      <c r="L63" s="247"/>
      <c r="M63" s="248"/>
      <c r="N63" s="248"/>
      <c r="O63" s="248"/>
      <c r="P63" s="248"/>
      <c r="Q63" s="250"/>
      <c r="R63" s="250"/>
      <c r="S63" s="250"/>
      <c r="T63" s="249"/>
      <c r="U63" s="6"/>
      <c r="V63" s="9"/>
    </row>
    <row r="64" spans="1:23" ht="7.5" customHeight="1" outlineLevel="7">
      <c r="A64" s="9"/>
      <c r="B64" s="196"/>
      <c r="C64" s="195"/>
      <c r="D64" s="195"/>
      <c r="E64" s="12"/>
      <c r="F64" s="12"/>
      <c r="G64" s="203"/>
      <c r="H64" s="204"/>
      <c r="I64" s="205"/>
      <c r="J64" s="277"/>
      <c r="K64" s="152"/>
      <c r="L64" s="204"/>
      <c r="M64" s="158"/>
      <c r="N64" s="158"/>
      <c r="O64" s="158"/>
      <c r="P64" s="158"/>
      <c r="Q64" s="152"/>
      <c r="R64" s="152"/>
      <c r="S64" s="152"/>
      <c r="T64" s="10"/>
      <c r="U64" s="6"/>
      <c r="V64" s="9"/>
    </row>
    <row r="65" spans="1:23" outlineLevel="6">
      <c r="B65" s="6"/>
      <c r="C65" s="6"/>
      <c r="D65" s="6"/>
      <c r="E65" s="6"/>
      <c r="F65" s="6"/>
      <c r="G65" s="6"/>
      <c r="H65" s="6"/>
      <c r="I65" s="6"/>
      <c r="J65" s="278"/>
      <c r="K65" s="9"/>
      <c r="L65" s="6"/>
      <c r="M65" s="6"/>
      <c r="N65" s="6"/>
      <c r="O65" s="6"/>
      <c r="P65" s="6"/>
      <c r="Q65" s="6"/>
      <c r="R65" s="9"/>
      <c r="S65" s="9"/>
      <c r="T65" s="9"/>
    </row>
    <row r="66" spans="1:23" ht="13" outlineLevel="5">
      <c r="A66" s="188" t="s">
        <v>337</v>
      </c>
      <c r="B66" s="237">
        <v>6</v>
      </c>
      <c r="C66" s="238"/>
      <c r="D66" s="238"/>
      <c r="E66" s="192"/>
      <c r="F66" s="192"/>
      <c r="G66" s="239" t="s">
        <v>208</v>
      </c>
      <c r="H66" s="240"/>
      <c r="I66" s="241"/>
      <c r="J66" s="273"/>
      <c r="K66" s="190">
        <f>SUBTOTAL(9,K67:K74)</f>
        <v>0</v>
      </c>
      <c r="L66" s="240"/>
      <c r="M66" s="241"/>
      <c r="N66" s="191">
        <f>SUBTOTAL(9,N67:N74)</f>
        <v>4.2126719999999995</v>
      </c>
      <c r="O66" s="241"/>
      <c r="P66" s="191">
        <f>SUBTOTAL(9,P67:P74)</f>
        <v>0</v>
      </c>
      <c r="Q66" s="242"/>
      <c r="R66" s="190">
        <f>SUBTOTAL(9,R67:R74)</f>
        <v>0</v>
      </c>
      <c r="S66" s="190">
        <f>SUBTOTAL(9,S67:S74)</f>
        <v>0</v>
      </c>
      <c r="T66" s="188"/>
      <c r="U66" s="6"/>
      <c r="V66" s="9"/>
      <c r="W66" s="9"/>
    </row>
    <row r="67" spans="1:23" ht="26" outlineLevel="6">
      <c r="B67" s="196"/>
      <c r="C67" s="197"/>
      <c r="D67" s="107" t="s">
        <v>1180</v>
      </c>
      <c r="E67" s="108"/>
      <c r="F67" s="108" t="s">
        <v>557</v>
      </c>
      <c r="G67" s="109" t="s">
        <v>558</v>
      </c>
      <c r="H67" s="110" t="s">
        <v>499</v>
      </c>
      <c r="I67" s="111">
        <v>92.8</v>
      </c>
      <c r="J67" s="274"/>
      <c r="K67" s="112">
        <f>I67*J67</f>
        <v>0</v>
      </c>
      <c r="L67" s="110" t="s">
        <v>2013</v>
      </c>
      <c r="M67" s="111">
        <v>3.798E-2</v>
      </c>
      <c r="N67" s="111">
        <f>I67*M67</f>
        <v>3.5245439999999997</v>
      </c>
      <c r="O67" s="111"/>
      <c r="P67" s="111">
        <f>I67*O67</f>
        <v>0</v>
      </c>
      <c r="Q67" s="112">
        <v>21</v>
      </c>
      <c r="R67" s="112">
        <f>K67*(Q67/100)</f>
        <v>0</v>
      </c>
      <c r="S67" s="112">
        <f>K67+R67</f>
        <v>0</v>
      </c>
      <c r="T67" s="113">
        <v>5</v>
      </c>
      <c r="U67" s="9"/>
      <c r="V67" s="9"/>
      <c r="W67" s="9"/>
    </row>
    <row r="68" spans="1:23" ht="4.5" customHeight="1" outlineLevel="6">
      <c r="B68" s="196"/>
      <c r="C68" s="198"/>
      <c r="D68" s="198"/>
      <c r="E68" s="10"/>
      <c r="F68" s="10"/>
      <c r="G68" s="202"/>
      <c r="H68" s="204"/>
      <c r="I68" s="158"/>
      <c r="J68" s="275"/>
      <c r="K68" s="152"/>
      <c r="L68" s="204"/>
      <c r="M68" s="158"/>
      <c r="N68" s="158"/>
      <c r="O68" s="158"/>
      <c r="P68" s="158"/>
      <c r="Q68" s="152"/>
      <c r="R68" s="152"/>
      <c r="S68" s="152"/>
      <c r="T68" s="10"/>
      <c r="U68" s="9"/>
      <c r="V68" s="9"/>
      <c r="W68" s="9"/>
    </row>
    <row r="69" spans="1:23" ht="13" outlineLevel="6">
      <c r="B69" s="196"/>
      <c r="C69" s="197"/>
      <c r="D69" s="107" t="s">
        <v>1181</v>
      </c>
      <c r="E69" s="108"/>
      <c r="F69" s="108" t="s">
        <v>877</v>
      </c>
      <c r="G69" s="109" t="s">
        <v>878</v>
      </c>
      <c r="H69" s="110" t="s">
        <v>499</v>
      </c>
      <c r="I69" s="111">
        <v>33.6</v>
      </c>
      <c r="J69" s="274"/>
      <c r="K69" s="112">
        <f>I69*J69</f>
        <v>0</v>
      </c>
      <c r="L69" s="110" t="s">
        <v>2013</v>
      </c>
      <c r="M69" s="111">
        <v>2.0480000000000002E-2</v>
      </c>
      <c r="N69" s="111">
        <f>I69*M69</f>
        <v>0.68812800000000007</v>
      </c>
      <c r="O69" s="111"/>
      <c r="P69" s="111">
        <f>I69*O69</f>
        <v>0</v>
      </c>
      <c r="Q69" s="112">
        <v>21</v>
      </c>
      <c r="R69" s="112">
        <f>K69*(Q69/100)</f>
        <v>0</v>
      </c>
      <c r="S69" s="112">
        <f>K69+R69</f>
        <v>0</v>
      </c>
      <c r="T69" s="113">
        <v>5</v>
      </c>
      <c r="U69" s="9"/>
      <c r="V69" s="9"/>
      <c r="W69" s="9"/>
    </row>
    <row r="70" spans="1:23" ht="4.5" customHeight="1" outlineLevel="6">
      <c r="B70" s="196"/>
      <c r="C70" s="198"/>
      <c r="D70" s="198"/>
      <c r="E70" s="10"/>
      <c r="F70" s="10"/>
      <c r="G70" s="202"/>
      <c r="H70" s="204"/>
      <c r="I70" s="158"/>
      <c r="J70" s="275"/>
      <c r="K70" s="152"/>
      <c r="L70" s="204"/>
      <c r="M70" s="158"/>
      <c r="N70" s="158"/>
      <c r="O70" s="158"/>
      <c r="P70" s="158"/>
      <c r="Q70" s="152"/>
      <c r="R70" s="152"/>
      <c r="S70" s="152"/>
      <c r="T70" s="10"/>
      <c r="U70" s="9"/>
      <c r="V70" s="9"/>
      <c r="W70" s="9"/>
    </row>
    <row r="71" spans="1:23" ht="12" outlineLevel="7">
      <c r="A71" s="243"/>
      <c r="B71" s="244"/>
      <c r="C71" s="244"/>
      <c r="D71" s="244"/>
      <c r="E71" s="245"/>
      <c r="F71" s="249" t="s">
        <v>17</v>
      </c>
      <c r="G71" s="246" t="s">
        <v>879</v>
      </c>
      <c r="H71" s="247"/>
      <c r="I71" s="248">
        <v>0</v>
      </c>
      <c r="J71" s="276"/>
      <c r="K71" s="250"/>
      <c r="L71" s="247"/>
      <c r="M71" s="248"/>
      <c r="N71" s="248"/>
      <c r="O71" s="248"/>
      <c r="P71" s="248"/>
      <c r="Q71" s="250"/>
      <c r="R71" s="250"/>
      <c r="S71" s="250"/>
      <c r="T71" s="249"/>
      <c r="U71" s="6"/>
      <c r="V71" s="9"/>
    </row>
    <row r="72" spans="1:23" ht="12" outlineLevel="7">
      <c r="A72" s="243"/>
      <c r="B72" s="244"/>
      <c r="C72" s="244"/>
      <c r="D72" s="244"/>
      <c r="E72" s="245"/>
      <c r="F72" s="249"/>
      <c r="G72" s="246" t="s">
        <v>1182</v>
      </c>
      <c r="H72" s="247"/>
      <c r="I72" s="248">
        <v>33.6</v>
      </c>
      <c r="J72" s="276"/>
      <c r="K72" s="250"/>
      <c r="L72" s="247"/>
      <c r="M72" s="248"/>
      <c r="N72" s="248"/>
      <c r="O72" s="248"/>
      <c r="P72" s="248"/>
      <c r="Q72" s="250"/>
      <c r="R72" s="250"/>
      <c r="S72" s="250"/>
      <c r="T72" s="249"/>
      <c r="U72" s="6"/>
      <c r="V72" s="9"/>
    </row>
    <row r="73" spans="1:23" ht="7.5" customHeight="1" outlineLevel="7">
      <c r="A73" s="9"/>
      <c r="B73" s="196"/>
      <c r="C73" s="195"/>
      <c r="D73" s="195"/>
      <c r="E73" s="12"/>
      <c r="F73" s="12"/>
      <c r="G73" s="203"/>
      <c r="H73" s="204"/>
      <c r="I73" s="205"/>
      <c r="J73" s="277"/>
      <c r="K73" s="152"/>
      <c r="L73" s="204"/>
      <c r="M73" s="158"/>
      <c r="N73" s="158"/>
      <c r="O73" s="158"/>
      <c r="P73" s="158"/>
      <c r="Q73" s="152"/>
      <c r="R73" s="152"/>
      <c r="S73" s="152"/>
      <c r="T73" s="10"/>
      <c r="U73" s="6"/>
      <c r="V73" s="9"/>
    </row>
    <row r="74" spans="1:23" outlineLevel="6">
      <c r="B74" s="6"/>
      <c r="C74" s="6"/>
      <c r="D74" s="6"/>
      <c r="E74" s="6"/>
      <c r="F74" s="6"/>
      <c r="G74" s="6"/>
      <c r="H74" s="6"/>
      <c r="I74" s="6"/>
      <c r="J74" s="278"/>
      <c r="K74" s="9"/>
      <c r="L74" s="6"/>
      <c r="M74" s="6"/>
      <c r="N74" s="6"/>
      <c r="O74" s="6"/>
      <c r="P74" s="6"/>
      <c r="Q74" s="6"/>
      <c r="R74" s="9"/>
      <c r="S74" s="9"/>
      <c r="T74" s="9"/>
    </row>
    <row r="75" spans="1:23" ht="13" outlineLevel="4">
      <c r="A75" s="183" t="s">
        <v>338</v>
      </c>
      <c r="B75" s="231">
        <v>5</v>
      </c>
      <c r="C75" s="232"/>
      <c r="D75" s="232"/>
      <c r="E75" s="187"/>
      <c r="F75" s="187"/>
      <c r="G75" s="233" t="s">
        <v>210</v>
      </c>
      <c r="H75" s="234"/>
      <c r="I75" s="235"/>
      <c r="J75" s="272"/>
      <c r="K75" s="185">
        <f>SUBTOTAL(9,K76:K89)</f>
        <v>0</v>
      </c>
      <c r="L75" s="234"/>
      <c r="M75" s="235"/>
      <c r="N75" s="186">
        <f>SUBTOTAL(9,N76:N89)</f>
        <v>8.9279999999999998E-2</v>
      </c>
      <c r="O75" s="235"/>
      <c r="P75" s="186">
        <f>SUBTOTAL(9,P76:P89)</f>
        <v>0</v>
      </c>
      <c r="Q75" s="236"/>
      <c r="R75" s="185">
        <f>SUBTOTAL(9,R76:R89)</f>
        <v>0</v>
      </c>
      <c r="S75" s="185">
        <f>SUBTOTAL(9,S76:S89)</f>
        <v>0</v>
      </c>
      <c r="T75" s="183"/>
      <c r="U75" s="6"/>
      <c r="V75" s="9"/>
      <c r="W75" s="9"/>
    </row>
    <row r="76" spans="1:23" ht="13" outlineLevel="5">
      <c r="A76" s="188" t="s">
        <v>339</v>
      </c>
      <c r="B76" s="237">
        <v>6</v>
      </c>
      <c r="C76" s="238"/>
      <c r="D76" s="238"/>
      <c r="E76" s="192"/>
      <c r="F76" s="192"/>
      <c r="G76" s="239" t="s">
        <v>212</v>
      </c>
      <c r="H76" s="240"/>
      <c r="I76" s="241"/>
      <c r="J76" s="273"/>
      <c r="K76" s="190">
        <f>SUBTOTAL(9,K77:K82)</f>
        <v>0</v>
      </c>
      <c r="L76" s="240"/>
      <c r="M76" s="241"/>
      <c r="N76" s="191">
        <f>SUBTOTAL(9,N77:N82)</f>
        <v>3.7200000000000004E-2</v>
      </c>
      <c r="O76" s="241"/>
      <c r="P76" s="191">
        <f>SUBTOTAL(9,P77:P82)</f>
        <v>0</v>
      </c>
      <c r="Q76" s="242"/>
      <c r="R76" s="190">
        <f>SUBTOTAL(9,R77:R82)</f>
        <v>0</v>
      </c>
      <c r="S76" s="190">
        <f>SUBTOTAL(9,S77:S82)</f>
        <v>0</v>
      </c>
      <c r="T76" s="188"/>
      <c r="U76" s="6"/>
      <c r="V76" s="9"/>
      <c r="W76" s="9"/>
    </row>
    <row r="77" spans="1:23" ht="13" outlineLevel="6">
      <c r="B77" s="196"/>
      <c r="C77" s="197"/>
      <c r="D77" s="107" t="s">
        <v>1183</v>
      </c>
      <c r="E77" s="108"/>
      <c r="F77" s="108" t="s">
        <v>560</v>
      </c>
      <c r="G77" s="109" t="s">
        <v>561</v>
      </c>
      <c r="H77" s="110" t="s">
        <v>499</v>
      </c>
      <c r="I77" s="111">
        <v>186</v>
      </c>
      <c r="J77" s="274"/>
      <c r="K77" s="112">
        <f>I77*J77</f>
        <v>0</v>
      </c>
      <c r="L77" s="110" t="s">
        <v>2013</v>
      </c>
      <c r="M77" s="111">
        <v>2.0000000000000001E-4</v>
      </c>
      <c r="N77" s="111">
        <f>I77*M77</f>
        <v>3.7200000000000004E-2</v>
      </c>
      <c r="O77" s="111"/>
      <c r="P77" s="111">
        <f>I77*O77</f>
        <v>0</v>
      </c>
      <c r="Q77" s="112">
        <v>21</v>
      </c>
      <c r="R77" s="112">
        <f>K77*(Q77/100)</f>
        <v>0</v>
      </c>
      <c r="S77" s="112">
        <f>K77+R77</f>
        <v>0</v>
      </c>
      <c r="T77" s="113">
        <v>5</v>
      </c>
      <c r="U77" s="9"/>
      <c r="V77" s="9"/>
      <c r="W77" s="9"/>
    </row>
    <row r="78" spans="1:23" ht="4.5" customHeight="1" outlineLevel="6">
      <c r="B78" s="196"/>
      <c r="C78" s="198"/>
      <c r="D78" s="198"/>
      <c r="E78" s="10"/>
      <c r="F78" s="10"/>
      <c r="G78" s="202"/>
      <c r="H78" s="204"/>
      <c r="I78" s="158"/>
      <c r="J78" s="275"/>
      <c r="K78" s="152"/>
      <c r="L78" s="204"/>
      <c r="M78" s="158"/>
      <c r="N78" s="158"/>
      <c r="O78" s="158"/>
      <c r="P78" s="158"/>
      <c r="Q78" s="152"/>
      <c r="R78" s="152"/>
      <c r="S78" s="152"/>
      <c r="T78" s="10"/>
      <c r="U78" s="9"/>
      <c r="V78" s="9"/>
      <c r="W78" s="9"/>
    </row>
    <row r="79" spans="1:23" ht="12" outlineLevel="7">
      <c r="A79" s="243"/>
      <c r="B79" s="244"/>
      <c r="C79" s="244"/>
      <c r="D79" s="244"/>
      <c r="E79" s="245"/>
      <c r="F79" s="249" t="s">
        <v>17</v>
      </c>
      <c r="G79" s="246" t="s">
        <v>562</v>
      </c>
      <c r="H79" s="247"/>
      <c r="I79" s="248">
        <v>0</v>
      </c>
      <c r="J79" s="276"/>
      <c r="K79" s="250"/>
      <c r="L79" s="247"/>
      <c r="M79" s="248"/>
      <c r="N79" s="248"/>
      <c r="O79" s="248"/>
      <c r="P79" s="248"/>
      <c r="Q79" s="250"/>
      <c r="R79" s="250"/>
      <c r="S79" s="250"/>
      <c r="T79" s="249"/>
      <c r="U79" s="6"/>
      <c r="V79" s="9"/>
    </row>
    <row r="80" spans="1:23" ht="12" outlineLevel="7">
      <c r="A80" s="243"/>
      <c r="B80" s="244"/>
      <c r="C80" s="244"/>
      <c r="D80" s="244"/>
      <c r="E80" s="245"/>
      <c r="F80" s="249"/>
      <c r="G80" s="246" t="s">
        <v>1121</v>
      </c>
      <c r="H80" s="247"/>
      <c r="I80" s="248">
        <v>186</v>
      </c>
      <c r="J80" s="276"/>
      <c r="K80" s="250"/>
      <c r="L80" s="247"/>
      <c r="M80" s="248"/>
      <c r="N80" s="248"/>
      <c r="O80" s="248"/>
      <c r="P80" s="248"/>
      <c r="Q80" s="250"/>
      <c r="R80" s="250"/>
      <c r="S80" s="250"/>
      <c r="T80" s="249"/>
      <c r="U80" s="6"/>
      <c r="V80" s="9"/>
    </row>
    <row r="81" spans="1:23" ht="7.5" customHeight="1" outlineLevel="7">
      <c r="A81" s="9"/>
      <c r="B81" s="196"/>
      <c r="C81" s="195"/>
      <c r="D81" s="195"/>
      <c r="E81" s="12"/>
      <c r="F81" s="12"/>
      <c r="G81" s="203"/>
      <c r="H81" s="204"/>
      <c r="I81" s="205"/>
      <c r="J81" s="277"/>
      <c r="K81" s="152"/>
      <c r="L81" s="204"/>
      <c r="M81" s="158"/>
      <c r="N81" s="158"/>
      <c r="O81" s="158"/>
      <c r="P81" s="158"/>
      <c r="Q81" s="152"/>
      <c r="R81" s="152"/>
      <c r="S81" s="152"/>
      <c r="T81" s="10"/>
      <c r="U81" s="6"/>
      <c r="V81" s="9"/>
    </row>
    <row r="82" spans="1:23" outlineLevel="6">
      <c r="B82" s="6"/>
      <c r="C82" s="6"/>
      <c r="D82" s="6"/>
      <c r="E82" s="6"/>
      <c r="F82" s="6"/>
      <c r="G82" s="6"/>
      <c r="H82" s="6"/>
      <c r="I82" s="6"/>
      <c r="J82" s="278"/>
      <c r="K82" s="9"/>
      <c r="L82" s="6"/>
      <c r="M82" s="6"/>
      <c r="N82" s="6"/>
      <c r="O82" s="6"/>
      <c r="P82" s="6"/>
      <c r="Q82" s="6"/>
      <c r="R82" s="9"/>
      <c r="S82" s="9"/>
      <c r="T82" s="9"/>
    </row>
    <row r="83" spans="1:23" ht="13" outlineLevel="5">
      <c r="A83" s="188" t="s">
        <v>340</v>
      </c>
      <c r="B83" s="237">
        <v>6</v>
      </c>
      <c r="C83" s="238"/>
      <c r="D83" s="238"/>
      <c r="E83" s="192"/>
      <c r="F83" s="192"/>
      <c r="G83" s="239" t="s">
        <v>214</v>
      </c>
      <c r="H83" s="240"/>
      <c r="I83" s="241"/>
      <c r="J83" s="273"/>
      <c r="K83" s="190">
        <f>SUBTOTAL(9,K84:K89)</f>
        <v>0</v>
      </c>
      <c r="L83" s="240"/>
      <c r="M83" s="241"/>
      <c r="N83" s="191">
        <f>SUBTOTAL(9,N84:N89)</f>
        <v>5.2079999999999994E-2</v>
      </c>
      <c r="O83" s="241"/>
      <c r="P83" s="191">
        <f>SUBTOTAL(9,P84:P89)</f>
        <v>0</v>
      </c>
      <c r="Q83" s="242"/>
      <c r="R83" s="190">
        <f>SUBTOTAL(9,R84:R89)</f>
        <v>0</v>
      </c>
      <c r="S83" s="190">
        <f>SUBTOTAL(9,S84:S89)</f>
        <v>0</v>
      </c>
      <c r="T83" s="188"/>
      <c r="U83" s="6"/>
      <c r="V83" s="9"/>
      <c r="W83" s="9"/>
    </row>
    <row r="84" spans="1:23" ht="13" outlineLevel="6">
      <c r="B84" s="196"/>
      <c r="C84" s="197"/>
      <c r="D84" s="107" t="s">
        <v>1184</v>
      </c>
      <c r="E84" s="108"/>
      <c r="F84" s="108" t="s">
        <v>565</v>
      </c>
      <c r="G84" s="109" t="s">
        <v>566</v>
      </c>
      <c r="H84" s="110" t="s">
        <v>499</v>
      </c>
      <c r="I84" s="111">
        <v>186</v>
      </c>
      <c r="J84" s="274"/>
      <c r="K84" s="112">
        <f>I84*J84</f>
        <v>0</v>
      </c>
      <c r="L84" s="110" t="s">
        <v>2013</v>
      </c>
      <c r="M84" s="111">
        <v>2.7999999999999998E-4</v>
      </c>
      <c r="N84" s="111">
        <f>I84*M84</f>
        <v>5.2079999999999994E-2</v>
      </c>
      <c r="O84" s="111"/>
      <c r="P84" s="111">
        <f>I84*O84</f>
        <v>0</v>
      </c>
      <c r="Q84" s="112">
        <v>21</v>
      </c>
      <c r="R84" s="112">
        <f>K84*(Q84/100)</f>
        <v>0</v>
      </c>
      <c r="S84" s="112">
        <f>K84+R84</f>
        <v>0</v>
      </c>
      <c r="T84" s="113">
        <v>5</v>
      </c>
      <c r="U84" s="9"/>
      <c r="V84" s="9"/>
      <c r="W84" s="9"/>
    </row>
    <row r="85" spans="1:23" ht="4.5" customHeight="1" outlineLevel="6">
      <c r="B85" s="196"/>
      <c r="C85" s="198"/>
      <c r="D85" s="198"/>
      <c r="E85" s="10"/>
      <c r="F85" s="10"/>
      <c r="G85" s="202"/>
      <c r="H85" s="204"/>
      <c r="I85" s="158"/>
      <c r="J85" s="275"/>
      <c r="K85" s="152"/>
      <c r="L85" s="204"/>
      <c r="M85" s="158"/>
      <c r="N85" s="158"/>
      <c r="O85" s="158"/>
      <c r="P85" s="158"/>
      <c r="Q85" s="152"/>
      <c r="R85" s="152"/>
      <c r="S85" s="152"/>
      <c r="T85" s="10"/>
      <c r="U85" s="9"/>
      <c r="V85" s="9"/>
      <c r="W85" s="9"/>
    </row>
    <row r="86" spans="1:23" ht="12" outlineLevel="7">
      <c r="A86" s="243"/>
      <c r="B86" s="244"/>
      <c r="C86" s="244"/>
      <c r="D86" s="244"/>
      <c r="E86" s="245"/>
      <c r="F86" s="249" t="s">
        <v>17</v>
      </c>
      <c r="G86" s="246" t="s">
        <v>562</v>
      </c>
      <c r="H86" s="247"/>
      <c r="I86" s="248">
        <v>0</v>
      </c>
      <c r="J86" s="276"/>
      <c r="K86" s="250"/>
      <c r="L86" s="247"/>
      <c r="M86" s="248"/>
      <c r="N86" s="248"/>
      <c r="O86" s="248"/>
      <c r="P86" s="248"/>
      <c r="Q86" s="250"/>
      <c r="R86" s="250"/>
      <c r="S86" s="250"/>
      <c r="T86" s="249"/>
      <c r="U86" s="6"/>
      <c r="V86" s="9"/>
    </row>
    <row r="87" spans="1:23" ht="12" outlineLevel="7">
      <c r="A87" s="243"/>
      <c r="B87" s="244"/>
      <c r="C87" s="244"/>
      <c r="D87" s="244"/>
      <c r="E87" s="245"/>
      <c r="F87" s="249"/>
      <c r="G87" s="246" t="s">
        <v>1121</v>
      </c>
      <c r="H87" s="247"/>
      <c r="I87" s="248">
        <v>186</v>
      </c>
      <c r="J87" s="276"/>
      <c r="K87" s="250"/>
      <c r="L87" s="247"/>
      <c r="M87" s="248"/>
      <c r="N87" s="248"/>
      <c r="O87" s="248"/>
      <c r="P87" s="248"/>
      <c r="Q87" s="250"/>
      <c r="R87" s="250"/>
      <c r="S87" s="250"/>
      <c r="T87" s="249"/>
      <c r="U87" s="6"/>
      <c r="V87" s="9"/>
    </row>
    <row r="88" spans="1:23" ht="7.5" customHeight="1" outlineLevel="7">
      <c r="A88" s="9"/>
      <c r="B88" s="196"/>
      <c r="C88" s="195"/>
      <c r="D88" s="195"/>
      <c r="E88" s="12"/>
      <c r="F88" s="12"/>
      <c r="G88" s="203"/>
      <c r="H88" s="204"/>
      <c r="I88" s="205"/>
      <c r="J88" s="277"/>
      <c r="K88" s="152"/>
      <c r="L88" s="204"/>
      <c r="M88" s="158"/>
      <c r="N88" s="158"/>
      <c r="O88" s="158"/>
      <c r="P88" s="158"/>
      <c r="Q88" s="152"/>
      <c r="R88" s="152"/>
      <c r="S88" s="152"/>
      <c r="T88" s="10"/>
      <c r="U88" s="6"/>
      <c r="V88" s="9"/>
    </row>
    <row r="89" spans="1:23" outlineLevel="6">
      <c r="B89" s="6"/>
      <c r="C89" s="6"/>
      <c r="D89" s="6"/>
      <c r="E89" s="6"/>
      <c r="F89" s="6"/>
      <c r="G89" s="6"/>
      <c r="H89" s="6"/>
      <c r="I89" s="6"/>
      <c r="J89" s="278"/>
      <c r="K89" s="9"/>
      <c r="L89" s="6"/>
      <c r="M89" s="6"/>
      <c r="N89" s="6"/>
      <c r="O89" s="6"/>
      <c r="P89" s="6"/>
      <c r="Q89" s="6"/>
      <c r="R89" s="9"/>
      <c r="S89" s="9"/>
      <c r="T89" s="9"/>
    </row>
    <row r="90" spans="1:23" ht="13" outlineLevel="3">
      <c r="A90" s="178" t="s">
        <v>341</v>
      </c>
      <c r="B90" s="225">
        <v>4</v>
      </c>
      <c r="C90" s="226"/>
      <c r="D90" s="226"/>
      <c r="E90" s="182"/>
      <c r="F90" s="182"/>
      <c r="G90" s="227" t="s">
        <v>342</v>
      </c>
      <c r="H90" s="228"/>
      <c r="I90" s="229"/>
      <c r="J90" s="271"/>
      <c r="K90" s="180">
        <f>SUBTOTAL(9,K91:K253)</f>
        <v>0</v>
      </c>
      <c r="L90" s="228"/>
      <c r="M90" s="229"/>
      <c r="N90" s="181">
        <f>SUBTOTAL(9,N91:N253)</f>
        <v>0</v>
      </c>
      <c r="O90" s="229"/>
      <c r="P90" s="181">
        <f>SUBTOTAL(9,P91:P253)</f>
        <v>0</v>
      </c>
      <c r="Q90" s="230"/>
      <c r="R90" s="180">
        <f>SUBTOTAL(9,R91:R253)</f>
        <v>0</v>
      </c>
      <c r="S90" s="180">
        <f>SUBTOTAL(9,S91:S253)</f>
        <v>0</v>
      </c>
      <c r="T90" s="178"/>
      <c r="U90" s="6"/>
      <c r="V90" s="9"/>
      <c r="W90" s="9"/>
    </row>
    <row r="91" spans="1:23" ht="13" outlineLevel="4">
      <c r="A91" s="183" t="s">
        <v>343</v>
      </c>
      <c r="B91" s="231">
        <v>5</v>
      </c>
      <c r="C91" s="232"/>
      <c r="D91" s="232"/>
      <c r="E91" s="187"/>
      <c r="F91" s="187"/>
      <c r="G91" s="233" t="s">
        <v>344</v>
      </c>
      <c r="H91" s="234"/>
      <c r="I91" s="235"/>
      <c r="J91" s="272"/>
      <c r="K91" s="185">
        <f>SUBTOTAL(9,K92:K253)</f>
        <v>0</v>
      </c>
      <c r="L91" s="234"/>
      <c r="M91" s="235"/>
      <c r="N91" s="186">
        <f>SUBTOTAL(9,N92:N253)</f>
        <v>0</v>
      </c>
      <c r="O91" s="235"/>
      <c r="P91" s="186">
        <f>SUBTOTAL(9,P92:P253)</f>
        <v>0</v>
      </c>
      <c r="Q91" s="236"/>
      <c r="R91" s="185">
        <f>SUBTOTAL(9,R92:R253)</f>
        <v>0</v>
      </c>
      <c r="S91" s="185">
        <f>SUBTOTAL(9,S92:S253)</f>
        <v>0</v>
      </c>
      <c r="T91" s="183"/>
      <c r="U91" s="6"/>
      <c r="V91" s="9"/>
      <c r="W91" s="9"/>
    </row>
    <row r="92" spans="1:23" ht="13" outlineLevel="5">
      <c r="A92" s="188" t="s">
        <v>345</v>
      </c>
      <c r="B92" s="237">
        <v>6</v>
      </c>
      <c r="C92" s="238"/>
      <c r="D92" s="238"/>
      <c r="E92" s="192"/>
      <c r="F92" s="192"/>
      <c r="G92" s="239" t="s">
        <v>346</v>
      </c>
      <c r="H92" s="240"/>
      <c r="I92" s="241"/>
      <c r="J92" s="273"/>
      <c r="K92" s="190">
        <f>SUBTOTAL(9,K93:K173)</f>
        <v>0</v>
      </c>
      <c r="L92" s="240"/>
      <c r="M92" s="241"/>
      <c r="N92" s="191">
        <f>SUBTOTAL(9,N93:N173)</f>
        <v>0</v>
      </c>
      <c r="O92" s="241"/>
      <c r="P92" s="191">
        <f>SUBTOTAL(9,P93:P173)</f>
        <v>0</v>
      </c>
      <c r="Q92" s="242"/>
      <c r="R92" s="190">
        <f>SUBTOTAL(9,R93:R173)</f>
        <v>0</v>
      </c>
      <c r="S92" s="190">
        <f>SUBTOTAL(9,S93:S173)</f>
        <v>0</v>
      </c>
      <c r="T92" s="188"/>
      <c r="U92" s="6"/>
      <c r="V92" s="9"/>
      <c r="W92" s="9"/>
    </row>
    <row r="93" spans="1:23" ht="26" outlineLevel="6">
      <c r="B93" s="196"/>
      <c r="C93" s="197"/>
      <c r="D93" s="107" t="s">
        <v>1185</v>
      </c>
      <c r="E93" s="108"/>
      <c r="F93" s="108" t="s">
        <v>1186</v>
      </c>
      <c r="G93" s="109" t="s">
        <v>569</v>
      </c>
      <c r="H93" s="110"/>
      <c r="I93" s="111">
        <v>0</v>
      </c>
      <c r="J93" s="274"/>
      <c r="K93" s="112">
        <f>I93*J93</f>
        <v>0</v>
      </c>
      <c r="L93" s="110" t="s">
        <v>2014</v>
      </c>
      <c r="M93" s="111"/>
      <c r="N93" s="111">
        <f>I93*M93</f>
        <v>0</v>
      </c>
      <c r="O93" s="111"/>
      <c r="P93" s="111">
        <f>I93*O93</f>
        <v>0</v>
      </c>
      <c r="Q93" s="112">
        <v>21</v>
      </c>
      <c r="R93" s="112">
        <f>K93*(Q93/100)</f>
        <v>0</v>
      </c>
      <c r="S93" s="112">
        <f>K93+R93</f>
        <v>0</v>
      </c>
      <c r="T93" s="113"/>
      <c r="U93" s="9"/>
      <c r="V93" s="9"/>
      <c r="W93" s="9"/>
    </row>
    <row r="94" spans="1:23" ht="4.5" customHeight="1" outlineLevel="6">
      <c r="B94" s="196"/>
      <c r="C94" s="198"/>
      <c r="D94" s="198"/>
      <c r="E94" s="10"/>
      <c r="F94" s="10"/>
      <c r="G94" s="202"/>
      <c r="H94" s="204"/>
      <c r="I94" s="158"/>
      <c r="J94" s="275"/>
      <c r="K94" s="152"/>
      <c r="L94" s="204"/>
      <c r="M94" s="158"/>
      <c r="N94" s="158"/>
      <c r="O94" s="158"/>
      <c r="P94" s="158"/>
      <c r="Q94" s="152"/>
      <c r="R94" s="152"/>
      <c r="S94" s="152"/>
      <c r="T94" s="10"/>
      <c r="U94" s="9"/>
      <c r="V94" s="9"/>
      <c r="W94" s="9"/>
    </row>
    <row r="95" spans="1:23" ht="26" outlineLevel="6">
      <c r="B95" s="196"/>
      <c r="C95" s="197"/>
      <c r="D95" s="107" t="s">
        <v>1187</v>
      </c>
      <c r="E95" s="108"/>
      <c r="F95" s="108" t="s">
        <v>1188</v>
      </c>
      <c r="G95" s="109" t="s">
        <v>572</v>
      </c>
      <c r="H95" s="110"/>
      <c r="I95" s="111">
        <v>0</v>
      </c>
      <c r="J95" s="274"/>
      <c r="K95" s="112">
        <f>I95*J95</f>
        <v>0</v>
      </c>
      <c r="L95" s="110" t="s">
        <v>2014</v>
      </c>
      <c r="M95" s="111"/>
      <c r="N95" s="111">
        <f>I95*M95</f>
        <v>0</v>
      </c>
      <c r="O95" s="111"/>
      <c r="P95" s="111">
        <f>I95*O95</f>
        <v>0</v>
      </c>
      <c r="Q95" s="112">
        <v>21</v>
      </c>
      <c r="R95" s="112">
        <f>K95*(Q95/100)</f>
        <v>0</v>
      </c>
      <c r="S95" s="112">
        <f>K95+R95</f>
        <v>0</v>
      </c>
      <c r="T95" s="113"/>
      <c r="U95" s="9"/>
      <c r="V95" s="9"/>
      <c r="W95" s="9"/>
    </row>
    <row r="96" spans="1:23" ht="4.5" customHeight="1" outlineLevel="6">
      <c r="B96" s="196"/>
      <c r="C96" s="198"/>
      <c r="D96" s="198"/>
      <c r="E96" s="10"/>
      <c r="F96" s="10"/>
      <c r="G96" s="202"/>
      <c r="H96" s="204"/>
      <c r="I96" s="158"/>
      <c r="J96" s="275"/>
      <c r="K96" s="152"/>
      <c r="L96" s="204"/>
      <c r="M96" s="158"/>
      <c r="N96" s="158"/>
      <c r="O96" s="158"/>
      <c r="P96" s="158"/>
      <c r="Q96" s="152"/>
      <c r="R96" s="152"/>
      <c r="S96" s="152"/>
      <c r="T96" s="10"/>
      <c r="U96" s="9"/>
      <c r="V96" s="9"/>
      <c r="W96" s="9"/>
    </row>
    <row r="97" spans="2:23" ht="26" outlineLevel="6">
      <c r="B97" s="196"/>
      <c r="C97" s="197"/>
      <c r="D97" s="107" t="s">
        <v>1189</v>
      </c>
      <c r="E97" s="108"/>
      <c r="F97" s="108" t="s">
        <v>1190</v>
      </c>
      <c r="G97" s="109" t="s">
        <v>575</v>
      </c>
      <c r="H97" s="110"/>
      <c r="I97" s="111">
        <v>0</v>
      </c>
      <c r="J97" s="274"/>
      <c r="K97" s="112">
        <f>I97*J97</f>
        <v>0</v>
      </c>
      <c r="L97" s="110" t="s">
        <v>2014</v>
      </c>
      <c r="M97" s="111"/>
      <c r="N97" s="111">
        <f>I97*M97</f>
        <v>0</v>
      </c>
      <c r="O97" s="111"/>
      <c r="P97" s="111">
        <f>I97*O97</f>
        <v>0</v>
      </c>
      <c r="Q97" s="112">
        <v>21</v>
      </c>
      <c r="R97" s="112">
        <f>K97*(Q97/100)</f>
        <v>0</v>
      </c>
      <c r="S97" s="112">
        <f>K97+R97</f>
        <v>0</v>
      </c>
      <c r="T97" s="113"/>
      <c r="U97" s="9"/>
      <c r="V97" s="9"/>
      <c r="W97" s="9"/>
    </row>
    <row r="98" spans="2:23" ht="4.5" customHeight="1" outlineLevel="6">
      <c r="B98" s="196"/>
      <c r="C98" s="198"/>
      <c r="D98" s="198"/>
      <c r="E98" s="10"/>
      <c r="F98" s="10"/>
      <c r="G98" s="202"/>
      <c r="H98" s="204"/>
      <c r="I98" s="158"/>
      <c r="J98" s="275"/>
      <c r="K98" s="152"/>
      <c r="L98" s="204"/>
      <c r="M98" s="158"/>
      <c r="N98" s="158"/>
      <c r="O98" s="158"/>
      <c r="P98" s="158"/>
      <c r="Q98" s="152"/>
      <c r="R98" s="152"/>
      <c r="S98" s="152"/>
      <c r="T98" s="10"/>
      <c r="U98" s="9"/>
      <c r="V98" s="9"/>
      <c r="W98" s="9"/>
    </row>
    <row r="99" spans="2:23" ht="169" outlineLevel="6">
      <c r="B99" s="196"/>
      <c r="C99" s="197"/>
      <c r="D99" s="107" t="s">
        <v>1191</v>
      </c>
      <c r="E99" s="108" t="s">
        <v>1192</v>
      </c>
      <c r="F99" s="108" t="s">
        <v>1193</v>
      </c>
      <c r="G99" s="109" t="s">
        <v>1194</v>
      </c>
      <c r="H99" s="110" t="s">
        <v>513</v>
      </c>
      <c r="I99" s="111">
        <v>1</v>
      </c>
      <c r="J99" s="274"/>
      <c r="K99" s="112">
        <f>I99*J99</f>
        <v>0</v>
      </c>
      <c r="L99" s="110" t="s">
        <v>2014</v>
      </c>
      <c r="M99" s="111"/>
      <c r="N99" s="111">
        <f>I99*M99</f>
        <v>0</v>
      </c>
      <c r="O99" s="111"/>
      <c r="P99" s="111">
        <f>I99*O99</f>
        <v>0</v>
      </c>
      <c r="Q99" s="112">
        <v>21</v>
      </c>
      <c r="R99" s="112">
        <f>K99*(Q99/100)</f>
        <v>0</v>
      </c>
      <c r="S99" s="112">
        <f>K99+R99</f>
        <v>0</v>
      </c>
      <c r="T99" s="113"/>
      <c r="U99" s="9"/>
      <c r="V99" s="9"/>
      <c r="W99" s="9"/>
    </row>
    <row r="100" spans="2:23" ht="4.5" customHeight="1" outlineLevel="6">
      <c r="B100" s="196"/>
      <c r="C100" s="198"/>
      <c r="D100" s="198"/>
      <c r="E100" s="10"/>
      <c r="F100" s="10"/>
      <c r="G100" s="202"/>
      <c r="H100" s="204"/>
      <c r="I100" s="158"/>
      <c r="J100" s="275"/>
      <c r="K100" s="152"/>
      <c r="L100" s="204"/>
      <c r="M100" s="158"/>
      <c r="N100" s="158"/>
      <c r="O100" s="158"/>
      <c r="P100" s="158"/>
      <c r="Q100" s="152"/>
      <c r="R100" s="152"/>
      <c r="S100" s="152"/>
      <c r="T100" s="10"/>
      <c r="U100" s="9"/>
      <c r="V100" s="9"/>
      <c r="W100" s="9"/>
    </row>
    <row r="101" spans="2:23" ht="182" outlineLevel="6">
      <c r="B101" s="196"/>
      <c r="C101" s="197"/>
      <c r="D101" s="107" t="s">
        <v>1195</v>
      </c>
      <c r="E101" s="108" t="s">
        <v>1196</v>
      </c>
      <c r="F101" s="108" t="s">
        <v>1197</v>
      </c>
      <c r="G101" s="109" t="s">
        <v>1198</v>
      </c>
      <c r="H101" s="110" t="s">
        <v>513</v>
      </c>
      <c r="I101" s="111">
        <v>1</v>
      </c>
      <c r="J101" s="274"/>
      <c r="K101" s="112">
        <f>I101*J101</f>
        <v>0</v>
      </c>
      <c r="L101" s="110" t="s">
        <v>2014</v>
      </c>
      <c r="M101" s="111"/>
      <c r="N101" s="111">
        <f>I101*M101</f>
        <v>0</v>
      </c>
      <c r="O101" s="111"/>
      <c r="P101" s="111">
        <f>I101*O101</f>
        <v>0</v>
      </c>
      <c r="Q101" s="112">
        <v>21</v>
      </c>
      <c r="R101" s="112">
        <f>K101*(Q101/100)</f>
        <v>0</v>
      </c>
      <c r="S101" s="112">
        <f>K101+R101</f>
        <v>0</v>
      </c>
      <c r="T101" s="113"/>
      <c r="U101" s="9"/>
      <c r="V101" s="9"/>
      <c r="W101" s="9"/>
    </row>
    <row r="102" spans="2:23" ht="4.5" customHeight="1" outlineLevel="6">
      <c r="B102" s="196"/>
      <c r="C102" s="198"/>
      <c r="D102" s="198"/>
      <c r="E102" s="10"/>
      <c r="F102" s="10"/>
      <c r="G102" s="202"/>
      <c r="H102" s="204"/>
      <c r="I102" s="158"/>
      <c r="J102" s="275"/>
      <c r="K102" s="152"/>
      <c r="L102" s="204"/>
      <c r="M102" s="158"/>
      <c r="N102" s="158"/>
      <c r="O102" s="158"/>
      <c r="P102" s="158"/>
      <c r="Q102" s="152"/>
      <c r="R102" s="152"/>
      <c r="S102" s="152"/>
      <c r="T102" s="10"/>
      <c r="U102" s="9"/>
      <c r="V102" s="9"/>
      <c r="W102" s="9"/>
    </row>
    <row r="103" spans="2:23" ht="195" outlineLevel="6">
      <c r="B103" s="196"/>
      <c r="C103" s="197"/>
      <c r="D103" s="107" t="s">
        <v>1199</v>
      </c>
      <c r="E103" s="108" t="s">
        <v>1200</v>
      </c>
      <c r="F103" s="108" t="s">
        <v>1201</v>
      </c>
      <c r="G103" s="109" t="s">
        <v>1202</v>
      </c>
      <c r="H103" s="110" t="s">
        <v>513</v>
      </c>
      <c r="I103" s="111">
        <v>1</v>
      </c>
      <c r="J103" s="274"/>
      <c r="K103" s="112">
        <f>I103*J103</f>
        <v>0</v>
      </c>
      <c r="L103" s="110" t="s">
        <v>2014</v>
      </c>
      <c r="M103" s="111"/>
      <c r="N103" s="111">
        <f>I103*M103</f>
        <v>0</v>
      </c>
      <c r="O103" s="111"/>
      <c r="P103" s="111">
        <f>I103*O103</f>
        <v>0</v>
      </c>
      <c r="Q103" s="112">
        <v>21</v>
      </c>
      <c r="R103" s="112">
        <f>K103*(Q103/100)</f>
        <v>0</v>
      </c>
      <c r="S103" s="112">
        <f>K103+R103</f>
        <v>0</v>
      </c>
      <c r="T103" s="113"/>
      <c r="U103" s="9"/>
      <c r="V103" s="9"/>
      <c r="W103" s="9"/>
    </row>
    <row r="104" spans="2:23" ht="4.5" customHeight="1" outlineLevel="6">
      <c r="B104" s="196"/>
      <c r="C104" s="198"/>
      <c r="D104" s="198"/>
      <c r="E104" s="10"/>
      <c r="F104" s="10"/>
      <c r="G104" s="202"/>
      <c r="H104" s="204"/>
      <c r="I104" s="158"/>
      <c r="J104" s="275"/>
      <c r="K104" s="152"/>
      <c r="L104" s="204"/>
      <c r="M104" s="158"/>
      <c r="N104" s="158"/>
      <c r="O104" s="158"/>
      <c r="P104" s="158"/>
      <c r="Q104" s="152"/>
      <c r="R104" s="152"/>
      <c r="S104" s="152"/>
      <c r="T104" s="10"/>
      <c r="U104" s="9"/>
      <c r="V104" s="9"/>
      <c r="W104" s="9"/>
    </row>
    <row r="105" spans="2:23" ht="182" outlineLevel="6">
      <c r="B105" s="196"/>
      <c r="C105" s="197"/>
      <c r="D105" s="107" t="s">
        <v>1203</v>
      </c>
      <c r="E105" s="108" t="s">
        <v>1204</v>
      </c>
      <c r="F105" s="108" t="s">
        <v>1205</v>
      </c>
      <c r="G105" s="109" t="s">
        <v>1206</v>
      </c>
      <c r="H105" s="110" t="s">
        <v>513</v>
      </c>
      <c r="I105" s="111">
        <v>1</v>
      </c>
      <c r="J105" s="274"/>
      <c r="K105" s="112">
        <f>I105*J105</f>
        <v>0</v>
      </c>
      <c r="L105" s="110" t="s">
        <v>2014</v>
      </c>
      <c r="M105" s="111"/>
      <c r="N105" s="111">
        <f>I105*M105</f>
        <v>0</v>
      </c>
      <c r="O105" s="111"/>
      <c r="P105" s="111">
        <f>I105*O105</f>
        <v>0</v>
      </c>
      <c r="Q105" s="112">
        <v>21</v>
      </c>
      <c r="R105" s="112">
        <f>K105*(Q105/100)</f>
        <v>0</v>
      </c>
      <c r="S105" s="112">
        <f>K105+R105</f>
        <v>0</v>
      </c>
      <c r="T105" s="113"/>
      <c r="U105" s="9"/>
      <c r="V105" s="9"/>
      <c r="W105" s="9"/>
    </row>
    <row r="106" spans="2:23" ht="4.5" customHeight="1" outlineLevel="6">
      <c r="B106" s="196"/>
      <c r="C106" s="198"/>
      <c r="D106" s="198"/>
      <c r="E106" s="10"/>
      <c r="F106" s="10"/>
      <c r="G106" s="202"/>
      <c r="H106" s="204"/>
      <c r="I106" s="158"/>
      <c r="J106" s="275"/>
      <c r="K106" s="152"/>
      <c r="L106" s="204"/>
      <c r="M106" s="158"/>
      <c r="N106" s="158"/>
      <c r="O106" s="158"/>
      <c r="P106" s="158"/>
      <c r="Q106" s="152"/>
      <c r="R106" s="152"/>
      <c r="S106" s="152"/>
      <c r="T106" s="10"/>
      <c r="U106" s="9"/>
      <c r="V106" s="9"/>
      <c r="W106" s="9"/>
    </row>
    <row r="107" spans="2:23" ht="182" outlineLevel="6">
      <c r="B107" s="196"/>
      <c r="C107" s="197"/>
      <c r="D107" s="107" t="s">
        <v>1207</v>
      </c>
      <c r="E107" s="108" t="s">
        <v>1208</v>
      </c>
      <c r="F107" s="108" t="s">
        <v>1209</v>
      </c>
      <c r="G107" s="109" t="s">
        <v>1206</v>
      </c>
      <c r="H107" s="110" t="s">
        <v>513</v>
      </c>
      <c r="I107" s="111">
        <v>1</v>
      </c>
      <c r="J107" s="274"/>
      <c r="K107" s="112">
        <f>I107*J107</f>
        <v>0</v>
      </c>
      <c r="L107" s="110" t="s">
        <v>2014</v>
      </c>
      <c r="M107" s="111"/>
      <c r="N107" s="111">
        <f>I107*M107</f>
        <v>0</v>
      </c>
      <c r="O107" s="111"/>
      <c r="P107" s="111">
        <f>I107*O107</f>
        <v>0</v>
      </c>
      <c r="Q107" s="112">
        <v>21</v>
      </c>
      <c r="R107" s="112">
        <f>K107*(Q107/100)</f>
        <v>0</v>
      </c>
      <c r="S107" s="112">
        <f>K107+R107</f>
        <v>0</v>
      </c>
      <c r="T107" s="113"/>
      <c r="U107" s="9"/>
      <c r="V107" s="9"/>
      <c r="W107" s="9"/>
    </row>
    <row r="108" spans="2:23" ht="4.5" customHeight="1" outlineLevel="6">
      <c r="B108" s="196"/>
      <c r="C108" s="198"/>
      <c r="D108" s="198"/>
      <c r="E108" s="10"/>
      <c r="F108" s="10"/>
      <c r="G108" s="202"/>
      <c r="H108" s="204"/>
      <c r="I108" s="158"/>
      <c r="J108" s="275"/>
      <c r="K108" s="152"/>
      <c r="L108" s="204"/>
      <c r="M108" s="158"/>
      <c r="N108" s="158"/>
      <c r="O108" s="158"/>
      <c r="P108" s="158"/>
      <c r="Q108" s="152"/>
      <c r="R108" s="152"/>
      <c r="S108" s="152"/>
      <c r="T108" s="10"/>
      <c r="U108" s="9"/>
      <c r="V108" s="9"/>
      <c r="W108" s="9"/>
    </row>
    <row r="109" spans="2:23" ht="221" outlineLevel="6">
      <c r="B109" s="196"/>
      <c r="C109" s="197"/>
      <c r="D109" s="107" t="s">
        <v>1210</v>
      </c>
      <c r="E109" s="108" t="s">
        <v>1211</v>
      </c>
      <c r="F109" s="108" t="s">
        <v>1212</v>
      </c>
      <c r="G109" s="109" t="s">
        <v>1213</v>
      </c>
      <c r="H109" s="110" t="s">
        <v>513</v>
      </c>
      <c r="I109" s="111">
        <v>1</v>
      </c>
      <c r="J109" s="274"/>
      <c r="K109" s="112">
        <f>I109*J109</f>
        <v>0</v>
      </c>
      <c r="L109" s="110" t="s">
        <v>2014</v>
      </c>
      <c r="M109" s="111"/>
      <c r="N109" s="111">
        <f>I109*M109</f>
        <v>0</v>
      </c>
      <c r="O109" s="111"/>
      <c r="P109" s="111">
        <f>I109*O109</f>
        <v>0</v>
      </c>
      <c r="Q109" s="112">
        <v>21</v>
      </c>
      <c r="R109" s="112">
        <f>K109*(Q109/100)</f>
        <v>0</v>
      </c>
      <c r="S109" s="112">
        <f>K109+R109</f>
        <v>0</v>
      </c>
      <c r="T109" s="113"/>
      <c r="U109" s="9"/>
      <c r="V109" s="9"/>
      <c r="W109" s="9"/>
    </row>
    <row r="110" spans="2:23" ht="4.5" customHeight="1" outlineLevel="6">
      <c r="B110" s="196"/>
      <c r="C110" s="198"/>
      <c r="D110" s="198"/>
      <c r="E110" s="10"/>
      <c r="F110" s="10"/>
      <c r="G110" s="202"/>
      <c r="H110" s="204"/>
      <c r="I110" s="158"/>
      <c r="J110" s="275"/>
      <c r="K110" s="152"/>
      <c r="L110" s="204"/>
      <c r="M110" s="158"/>
      <c r="N110" s="158"/>
      <c r="O110" s="158"/>
      <c r="P110" s="158"/>
      <c r="Q110" s="152"/>
      <c r="R110" s="152"/>
      <c r="S110" s="152"/>
      <c r="T110" s="10"/>
      <c r="U110" s="9"/>
      <c r="V110" s="9"/>
      <c r="W110" s="9"/>
    </row>
    <row r="111" spans="2:23" ht="182" outlineLevel="6">
      <c r="B111" s="196"/>
      <c r="C111" s="197"/>
      <c r="D111" s="107" t="s">
        <v>1214</v>
      </c>
      <c r="E111" s="108" t="s">
        <v>1215</v>
      </c>
      <c r="F111" s="108" t="s">
        <v>1216</v>
      </c>
      <c r="G111" s="109" t="s">
        <v>1206</v>
      </c>
      <c r="H111" s="110" t="s">
        <v>513</v>
      </c>
      <c r="I111" s="111">
        <v>1</v>
      </c>
      <c r="J111" s="274"/>
      <c r="K111" s="112">
        <f>I111*J111</f>
        <v>0</v>
      </c>
      <c r="L111" s="110" t="s">
        <v>2014</v>
      </c>
      <c r="M111" s="111"/>
      <c r="N111" s="111">
        <f>I111*M111</f>
        <v>0</v>
      </c>
      <c r="O111" s="111"/>
      <c r="P111" s="111">
        <f>I111*O111</f>
        <v>0</v>
      </c>
      <c r="Q111" s="112">
        <v>21</v>
      </c>
      <c r="R111" s="112">
        <f>K111*(Q111/100)</f>
        <v>0</v>
      </c>
      <c r="S111" s="112">
        <f>K111+R111</f>
        <v>0</v>
      </c>
      <c r="T111" s="113"/>
      <c r="U111" s="9"/>
      <c r="V111" s="9"/>
      <c r="W111" s="9"/>
    </row>
    <row r="112" spans="2:23" ht="4.5" customHeight="1" outlineLevel="6">
      <c r="B112" s="196"/>
      <c r="C112" s="198"/>
      <c r="D112" s="198"/>
      <c r="E112" s="10"/>
      <c r="F112" s="10"/>
      <c r="G112" s="202"/>
      <c r="H112" s="204"/>
      <c r="I112" s="158"/>
      <c r="J112" s="275"/>
      <c r="K112" s="152"/>
      <c r="L112" s="204"/>
      <c r="M112" s="158"/>
      <c r="N112" s="158"/>
      <c r="O112" s="158"/>
      <c r="P112" s="158"/>
      <c r="Q112" s="152"/>
      <c r="R112" s="152"/>
      <c r="S112" s="152"/>
      <c r="T112" s="10"/>
      <c r="U112" s="9"/>
      <c r="V112" s="9"/>
      <c r="W112" s="9"/>
    </row>
    <row r="113" spans="2:23" ht="182" outlineLevel="6">
      <c r="B113" s="196"/>
      <c r="C113" s="197"/>
      <c r="D113" s="107" t="s">
        <v>1217</v>
      </c>
      <c r="E113" s="108" t="s">
        <v>1218</v>
      </c>
      <c r="F113" s="108" t="s">
        <v>1219</v>
      </c>
      <c r="G113" s="109" t="s">
        <v>1220</v>
      </c>
      <c r="H113" s="110" t="s">
        <v>513</v>
      </c>
      <c r="I113" s="111">
        <v>1</v>
      </c>
      <c r="J113" s="274"/>
      <c r="K113" s="112">
        <f>I113*J113</f>
        <v>0</v>
      </c>
      <c r="L113" s="110" t="s">
        <v>2014</v>
      </c>
      <c r="M113" s="111"/>
      <c r="N113" s="111">
        <f>I113*M113</f>
        <v>0</v>
      </c>
      <c r="O113" s="111"/>
      <c r="P113" s="111">
        <f>I113*O113</f>
        <v>0</v>
      </c>
      <c r="Q113" s="112">
        <v>21</v>
      </c>
      <c r="R113" s="112">
        <f>K113*(Q113/100)</f>
        <v>0</v>
      </c>
      <c r="S113" s="112">
        <f>K113+R113</f>
        <v>0</v>
      </c>
      <c r="T113" s="113"/>
      <c r="U113" s="9"/>
      <c r="V113" s="9"/>
      <c r="W113" s="9"/>
    </row>
    <row r="114" spans="2:23" ht="4.5" customHeight="1" outlineLevel="6">
      <c r="B114" s="196"/>
      <c r="C114" s="198"/>
      <c r="D114" s="198"/>
      <c r="E114" s="10"/>
      <c r="F114" s="10"/>
      <c r="G114" s="202"/>
      <c r="H114" s="204"/>
      <c r="I114" s="158"/>
      <c r="J114" s="275"/>
      <c r="K114" s="152"/>
      <c r="L114" s="204"/>
      <c r="M114" s="158"/>
      <c r="N114" s="158"/>
      <c r="O114" s="158"/>
      <c r="P114" s="158"/>
      <c r="Q114" s="152"/>
      <c r="R114" s="152"/>
      <c r="S114" s="152"/>
      <c r="T114" s="10"/>
      <c r="U114" s="9"/>
      <c r="V114" s="9"/>
      <c r="W114" s="9"/>
    </row>
    <row r="115" spans="2:23" ht="195" outlineLevel="6">
      <c r="B115" s="196"/>
      <c r="C115" s="197"/>
      <c r="D115" s="107" t="s">
        <v>1221</v>
      </c>
      <c r="E115" s="108" t="s">
        <v>1222</v>
      </c>
      <c r="F115" s="108" t="s">
        <v>1223</v>
      </c>
      <c r="G115" s="109" t="s">
        <v>1224</v>
      </c>
      <c r="H115" s="110" t="s">
        <v>513</v>
      </c>
      <c r="I115" s="111">
        <v>1</v>
      </c>
      <c r="J115" s="274"/>
      <c r="K115" s="112">
        <f>I115*J115</f>
        <v>0</v>
      </c>
      <c r="L115" s="110" t="s">
        <v>2014</v>
      </c>
      <c r="M115" s="111"/>
      <c r="N115" s="111">
        <f>I115*M115</f>
        <v>0</v>
      </c>
      <c r="O115" s="111"/>
      <c r="P115" s="111">
        <f>I115*O115</f>
        <v>0</v>
      </c>
      <c r="Q115" s="112">
        <v>21</v>
      </c>
      <c r="R115" s="112">
        <f>K115*(Q115/100)</f>
        <v>0</v>
      </c>
      <c r="S115" s="112">
        <f>K115+R115</f>
        <v>0</v>
      </c>
      <c r="T115" s="113"/>
      <c r="U115" s="9"/>
      <c r="V115" s="9"/>
      <c r="W115" s="9"/>
    </row>
    <row r="116" spans="2:23" ht="4.5" customHeight="1" outlineLevel="6">
      <c r="B116" s="196"/>
      <c r="C116" s="198"/>
      <c r="D116" s="198"/>
      <c r="E116" s="10"/>
      <c r="F116" s="10"/>
      <c r="G116" s="202"/>
      <c r="H116" s="204"/>
      <c r="I116" s="158"/>
      <c r="J116" s="275"/>
      <c r="K116" s="152"/>
      <c r="L116" s="204"/>
      <c r="M116" s="158"/>
      <c r="N116" s="158"/>
      <c r="O116" s="158"/>
      <c r="P116" s="158"/>
      <c r="Q116" s="152"/>
      <c r="R116" s="152"/>
      <c r="S116" s="152"/>
      <c r="T116" s="10"/>
      <c r="U116" s="9"/>
      <c r="V116" s="9"/>
      <c r="W116" s="9"/>
    </row>
    <row r="117" spans="2:23" ht="195" outlineLevel="6">
      <c r="B117" s="196"/>
      <c r="C117" s="197"/>
      <c r="D117" s="107" t="s">
        <v>1225</v>
      </c>
      <c r="E117" s="108" t="s">
        <v>1226</v>
      </c>
      <c r="F117" s="108" t="s">
        <v>1227</v>
      </c>
      <c r="G117" s="109" t="s">
        <v>1224</v>
      </c>
      <c r="H117" s="110" t="s">
        <v>513</v>
      </c>
      <c r="I117" s="111">
        <v>1</v>
      </c>
      <c r="J117" s="274"/>
      <c r="K117" s="112">
        <f>I117*J117</f>
        <v>0</v>
      </c>
      <c r="L117" s="110" t="s">
        <v>2014</v>
      </c>
      <c r="M117" s="111"/>
      <c r="N117" s="111">
        <f>I117*M117</f>
        <v>0</v>
      </c>
      <c r="O117" s="111"/>
      <c r="P117" s="111">
        <f>I117*O117</f>
        <v>0</v>
      </c>
      <c r="Q117" s="112">
        <v>21</v>
      </c>
      <c r="R117" s="112">
        <f>K117*(Q117/100)</f>
        <v>0</v>
      </c>
      <c r="S117" s="112">
        <f>K117+R117</f>
        <v>0</v>
      </c>
      <c r="T117" s="113"/>
      <c r="U117" s="9"/>
      <c r="V117" s="9"/>
      <c r="W117" s="9"/>
    </row>
    <row r="118" spans="2:23" ht="4.5" customHeight="1" outlineLevel="6">
      <c r="B118" s="196"/>
      <c r="C118" s="198"/>
      <c r="D118" s="198"/>
      <c r="E118" s="10"/>
      <c r="F118" s="10"/>
      <c r="G118" s="202"/>
      <c r="H118" s="204"/>
      <c r="I118" s="158"/>
      <c r="J118" s="275"/>
      <c r="K118" s="152"/>
      <c r="L118" s="204"/>
      <c r="M118" s="158"/>
      <c r="N118" s="158"/>
      <c r="O118" s="158"/>
      <c r="P118" s="158"/>
      <c r="Q118" s="152"/>
      <c r="R118" s="152"/>
      <c r="S118" s="152"/>
      <c r="T118" s="10"/>
      <c r="U118" s="9"/>
      <c r="V118" s="9"/>
      <c r="W118" s="9"/>
    </row>
    <row r="119" spans="2:23" ht="195" outlineLevel="6">
      <c r="B119" s="196"/>
      <c r="C119" s="197"/>
      <c r="D119" s="107" t="s">
        <v>1228</v>
      </c>
      <c r="E119" s="108" t="s">
        <v>1229</v>
      </c>
      <c r="F119" s="108" t="s">
        <v>1230</v>
      </c>
      <c r="G119" s="109" t="s">
        <v>1231</v>
      </c>
      <c r="H119" s="110" t="s">
        <v>513</v>
      </c>
      <c r="I119" s="111">
        <v>1</v>
      </c>
      <c r="J119" s="274"/>
      <c r="K119" s="112">
        <f>I119*J119</f>
        <v>0</v>
      </c>
      <c r="L119" s="110" t="s">
        <v>2014</v>
      </c>
      <c r="M119" s="111"/>
      <c r="N119" s="111">
        <f>I119*M119</f>
        <v>0</v>
      </c>
      <c r="O119" s="111"/>
      <c r="P119" s="111">
        <f>I119*O119</f>
        <v>0</v>
      </c>
      <c r="Q119" s="112">
        <v>21</v>
      </c>
      <c r="R119" s="112">
        <f>K119*(Q119/100)</f>
        <v>0</v>
      </c>
      <c r="S119" s="112">
        <f>K119+R119</f>
        <v>0</v>
      </c>
      <c r="T119" s="113"/>
      <c r="U119" s="9"/>
      <c r="V119" s="9"/>
      <c r="W119" s="9"/>
    </row>
    <row r="120" spans="2:23" ht="4.5" customHeight="1" outlineLevel="6">
      <c r="B120" s="196"/>
      <c r="C120" s="198"/>
      <c r="D120" s="198"/>
      <c r="E120" s="10"/>
      <c r="F120" s="10"/>
      <c r="G120" s="202"/>
      <c r="H120" s="204"/>
      <c r="I120" s="158"/>
      <c r="J120" s="275"/>
      <c r="K120" s="152"/>
      <c r="L120" s="204"/>
      <c r="M120" s="158"/>
      <c r="N120" s="158"/>
      <c r="O120" s="158"/>
      <c r="P120" s="158"/>
      <c r="Q120" s="152"/>
      <c r="R120" s="152"/>
      <c r="S120" s="152"/>
      <c r="T120" s="10"/>
      <c r="U120" s="9"/>
      <c r="V120" s="9"/>
      <c r="W120" s="9"/>
    </row>
    <row r="121" spans="2:23" ht="182" outlineLevel="6">
      <c r="B121" s="196"/>
      <c r="C121" s="197"/>
      <c r="D121" s="107" t="s">
        <v>1232</v>
      </c>
      <c r="E121" s="108" t="s">
        <v>1233</v>
      </c>
      <c r="F121" s="108" t="s">
        <v>1234</v>
      </c>
      <c r="G121" s="109" t="s">
        <v>1206</v>
      </c>
      <c r="H121" s="110" t="s">
        <v>513</v>
      </c>
      <c r="I121" s="111">
        <v>1</v>
      </c>
      <c r="J121" s="274"/>
      <c r="K121" s="112">
        <f>I121*J121</f>
        <v>0</v>
      </c>
      <c r="L121" s="110" t="s">
        <v>2014</v>
      </c>
      <c r="M121" s="111"/>
      <c r="N121" s="111">
        <f>I121*M121</f>
        <v>0</v>
      </c>
      <c r="O121" s="111"/>
      <c r="P121" s="111">
        <f>I121*O121</f>
        <v>0</v>
      </c>
      <c r="Q121" s="112">
        <v>21</v>
      </c>
      <c r="R121" s="112">
        <f>K121*(Q121/100)</f>
        <v>0</v>
      </c>
      <c r="S121" s="112">
        <f>K121+R121</f>
        <v>0</v>
      </c>
      <c r="T121" s="113"/>
      <c r="U121" s="9"/>
      <c r="V121" s="9"/>
      <c r="W121" s="9"/>
    </row>
    <row r="122" spans="2:23" ht="4.5" customHeight="1" outlineLevel="6">
      <c r="B122" s="196"/>
      <c r="C122" s="198"/>
      <c r="D122" s="198"/>
      <c r="E122" s="10"/>
      <c r="F122" s="10"/>
      <c r="G122" s="202"/>
      <c r="H122" s="204"/>
      <c r="I122" s="158"/>
      <c r="J122" s="275"/>
      <c r="K122" s="152"/>
      <c r="L122" s="204"/>
      <c r="M122" s="158"/>
      <c r="N122" s="158"/>
      <c r="O122" s="158"/>
      <c r="P122" s="158"/>
      <c r="Q122" s="152"/>
      <c r="R122" s="152"/>
      <c r="S122" s="152"/>
      <c r="T122" s="10"/>
      <c r="U122" s="9"/>
      <c r="V122" s="9"/>
      <c r="W122" s="9"/>
    </row>
    <row r="123" spans="2:23" ht="195" outlineLevel="6">
      <c r="B123" s="196"/>
      <c r="C123" s="197"/>
      <c r="D123" s="107" t="s">
        <v>1235</v>
      </c>
      <c r="E123" s="108" t="s">
        <v>1236</v>
      </c>
      <c r="F123" s="108" t="s">
        <v>1237</v>
      </c>
      <c r="G123" s="109" t="s">
        <v>1238</v>
      </c>
      <c r="H123" s="110" t="s">
        <v>513</v>
      </c>
      <c r="I123" s="111">
        <v>1</v>
      </c>
      <c r="J123" s="274"/>
      <c r="K123" s="112">
        <f>I123*J123</f>
        <v>0</v>
      </c>
      <c r="L123" s="110" t="s">
        <v>2014</v>
      </c>
      <c r="M123" s="111"/>
      <c r="N123" s="111">
        <f>I123*M123</f>
        <v>0</v>
      </c>
      <c r="O123" s="111"/>
      <c r="P123" s="111">
        <f>I123*O123</f>
        <v>0</v>
      </c>
      <c r="Q123" s="112">
        <v>21</v>
      </c>
      <c r="R123" s="112">
        <f>K123*(Q123/100)</f>
        <v>0</v>
      </c>
      <c r="S123" s="112">
        <f>K123+R123</f>
        <v>0</v>
      </c>
      <c r="T123" s="113"/>
      <c r="U123" s="9"/>
      <c r="V123" s="9"/>
      <c r="W123" s="9"/>
    </row>
    <row r="124" spans="2:23" ht="4.5" customHeight="1" outlineLevel="6">
      <c r="B124" s="196"/>
      <c r="C124" s="198"/>
      <c r="D124" s="198"/>
      <c r="E124" s="10"/>
      <c r="F124" s="10"/>
      <c r="G124" s="202"/>
      <c r="H124" s="204"/>
      <c r="I124" s="158"/>
      <c r="J124" s="275"/>
      <c r="K124" s="152"/>
      <c r="L124" s="204"/>
      <c r="M124" s="158"/>
      <c r="N124" s="158"/>
      <c r="O124" s="158"/>
      <c r="P124" s="158"/>
      <c r="Q124" s="152"/>
      <c r="R124" s="152"/>
      <c r="S124" s="152"/>
      <c r="T124" s="10"/>
      <c r="U124" s="9"/>
      <c r="V124" s="9"/>
      <c r="W124" s="9"/>
    </row>
    <row r="125" spans="2:23" ht="182" outlineLevel="6">
      <c r="B125" s="196"/>
      <c r="C125" s="197"/>
      <c r="D125" s="107" t="s">
        <v>1239</v>
      </c>
      <c r="E125" s="108" t="s">
        <v>1240</v>
      </c>
      <c r="F125" s="108" t="s">
        <v>1241</v>
      </c>
      <c r="G125" s="109" t="s">
        <v>1220</v>
      </c>
      <c r="H125" s="110" t="s">
        <v>513</v>
      </c>
      <c r="I125" s="111">
        <v>1</v>
      </c>
      <c r="J125" s="274"/>
      <c r="K125" s="112">
        <f>I125*J125</f>
        <v>0</v>
      </c>
      <c r="L125" s="110" t="s">
        <v>2014</v>
      </c>
      <c r="M125" s="111"/>
      <c r="N125" s="111">
        <f>I125*M125</f>
        <v>0</v>
      </c>
      <c r="O125" s="111"/>
      <c r="P125" s="111">
        <f>I125*O125</f>
        <v>0</v>
      </c>
      <c r="Q125" s="112">
        <v>21</v>
      </c>
      <c r="R125" s="112">
        <f>K125*(Q125/100)</f>
        <v>0</v>
      </c>
      <c r="S125" s="112">
        <f>K125+R125</f>
        <v>0</v>
      </c>
      <c r="T125" s="113"/>
      <c r="U125" s="9"/>
      <c r="V125" s="9"/>
      <c r="W125" s="9"/>
    </row>
    <row r="126" spans="2:23" ht="4.5" customHeight="1" outlineLevel="6">
      <c r="B126" s="196"/>
      <c r="C126" s="198"/>
      <c r="D126" s="198"/>
      <c r="E126" s="10"/>
      <c r="F126" s="10"/>
      <c r="G126" s="202"/>
      <c r="H126" s="204"/>
      <c r="I126" s="158"/>
      <c r="J126" s="275"/>
      <c r="K126" s="152"/>
      <c r="L126" s="204"/>
      <c r="M126" s="158"/>
      <c r="N126" s="158"/>
      <c r="O126" s="158"/>
      <c r="P126" s="158"/>
      <c r="Q126" s="152"/>
      <c r="R126" s="152"/>
      <c r="S126" s="152"/>
      <c r="T126" s="10"/>
      <c r="U126" s="9"/>
      <c r="V126" s="9"/>
      <c r="W126" s="9"/>
    </row>
    <row r="127" spans="2:23" ht="195" outlineLevel="6">
      <c r="B127" s="196"/>
      <c r="C127" s="197"/>
      <c r="D127" s="107" t="s">
        <v>1242</v>
      </c>
      <c r="E127" s="108" t="s">
        <v>1243</v>
      </c>
      <c r="F127" s="108" t="s">
        <v>1244</v>
      </c>
      <c r="G127" s="109" t="s">
        <v>1224</v>
      </c>
      <c r="H127" s="110" t="s">
        <v>513</v>
      </c>
      <c r="I127" s="111">
        <v>1</v>
      </c>
      <c r="J127" s="274"/>
      <c r="K127" s="112">
        <f>I127*J127</f>
        <v>0</v>
      </c>
      <c r="L127" s="110" t="s">
        <v>2014</v>
      </c>
      <c r="M127" s="111"/>
      <c r="N127" s="111">
        <f>I127*M127</f>
        <v>0</v>
      </c>
      <c r="O127" s="111"/>
      <c r="P127" s="111">
        <f>I127*O127</f>
        <v>0</v>
      </c>
      <c r="Q127" s="112">
        <v>21</v>
      </c>
      <c r="R127" s="112">
        <f>K127*(Q127/100)</f>
        <v>0</v>
      </c>
      <c r="S127" s="112">
        <f>K127+R127</f>
        <v>0</v>
      </c>
      <c r="T127" s="113"/>
      <c r="U127" s="9"/>
      <c r="V127" s="9"/>
      <c r="W127" s="9"/>
    </row>
    <row r="128" spans="2:23" ht="4.5" customHeight="1" outlineLevel="6">
      <c r="B128" s="196"/>
      <c r="C128" s="198"/>
      <c r="D128" s="198"/>
      <c r="E128" s="10"/>
      <c r="F128" s="10"/>
      <c r="G128" s="202"/>
      <c r="H128" s="204"/>
      <c r="I128" s="158"/>
      <c r="J128" s="275"/>
      <c r="K128" s="152"/>
      <c r="L128" s="204"/>
      <c r="M128" s="158"/>
      <c r="N128" s="158"/>
      <c r="O128" s="158"/>
      <c r="P128" s="158"/>
      <c r="Q128" s="152"/>
      <c r="R128" s="152"/>
      <c r="S128" s="152"/>
      <c r="T128" s="10"/>
      <c r="U128" s="9"/>
      <c r="V128" s="9"/>
      <c r="W128" s="9"/>
    </row>
    <row r="129" spans="2:23" ht="195" outlineLevel="6">
      <c r="B129" s="196"/>
      <c r="C129" s="197"/>
      <c r="D129" s="107" t="s">
        <v>1245</v>
      </c>
      <c r="E129" s="108" t="s">
        <v>1246</v>
      </c>
      <c r="F129" s="108" t="s">
        <v>1247</v>
      </c>
      <c r="G129" s="109" t="s">
        <v>1248</v>
      </c>
      <c r="H129" s="110" t="s">
        <v>513</v>
      </c>
      <c r="I129" s="111">
        <v>1</v>
      </c>
      <c r="J129" s="274"/>
      <c r="K129" s="112">
        <f>I129*J129</f>
        <v>0</v>
      </c>
      <c r="L129" s="110" t="s">
        <v>2014</v>
      </c>
      <c r="M129" s="111"/>
      <c r="N129" s="111">
        <f>I129*M129</f>
        <v>0</v>
      </c>
      <c r="O129" s="111"/>
      <c r="P129" s="111">
        <f>I129*O129</f>
        <v>0</v>
      </c>
      <c r="Q129" s="112">
        <v>21</v>
      </c>
      <c r="R129" s="112">
        <f>K129*(Q129/100)</f>
        <v>0</v>
      </c>
      <c r="S129" s="112">
        <f>K129+R129</f>
        <v>0</v>
      </c>
      <c r="T129" s="113"/>
      <c r="U129" s="9"/>
      <c r="V129" s="9"/>
      <c r="W129" s="9"/>
    </row>
    <row r="130" spans="2:23" ht="4.5" customHeight="1" outlineLevel="6">
      <c r="B130" s="196"/>
      <c r="C130" s="198"/>
      <c r="D130" s="198"/>
      <c r="E130" s="10"/>
      <c r="F130" s="10"/>
      <c r="G130" s="202"/>
      <c r="H130" s="204"/>
      <c r="I130" s="158"/>
      <c r="J130" s="275"/>
      <c r="K130" s="152"/>
      <c r="L130" s="204"/>
      <c r="M130" s="158"/>
      <c r="N130" s="158"/>
      <c r="O130" s="158"/>
      <c r="P130" s="158"/>
      <c r="Q130" s="152"/>
      <c r="R130" s="152"/>
      <c r="S130" s="152"/>
      <c r="T130" s="10"/>
      <c r="U130" s="9"/>
      <c r="V130" s="9"/>
      <c r="W130" s="9"/>
    </row>
    <row r="131" spans="2:23" ht="182" outlineLevel="6">
      <c r="B131" s="196"/>
      <c r="C131" s="197"/>
      <c r="D131" s="107" t="s">
        <v>1249</v>
      </c>
      <c r="E131" s="108" t="s">
        <v>1250</v>
      </c>
      <c r="F131" s="108" t="s">
        <v>1251</v>
      </c>
      <c r="G131" s="109" t="s">
        <v>1252</v>
      </c>
      <c r="H131" s="110" t="s">
        <v>513</v>
      </c>
      <c r="I131" s="111">
        <v>1</v>
      </c>
      <c r="J131" s="274"/>
      <c r="K131" s="112">
        <f>I131*J131</f>
        <v>0</v>
      </c>
      <c r="L131" s="110" t="s">
        <v>2014</v>
      </c>
      <c r="M131" s="111"/>
      <c r="N131" s="111">
        <f>I131*M131</f>
        <v>0</v>
      </c>
      <c r="O131" s="111"/>
      <c r="P131" s="111">
        <f>I131*O131</f>
        <v>0</v>
      </c>
      <c r="Q131" s="112">
        <v>21</v>
      </c>
      <c r="R131" s="112">
        <f>K131*(Q131/100)</f>
        <v>0</v>
      </c>
      <c r="S131" s="112">
        <f>K131+R131</f>
        <v>0</v>
      </c>
      <c r="T131" s="113"/>
      <c r="U131" s="9"/>
      <c r="V131" s="9"/>
      <c r="W131" s="9"/>
    </row>
    <row r="132" spans="2:23" ht="4.5" customHeight="1" outlineLevel="6">
      <c r="B132" s="196"/>
      <c r="C132" s="198"/>
      <c r="D132" s="198"/>
      <c r="E132" s="10"/>
      <c r="F132" s="10"/>
      <c r="G132" s="202"/>
      <c r="H132" s="204"/>
      <c r="I132" s="158"/>
      <c r="J132" s="275"/>
      <c r="K132" s="152"/>
      <c r="L132" s="204"/>
      <c r="M132" s="158"/>
      <c r="N132" s="158"/>
      <c r="O132" s="158"/>
      <c r="P132" s="158"/>
      <c r="Q132" s="152"/>
      <c r="R132" s="152"/>
      <c r="S132" s="152"/>
      <c r="T132" s="10"/>
      <c r="U132" s="9"/>
      <c r="V132" s="9"/>
      <c r="W132" s="9"/>
    </row>
    <row r="133" spans="2:23" ht="195" outlineLevel="6">
      <c r="B133" s="196"/>
      <c r="C133" s="197"/>
      <c r="D133" s="107" t="s">
        <v>1253</v>
      </c>
      <c r="E133" s="108" t="s">
        <v>1254</v>
      </c>
      <c r="F133" s="108" t="s">
        <v>1255</v>
      </c>
      <c r="G133" s="109" t="s">
        <v>1256</v>
      </c>
      <c r="H133" s="110" t="s">
        <v>513</v>
      </c>
      <c r="I133" s="111">
        <v>1</v>
      </c>
      <c r="J133" s="274"/>
      <c r="K133" s="112">
        <f>I133*J133</f>
        <v>0</v>
      </c>
      <c r="L133" s="110" t="s">
        <v>2014</v>
      </c>
      <c r="M133" s="111"/>
      <c r="N133" s="111">
        <f>I133*M133</f>
        <v>0</v>
      </c>
      <c r="O133" s="111"/>
      <c r="P133" s="111">
        <f>I133*O133</f>
        <v>0</v>
      </c>
      <c r="Q133" s="112">
        <v>21</v>
      </c>
      <c r="R133" s="112">
        <f>K133*(Q133/100)</f>
        <v>0</v>
      </c>
      <c r="S133" s="112">
        <f>K133+R133</f>
        <v>0</v>
      </c>
      <c r="T133" s="113"/>
      <c r="U133" s="9"/>
      <c r="V133" s="9"/>
      <c r="W133" s="9"/>
    </row>
    <row r="134" spans="2:23" ht="4.5" customHeight="1" outlineLevel="6">
      <c r="B134" s="196"/>
      <c r="C134" s="198"/>
      <c r="D134" s="198"/>
      <c r="E134" s="10"/>
      <c r="F134" s="10"/>
      <c r="G134" s="202"/>
      <c r="H134" s="204"/>
      <c r="I134" s="158"/>
      <c r="J134" s="275"/>
      <c r="K134" s="152"/>
      <c r="L134" s="204"/>
      <c r="M134" s="158"/>
      <c r="N134" s="158"/>
      <c r="O134" s="158"/>
      <c r="P134" s="158"/>
      <c r="Q134" s="152"/>
      <c r="R134" s="152"/>
      <c r="S134" s="152"/>
      <c r="T134" s="10"/>
      <c r="U134" s="9"/>
      <c r="V134" s="9"/>
      <c r="W134" s="9"/>
    </row>
    <row r="135" spans="2:23" ht="208" outlineLevel="6">
      <c r="B135" s="196"/>
      <c r="C135" s="197"/>
      <c r="D135" s="107" t="s">
        <v>1257</v>
      </c>
      <c r="E135" s="108" t="s">
        <v>1258</v>
      </c>
      <c r="F135" s="108" t="s">
        <v>1259</v>
      </c>
      <c r="G135" s="109" t="s">
        <v>1260</v>
      </c>
      <c r="H135" s="110" t="s">
        <v>513</v>
      </c>
      <c r="I135" s="111">
        <v>1</v>
      </c>
      <c r="J135" s="274"/>
      <c r="K135" s="112">
        <f>I135*J135</f>
        <v>0</v>
      </c>
      <c r="L135" s="110" t="s">
        <v>2014</v>
      </c>
      <c r="M135" s="111"/>
      <c r="N135" s="111">
        <f>I135*M135</f>
        <v>0</v>
      </c>
      <c r="O135" s="111"/>
      <c r="P135" s="111">
        <f>I135*O135</f>
        <v>0</v>
      </c>
      <c r="Q135" s="112">
        <v>21</v>
      </c>
      <c r="R135" s="112">
        <f>K135*(Q135/100)</f>
        <v>0</v>
      </c>
      <c r="S135" s="112">
        <f>K135+R135</f>
        <v>0</v>
      </c>
      <c r="T135" s="113"/>
      <c r="U135" s="9"/>
      <c r="V135" s="9"/>
      <c r="W135" s="9"/>
    </row>
    <row r="136" spans="2:23" ht="4.5" customHeight="1" outlineLevel="6">
      <c r="B136" s="196"/>
      <c r="C136" s="198"/>
      <c r="D136" s="198"/>
      <c r="E136" s="10"/>
      <c r="F136" s="10"/>
      <c r="G136" s="202"/>
      <c r="H136" s="204"/>
      <c r="I136" s="158"/>
      <c r="J136" s="275"/>
      <c r="K136" s="152"/>
      <c r="L136" s="204"/>
      <c r="M136" s="158"/>
      <c r="N136" s="158"/>
      <c r="O136" s="158"/>
      <c r="P136" s="158"/>
      <c r="Q136" s="152"/>
      <c r="R136" s="152"/>
      <c r="S136" s="152"/>
      <c r="T136" s="10"/>
      <c r="U136" s="9"/>
      <c r="V136" s="9"/>
      <c r="W136" s="9"/>
    </row>
    <row r="137" spans="2:23" ht="169" outlineLevel="6">
      <c r="B137" s="196"/>
      <c r="C137" s="197"/>
      <c r="D137" s="107" t="s">
        <v>1261</v>
      </c>
      <c r="E137" s="108" t="s">
        <v>1262</v>
      </c>
      <c r="F137" s="108" t="s">
        <v>1263</v>
      </c>
      <c r="G137" s="109" t="s">
        <v>1264</v>
      </c>
      <c r="H137" s="110" t="s">
        <v>513</v>
      </c>
      <c r="I137" s="111">
        <v>1</v>
      </c>
      <c r="J137" s="274"/>
      <c r="K137" s="112">
        <f>I137*J137</f>
        <v>0</v>
      </c>
      <c r="L137" s="110" t="s">
        <v>2014</v>
      </c>
      <c r="M137" s="111"/>
      <c r="N137" s="111">
        <f>I137*M137</f>
        <v>0</v>
      </c>
      <c r="O137" s="111"/>
      <c r="P137" s="111">
        <f>I137*O137</f>
        <v>0</v>
      </c>
      <c r="Q137" s="112">
        <v>21</v>
      </c>
      <c r="R137" s="112">
        <f>K137*(Q137/100)</f>
        <v>0</v>
      </c>
      <c r="S137" s="112">
        <f>K137+R137</f>
        <v>0</v>
      </c>
      <c r="T137" s="113"/>
      <c r="U137" s="9"/>
      <c r="V137" s="9"/>
      <c r="W137" s="9"/>
    </row>
    <row r="138" spans="2:23" ht="4.5" customHeight="1" outlineLevel="6">
      <c r="B138" s="196"/>
      <c r="C138" s="198"/>
      <c r="D138" s="198"/>
      <c r="E138" s="10"/>
      <c r="F138" s="10"/>
      <c r="G138" s="202"/>
      <c r="H138" s="204"/>
      <c r="I138" s="158"/>
      <c r="J138" s="275"/>
      <c r="K138" s="152"/>
      <c r="L138" s="204"/>
      <c r="M138" s="158"/>
      <c r="N138" s="158"/>
      <c r="O138" s="158"/>
      <c r="P138" s="158"/>
      <c r="Q138" s="152"/>
      <c r="R138" s="152"/>
      <c r="S138" s="152"/>
      <c r="T138" s="10"/>
      <c r="U138" s="9"/>
      <c r="V138" s="9"/>
      <c r="W138" s="9"/>
    </row>
    <row r="139" spans="2:23" ht="169" outlineLevel="6">
      <c r="B139" s="196"/>
      <c r="C139" s="197"/>
      <c r="D139" s="107" t="s">
        <v>1265</v>
      </c>
      <c r="E139" s="108" t="s">
        <v>1266</v>
      </c>
      <c r="F139" s="108" t="s">
        <v>1267</v>
      </c>
      <c r="G139" s="109" t="s">
        <v>1268</v>
      </c>
      <c r="H139" s="110" t="s">
        <v>513</v>
      </c>
      <c r="I139" s="111">
        <v>1</v>
      </c>
      <c r="J139" s="274"/>
      <c r="K139" s="112">
        <f>I139*J139</f>
        <v>0</v>
      </c>
      <c r="L139" s="110" t="s">
        <v>2014</v>
      </c>
      <c r="M139" s="111"/>
      <c r="N139" s="111">
        <f>I139*M139</f>
        <v>0</v>
      </c>
      <c r="O139" s="111"/>
      <c r="P139" s="111">
        <f>I139*O139</f>
        <v>0</v>
      </c>
      <c r="Q139" s="112">
        <v>21</v>
      </c>
      <c r="R139" s="112">
        <f>K139*(Q139/100)</f>
        <v>0</v>
      </c>
      <c r="S139" s="112">
        <f>K139+R139</f>
        <v>0</v>
      </c>
      <c r="T139" s="113"/>
      <c r="U139" s="9"/>
      <c r="V139" s="9"/>
      <c r="W139" s="9"/>
    </row>
    <row r="140" spans="2:23" ht="4.5" customHeight="1" outlineLevel="6">
      <c r="B140" s="196"/>
      <c r="C140" s="198"/>
      <c r="D140" s="198"/>
      <c r="E140" s="10"/>
      <c r="F140" s="10"/>
      <c r="G140" s="202"/>
      <c r="H140" s="204"/>
      <c r="I140" s="158"/>
      <c r="J140" s="275"/>
      <c r="K140" s="152"/>
      <c r="L140" s="204"/>
      <c r="M140" s="158"/>
      <c r="N140" s="158"/>
      <c r="O140" s="158"/>
      <c r="P140" s="158"/>
      <c r="Q140" s="152"/>
      <c r="R140" s="152"/>
      <c r="S140" s="152"/>
      <c r="T140" s="10"/>
      <c r="U140" s="9"/>
      <c r="V140" s="9"/>
      <c r="W140" s="9"/>
    </row>
    <row r="141" spans="2:23" ht="169" outlineLevel="6">
      <c r="B141" s="196"/>
      <c r="C141" s="197"/>
      <c r="D141" s="107" t="s">
        <v>1269</v>
      </c>
      <c r="E141" s="108" t="s">
        <v>1270</v>
      </c>
      <c r="F141" s="108" t="s">
        <v>1271</v>
      </c>
      <c r="G141" s="109" t="s">
        <v>1272</v>
      </c>
      <c r="H141" s="110" t="s">
        <v>513</v>
      </c>
      <c r="I141" s="111">
        <v>1</v>
      </c>
      <c r="J141" s="274"/>
      <c r="K141" s="112">
        <f>I141*J141</f>
        <v>0</v>
      </c>
      <c r="L141" s="110" t="s">
        <v>2014</v>
      </c>
      <c r="M141" s="111"/>
      <c r="N141" s="111">
        <f>I141*M141</f>
        <v>0</v>
      </c>
      <c r="O141" s="111"/>
      <c r="P141" s="111">
        <f>I141*O141</f>
        <v>0</v>
      </c>
      <c r="Q141" s="112">
        <v>21</v>
      </c>
      <c r="R141" s="112">
        <f>K141*(Q141/100)</f>
        <v>0</v>
      </c>
      <c r="S141" s="112">
        <f>K141+R141</f>
        <v>0</v>
      </c>
      <c r="T141" s="113"/>
      <c r="U141" s="9"/>
      <c r="V141" s="9"/>
      <c r="W141" s="9"/>
    </row>
    <row r="142" spans="2:23" ht="4.5" customHeight="1" outlineLevel="6">
      <c r="B142" s="196"/>
      <c r="C142" s="198"/>
      <c r="D142" s="198"/>
      <c r="E142" s="10"/>
      <c r="F142" s="10"/>
      <c r="G142" s="202"/>
      <c r="H142" s="204"/>
      <c r="I142" s="158"/>
      <c r="J142" s="275"/>
      <c r="K142" s="152"/>
      <c r="L142" s="204"/>
      <c r="M142" s="158"/>
      <c r="N142" s="158"/>
      <c r="O142" s="158"/>
      <c r="P142" s="158"/>
      <c r="Q142" s="152"/>
      <c r="R142" s="152"/>
      <c r="S142" s="152"/>
      <c r="T142" s="10"/>
      <c r="U142" s="9"/>
      <c r="V142" s="9"/>
      <c r="W142" s="9"/>
    </row>
    <row r="143" spans="2:23" ht="156" outlineLevel="6">
      <c r="B143" s="196"/>
      <c r="C143" s="197"/>
      <c r="D143" s="107" t="s">
        <v>1273</v>
      </c>
      <c r="E143" s="108" t="s">
        <v>1274</v>
      </c>
      <c r="F143" s="108" t="s">
        <v>1275</v>
      </c>
      <c r="G143" s="109" t="s">
        <v>1276</v>
      </c>
      <c r="H143" s="110" t="s">
        <v>513</v>
      </c>
      <c r="I143" s="111">
        <v>1</v>
      </c>
      <c r="J143" s="274"/>
      <c r="K143" s="112">
        <f>I143*J143</f>
        <v>0</v>
      </c>
      <c r="L143" s="110" t="s">
        <v>2014</v>
      </c>
      <c r="M143" s="111"/>
      <c r="N143" s="111">
        <f>I143*M143</f>
        <v>0</v>
      </c>
      <c r="O143" s="111"/>
      <c r="P143" s="111">
        <f>I143*O143</f>
        <v>0</v>
      </c>
      <c r="Q143" s="112">
        <v>21</v>
      </c>
      <c r="R143" s="112">
        <f>K143*(Q143/100)</f>
        <v>0</v>
      </c>
      <c r="S143" s="112">
        <f>K143+R143</f>
        <v>0</v>
      </c>
      <c r="T143" s="113"/>
      <c r="U143" s="9"/>
      <c r="V143" s="9"/>
      <c r="W143" s="9"/>
    </row>
    <row r="144" spans="2:23" ht="4.5" customHeight="1" outlineLevel="6">
      <c r="B144" s="196"/>
      <c r="C144" s="198"/>
      <c r="D144" s="198"/>
      <c r="E144" s="10"/>
      <c r="F144" s="10"/>
      <c r="G144" s="202"/>
      <c r="H144" s="204"/>
      <c r="I144" s="158"/>
      <c r="J144" s="275"/>
      <c r="K144" s="152"/>
      <c r="L144" s="204"/>
      <c r="M144" s="158"/>
      <c r="N144" s="158"/>
      <c r="O144" s="158"/>
      <c r="P144" s="158"/>
      <c r="Q144" s="152"/>
      <c r="R144" s="152"/>
      <c r="S144" s="152"/>
      <c r="T144" s="10"/>
      <c r="U144" s="9"/>
      <c r="V144" s="9"/>
      <c r="W144" s="9"/>
    </row>
    <row r="145" spans="2:23" ht="156" outlineLevel="6">
      <c r="B145" s="196"/>
      <c r="C145" s="197"/>
      <c r="D145" s="107" t="s">
        <v>1277</v>
      </c>
      <c r="E145" s="108" t="s">
        <v>1278</v>
      </c>
      <c r="F145" s="108" t="s">
        <v>1279</v>
      </c>
      <c r="G145" s="109" t="s">
        <v>1280</v>
      </c>
      <c r="H145" s="110" t="s">
        <v>513</v>
      </c>
      <c r="I145" s="111">
        <v>1</v>
      </c>
      <c r="J145" s="274"/>
      <c r="K145" s="112">
        <f>I145*J145</f>
        <v>0</v>
      </c>
      <c r="L145" s="110" t="s">
        <v>2014</v>
      </c>
      <c r="M145" s="111"/>
      <c r="N145" s="111">
        <f>I145*M145</f>
        <v>0</v>
      </c>
      <c r="O145" s="111"/>
      <c r="P145" s="111">
        <f>I145*O145</f>
        <v>0</v>
      </c>
      <c r="Q145" s="112">
        <v>21</v>
      </c>
      <c r="R145" s="112">
        <f>K145*(Q145/100)</f>
        <v>0</v>
      </c>
      <c r="S145" s="112">
        <f>K145+R145</f>
        <v>0</v>
      </c>
      <c r="T145" s="113"/>
      <c r="U145" s="9"/>
      <c r="V145" s="9"/>
      <c r="W145" s="9"/>
    </row>
    <row r="146" spans="2:23" ht="4.5" customHeight="1" outlineLevel="6">
      <c r="B146" s="196"/>
      <c r="C146" s="198"/>
      <c r="D146" s="198"/>
      <c r="E146" s="10"/>
      <c r="F146" s="10"/>
      <c r="G146" s="202"/>
      <c r="H146" s="204"/>
      <c r="I146" s="158"/>
      <c r="J146" s="275"/>
      <c r="K146" s="152"/>
      <c r="L146" s="204"/>
      <c r="M146" s="158"/>
      <c r="N146" s="158"/>
      <c r="O146" s="158"/>
      <c r="P146" s="158"/>
      <c r="Q146" s="152"/>
      <c r="R146" s="152"/>
      <c r="S146" s="152"/>
      <c r="T146" s="10"/>
      <c r="U146" s="9"/>
      <c r="V146" s="9"/>
      <c r="W146" s="9"/>
    </row>
    <row r="147" spans="2:23" ht="156" outlineLevel="6">
      <c r="B147" s="196"/>
      <c r="C147" s="197"/>
      <c r="D147" s="107" t="s">
        <v>1281</v>
      </c>
      <c r="E147" s="108" t="s">
        <v>1282</v>
      </c>
      <c r="F147" s="108" t="s">
        <v>1283</v>
      </c>
      <c r="G147" s="109" t="s">
        <v>1280</v>
      </c>
      <c r="H147" s="110" t="s">
        <v>513</v>
      </c>
      <c r="I147" s="111">
        <v>1</v>
      </c>
      <c r="J147" s="274"/>
      <c r="K147" s="112">
        <f>I147*J147</f>
        <v>0</v>
      </c>
      <c r="L147" s="110" t="s">
        <v>2014</v>
      </c>
      <c r="M147" s="111"/>
      <c r="N147" s="111">
        <f>I147*M147</f>
        <v>0</v>
      </c>
      <c r="O147" s="111"/>
      <c r="P147" s="111">
        <f>I147*O147</f>
        <v>0</v>
      </c>
      <c r="Q147" s="112">
        <v>21</v>
      </c>
      <c r="R147" s="112">
        <f>K147*(Q147/100)</f>
        <v>0</v>
      </c>
      <c r="S147" s="112">
        <f>K147+R147</f>
        <v>0</v>
      </c>
      <c r="T147" s="113"/>
      <c r="U147" s="9"/>
      <c r="V147" s="9"/>
      <c r="W147" s="9"/>
    </row>
    <row r="148" spans="2:23" ht="4.5" customHeight="1" outlineLevel="6">
      <c r="B148" s="196"/>
      <c r="C148" s="198"/>
      <c r="D148" s="198"/>
      <c r="E148" s="10"/>
      <c r="F148" s="10"/>
      <c r="G148" s="202"/>
      <c r="H148" s="204"/>
      <c r="I148" s="158"/>
      <c r="J148" s="275"/>
      <c r="K148" s="152"/>
      <c r="L148" s="204"/>
      <c r="M148" s="158"/>
      <c r="N148" s="158"/>
      <c r="O148" s="158"/>
      <c r="P148" s="158"/>
      <c r="Q148" s="152"/>
      <c r="R148" s="152"/>
      <c r="S148" s="152"/>
      <c r="T148" s="10"/>
      <c r="U148" s="9"/>
      <c r="V148" s="9"/>
      <c r="W148" s="9"/>
    </row>
    <row r="149" spans="2:23" ht="208" outlineLevel="6">
      <c r="B149" s="196"/>
      <c r="C149" s="197"/>
      <c r="D149" s="107" t="s">
        <v>1284</v>
      </c>
      <c r="E149" s="108" t="s">
        <v>1285</v>
      </c>
      <c r="F149" s="108" t="s">
        <v>1286</v>
      </c>
      <c r="G149" s="109" t="s">
        <v>1287</v>
      </c>
      <c r="H149" s="110" t="s">
        <v>513</v>
      </c>
      <c r="I149" s="111">
        <v>1</v>
      </c>
      <c r="J149" s="274"/>
      <c r="K149" s="112">
        <f>I149*J149</f>
        <v>0</v>
      </c>
      <c r="L149" s="110" t="s">
        <v>2014</v>
      </c>
      <c r="M149" s="111"/>
      <c r="N149" s="111">
        <f>I149*M149</f>
        <v>0</v>
      </c>
      <c r="O149" s="111"/>
      <c r="P149" s="111">
        <f>I149*O149</f>
        <v>0</v>
      </c>
      <c r="Q149" s="112">
        <v>21</v>
      </c>
      <c r="R149" s="112">
        <f>K149*(Q149/100)</f>
        <v>0</v>
      </c>
      <c r="S149" s="112">
        <f>K149+R149</f>
        <v>0</v>
      </c>
      <c r="T149" s="113"/>
      <c r="U149" s="9"/>
      <c r="V149" s="9"/>
      <c r="W149" s="9"/>
    </row>
    <row r="150" spans="2:23" ht="4.5" customHeight="1" outlineLevel="6">
      <c r="B150" s="196"/>
      <c r="C150" s="198"/>
      <c r="D150" s="198"/>
      <c r="E150" s="10"/>
      <c r="F150" s="10"/>
      <c r="G150" s="202"/>
      <c r="H150" s="204"/>
      <c r="I150" s="158"/>
      <c r="J150" s="275"/>
      <c r="K150" s="152"/>
      <c r="L150" s="204"/>
      <c r="M150" s="158"/>
      <c r="N150" s="158"/>
      <c r="O150" s="158"/>
      <c r="P150" s="158"/>
      <c r="Q150" s="152"/>
      <c r="R150" s="152"/>
      <c r="S150" s="152"/>
      <c r="T150" s="10"/>
      <c r="U150" s="9"/>
      <c r="V150" s="9"/>
      <c r="W150" s="9"/>
    </row>
    <row r="151" spans="2:23" ht="195" outlineLevel="6">
      <c r="B151" s="196"/>
      <c r="C151" s="197"/>
      <c r="D151" s="107" t="s">
        <v>1288</v>
      </c>
      <c r="E151" s="108" t="s">
        <v>1289</v>
      </c>
      <c r="F151" s="108" t="s">
        <v>1290</v>
      </c>
      <c r="G151" s="109" t="s">
        <v>1291</v>
      </c>
      <c r="H151" s="110" t="s">
        <v>513</v>
      </c>
      <c r="I151" s="111">
        <v>1</v>
      </c>
      <c r="J151" s="274"/>
      <c r="K151" s="112">
        <f>I151*J151</f>
        <v>0</v>
      </c>
      <c r="L151" s="110" t="s">
        <v>2014</v>
      </c>
      <c r="M151" s="111"/>
      <c r="N151" s="111">
        <f>I151*M151</f>
        <v>0</v>
      </c>
      <c r="O151" s="111"/>
      <c r="P151" s="111">
        <f>I151*O151</f>
        <v>0</v>
      </c>
      <c r="Q151" s="112">
        <v>21</v>
      </c>
      <c r="R151" s="112">
        <f>K151*(Q151/100)</f>
        <v>0</v>
      </c>
      <c r="S151" s="112">
        <f>K151+R151</f>
        <v>0</v>
      </c>
      <c r="T151" s="113"/>
      <c r="U151" s="9"/>
      <c r="V151" s="9"/>
      <c r="W151" s="9"/>
    </row>
    <row r="152" spans="2:23" ht="4.5" customHeight="1" outlineLevel="6">
      <c r="B152" s="196"/>
      <c r="C152" s="198"/>
      <c r="D152" s="198"/>
      <c r="E152" s="10"/>
      <c r="F152" s="10"/>
      <c r="G152" s="202"/>
      <c r="H152" s="204"/>
      <c r="I152" s="158"/>
      <c r="J152" s="275"/>
      <c r="K152" s="152"/>
      <c r="L152" s="204"/>
      <c r="M152" s="158"/>
      <c r="N152" s="158"/>
      <c r="O152" s="158"/>
      <c r="P152" s="158"/>
      <c r="Q152" s="152"/>
      <c r="R152" s="152"/>
      <c r="S152" s="152"/>
      <c r="T152" s="10"/>
      <c r="U152" s="9"/>
      <c r="V152" s="9"/>
      <c r="W152" s="9"/>
    </row>
    <row r="153" spans="2:23" ht="195" outlineLevel="6">
      <c r="B153" s="196"/>
      <c r="C153" s="197"/>
      <c r="D153" s="107" t="s">
        <v>1292</v>
      </c>
      <c r="E153" s="108" t="s">
        <v>1293</v>
      </c>
      <c r="F153" s="108" t="s">
        <v>1294</v>
      </c>
      <c r="G153" s="109" t="s">
        <v>1295</v>
      </c>
      <c r="H153" s="110" t="s">
        <v>513</v>
      </c>
      <c r="I153" s="111">
        <v>1</v>
      </c>
      <c r="J153" s="274"/>
      <c r="K153" s="112">
        <f>I153*J153</f>
        <v>0</v>
      </c>
      <c r="L153" s="110" t="s">
        <v>2014</v>
      </c>
      <c r="M153" s="111"/>
      <c r="N153" s="111">
        <f>I153*M153</f>
        <v>0</v>
      </c>
      <c r="O153" s="111"/>
      <c r="P153" s="111">
        <f>I153*O153</f>
        <v>0</v>
      </c>
      <c r="Q153" s="112">
        <v>21</v>
      </c>
      <c r="R153" s="112">
        <f>K153*(Q153/100)</f>
        <v>0</v>
      </c>
      <c r="S153" s="112">
        <f>K153+R153</f>
        <v>0</v>
      </c>
      <c r="T153" s="113"/>
      <c r="U153" s="9"/>
      <c r="V153" s="9"/>
      <c r="W153" s="9"/>
    </row>
    <row r="154" spans="2:23" ht="4.5" customHeight="1" outlineLevel="6">
      <c r="B154" s="196"/>
      <c r="C154" s="198"/>
      <c r="D154" s="198"/>
      <c r="E154" s="10"/>
      <c r="F154" s="10"/>
      <c r="G154" s="202"/>
      <c r="H154" s="204"/>
      <c r="I154" s="158"/>
      <c r="J154" s="275"/>
      <c r="K154" s="152"/>
      <c r="L154" s="204"/>
      <c r="M154" s="158"/>
      <c r="N154" s="158"/>
      <c r="O154" s="158"/>
      <c r="P154" s="158"/>
      <c r="Q154" s="152"/>
      <c r="R154" s="152"/>
      <c r="S154" s="152"/>
      <c r="T154" s="10"/>
      <c r="U154" s="9"/>
      <c r="V154" s="9"/>
      <c r="W154" s="9"/>
    </row>
    <row r="155" spans="2:23" ht="156" outlineLevel="6">
      <c r="B155" s="196"/>
      <c r="C155" s="197"/>
      <c r="D155" s="107" t="s">
        <v>1296</v>
      </c>
      <c r="E155" s="108" t="s">
        <v>1297</v>
      </c>
      <c r="F155" s="108" t="s">
        <v>1298</v>
      </c>
      <c r="G155" s="109" t="s">
        <v>1299</v>
      </c>
      <c r="H155" s="110" t="s">
        <v>513</v>
      </c>
      <c r="I155" s="111">
        <v>1</v>
      </c>
      <c r="J155" s="274"/>
      <c r="K155" s="112">
        <f>I155*J155</f>
        <v>0</v>
      </c>
      <c r="L155" s="110" t="s">
        <v>2014</v>
      </c>
      <c r="M155" s="111"/>
      <c r="N155" s="111">
        <f>I155*M155</f>
        <v>0</v>
      </c>
      <c r="O155" s="111"/>
      <c r="P155" s="111">
        <f>I155*O155</f>
        <v>0</v>
      </c>
      <c r="Q155" s="112">
        <v>21</v>
      </c>
      <c r="R155" s="112">
        <f>K155*(Q155/100)</f>
        <v>0</v>
      </c>
      <c r="S155" s="112">
        <f>K155+R155</f>
        <v>0</v>
      </c>
      <c r="T155" s="113"/>
      <c r="U155" s="9"/>
      <c r="V155" s="9"/>
      <c r="W155" s="9"/>
    </row>
    <row r="156" spans="2:23" ht="4.5" customHeight="1" outlineLevel="6">
      <c r="B156" s="196"/>
      <c r="C156" s="198"/>
      <c r="D156" s="198"/>
      <c r="E156" s="10"/>
      <c r="F156" s="10"/>
      <c r="G156" s="202"/>
      <c r="H156" s="204"/>
      <c r="I156" s="158"/>
      <c r="J156" s="275"/>
      <c r="K156" s="152"/>
      <c r="L156" s="204"/>
      <c r="M156" s="158"/>
      <c r="N156" s="158"/>
      <c r="O156" s="158"/>
      <c r="P156" s="158"/>
      <c r="Q156" s="152"/>
      <c r="R156" s="152"/>
      <c r="S156" s="152"/>
      <c r="T156" s="10"/>
      <c r="U156" s="9"/>
      <c r="V156" s="9"/>
      <c r="W156" s="9"/>
    </row>
    <row r="157" spans="2:23" ht="169" outlineLevel="6">
      <c r="B157" s="196"/>
      <c r="C157" s="197"/>
      <c r="D157" s="107" t="s">
        <v>1300</v>
      </c>
      <c r="E157" s="108" t="s">
        <v>1301</v>
      </c>
      <c r="F157" s="108" t="s">
        <v>1302</v>
      </c>
      <c r="G157" s="109" t="s">
        <v>1303</v>
      </c>
      <c r="H157" s="110" t="s">
        <v>513</v>
      </c>
      <c r="I157" s="111">
        <v>1</v>
      </c>
      <c r="J157" s="274"/>
      <c r="K157" s="112">
        <f>I157*J157</f>
        <v>0</v>
      </c>
      <c r="L157" s="110" t="s">
        <v>2014</v>
      </c>
      <c r="M157" s="111"/>
      <c r="N157" s="111">
        <f>I157*M157</f>
        <v>0</v>
      </c>
      <c r="O157" s="111"/>
      <c r="P157" s="111">
        <f>I157*O157</f>
        <v>0</v>
      </c>
      <c r="Q157" s="112">
        <v>21</v>
      </c>
      <c r="R157" s="112">
        <f>K157*(Q157/100)</f>
        <v>0</v>
      </c>
      <c r="S157" s="112">
        <f>K157+R157</f>
        <v>0</v>
      </c>
      <c r="T157" s="113"/>
      <c r="U157" s="9"/>
      <c r="V157" s="9"/>
      <c r="W157" s="9"/>
    </row>
    <row r="158" spans="2:23" ht="4.5" customHeight="1" outlineLevel="6">
      <c r="B158" s="196"/>
      <c r="C158" s="198"/>
      <c r="D158" s="198"/>
      <c r="E158" s="10"/>
      <c r="F158" s="10"/>
      <c r="G158" s="202"/>
      <c r="H158" s="204"/>
      <c r="I158" s="158"/>
      <c r="J158" s="275"/>
      <c r="K158" s="152"/>
      <c r="L158" s="204"/>
      <c r="M158" s="158"/>
      <c r="N158" s="158"/>
      <c r="O158" s="158"/>
      <c r="P158" s="158"/>
      <c r="Q158" s="152"/>
      <c r="R158" s="152"/>
      <c r="S158" s="152"/>
      <c r="T158" s="10"/>
      <c r="U158" s="9"/>
      <c r="V158" s="9"/>
      <c r="W158" s="9"/>
    </row>
    <row r="159" spans="2:23" ht="182" outlineLevel="6">
      <c r="B159" s="196"/>
      <c r="C159" s="197"/>
      <c r="D159" s="107" t="s">
        <v>1304</v>
      </c>
      <c r="E159" s="108" t="s">
        <v>1305</v>
      </c>
      <c r="F159" s="108" t="s">
        <v>1306</v>
      </c>
      <c r="G159" s="109" t="s">
        <v>1307</v>
      </c>
      <c r="H159" s="110" t="s">
        <v>513</v>
      </c>
      <c r="I159" s="111">
        <v>1</v>
      </c>
      <c r="J159" s="274"/>
      <c r="K159" s="112">
        <f>I159*J159</f>
        <v>0</v>
      </c>
      <c r="L159" s="110" t="s">
        <v>2014</v>
      </c>
      <c r="M159" s="111"/>
      <c r="N159" s="111">
        <f>I159*M159</f>
        <v>0</v>
      </c>
      <c r="O159" s="111"/>
      <c r="P159" s="111">
        <f>I159*O159</f>
        <v>0</v>
      </c>
      <c r="Q159" s="112">
        <v>21</v>
      </c>
      <c r="R159" s="112">
        <f>K159*(Q159/100)</f>
        <v>0</v>
      </c>
      <c r="S159" s="112">
        <f>K159+R159</f>
        <v>0</v>
      </c>
      <c r="T159" s="113"/>
      <c r="U159" s="9"/>
      <c r="V159" s="9"/>
      <c r="W159" s="9"/>
    </row>
    <row r="160" spans="2:23" ht="4.5" customHeight="1" outlineLevel="6">
      <c r="B160" s="196"/>
      <c r="C160" s="198"/>
      <c r="D160" s="198"/>
      <c r="E160" s="10"/>
      <c r="F160" s="10"/>
      <c r="G160" s="202"/>
      <c r="H160" s="204"/>
      <c r="I160" s="158"/>
      <c r="J160" s="275"/>
      <c r="K160" s="152"/>
      <c r="L160" s="204"/>
      <c r="M160" s="158"/>
      <c r="N160" s="158"/>
      <c r="O160" s="158"/>
      <c r="P160" s="158"/>
      <c r="Q160" s="152"/>
      <c r="R160" s="152"/>
      <c r="S160" s="152"/>
      <c r="T160" s="10"/>
      <c r="U160" s="9"/>
      <c r="V160" s="9"/>
      <c r="W160" s="9"/>
    </row>
    <row r="161" spans="1:23" ht="182" outlineLevel="6">
      <c r="B161" s="196"/>
      <c r="C161" s="197"/>
      <c r="D161" s="107" t="s">
        <v>1308</v>
      </c>
      <c r="E161" s="108" t="s">
        <v>1309</v>
      </c>
      <c r="F161" s="108" t="s">
        <v>1310</v>
      </c>
      <c r="G161" s="109" t="s">
        <v>1311</v>
      </c>
      <c r="H161" s="110" t="s">
        <v>513</v>
      </c>
      <c r="I161" s="111">
        <v>1</v>
      </c>
      <c r="J161" s="274"/>
      <c r="K161" s="112">
        <f>I161*J161</f>
        <v>0</v>
      </c>
      <c r="L161" s="110" t="s">
        <v>2014</v>
      </c>
      <c r="M161" s="111"/>
      <c r="N161" s="111">
        <f>I161*M161</f>
        <v>0</v>
      </c>
      <c r="O161" s="111"/>
      <c r="P161" s="111">
        <f>I161*O161</f>
        <v>0</v>
      </c>
      <c r="Q161" s="112">
        <v>21</v>
      </c>
      <c r="R161" s="112">
        <f>K161*(Q161/100)</f>
        <v>0</v>
      </c>
      <c r="S161" s="112">
        <f>K161+R161</f>
        <v>0</v>
      </c>
      <c r="T161" s="113"/>
      <c r="U161" s="9"/>
      <c r="V161" s="9"/>
      <c r="W161" s="9"/>
    </row>
    <row r="162" spans="1:23" ht="4.5" customHeight="1" outlineLevel="6">
      <c r="B162" s="196"/>
      <c r="C162" s="198"/>
      <c r="D162" s="198"/>
      <c r="E162" s="10"/>
      <c r="F162" s="10"/>
      <c r="G162" s="202"/>
      <c r="H162" s="204"/>
      <c r="I162" s="158"/>
      <c r="J162" s="275"/>
      <c r="K162" s="152"/>
      <c r="L162" s="204"/>
      <c r="M162" s="158"/>
      <c r="N162" s="158"/>
      <c r="O162" s="158"/>
      <c r="P162" s="158"/>
      <c r="Q162" s="152"/>
      <c r="R162" s="152"/>
      <c r="S162" s="152"/>
      <c r="T162" s="10"/>
      <c r="U162" s="9"/>
      <c r="V162" s="9"/>
      <c r="W162" s="9"/>
    </row>
    <row r="163" spans="1:23" ht="234" outlineLevel="6">
      <c r="B163" s="196"/>
      <c r="C163" s="197"/>
      <c r="D163" s="107" t="s">
        <v>1312</v>
      </c>
      <c r="E163" s="108" t="s">
        <v>1313</v>
      </c>
      <c r="F163" s="108" t="s">
        <v>1314</v>
      </c>
      <c r="G163" s="109" t="s">
        <v>1315</v>
      </c>
      <c r="H163" s="110" t="s">
        <v>513</v>
      </c>
      <c r="I163" s="111">
        <v>1</v>
      </c>
      <c r="J163" s="274"/>
      <c r="K163" s="112">
        <f>I163*J163</f>
        <v>0</v>
      </c>
      <c r="L163" s="110" t="s">
        <v>2014</v>
      </c>
      <c r="M163" s="111"/>
      <c r="N163" s="111">
        <f>I163*M163</f>
        <v>0</v>
      </c>
      <c r="O163" s="111"/>
      <c r="P163" s="111">
        <f>I163*O163</f>
        <v>0</v>
      </c>
      <c r="Q163" s="112">
        <v>21</v>
      </c>
      <c r="R163" s="112">
        <f>K163*(Q163/100)</f>
        <v>0</v>
      </c>
      <c r="S163" s="112">
        <f>K163+R163</f>
        <v>0</v>
      </c>
      <c r="T163" s="113"/>
      <c r="U163" s="9"/>
      <c r="V163" s="9"/>
      <c r="W163" s="9"/>
    </row>
    <row r="164" spans="1:23" ht="4.5" customHeight="1" outlineLevel="6">
      <c r="B164" s="196"/>
      <c r="C164" s="198"/>
      <c r="D164" s="198"/>
      <c r="E164" s="10"/>
      <c r="F164" s="10"/>
      <c r="G164" s="202"/>
      <c r="H164" s="204"/>
      <c r="I164" s="158"/>
      <c r="J164" s="275"/>
      <c r="K164" s="152"/>
      <c r="L164" s="204"/>
      <c r="M164" s="158"/>
      <c r="N164" s="158"/>
      <c r="O164" s="158"/>
      <c r="P164" s="158"/>
      <c r="Q164" s="152"/>
      <c r="R164" s="152"/>
      <c r="S164" s="152"/>
      <c r="T164" s="10"/>
      <c r="U164" s="9"/>
      <c r="V164" s="9"/>
      <c r="W164" s="9"/>
    </row>
    <row r="165" spans="1:23" ht="182" outlineLevel="6">
      <c r="B165" s="196"/>
      <c r="C165" s="197"/>
      <c r="D165" s="107" t="s">
        <v>1316</v>
      </c>
      <c r="E165" s="108" t="s">
        <v>1317</v>
      </c>
      <c r="F165" s="108" t="s">
        <v>1318</v>
      </c>
      <c r="G165" s="109" t="s">
        <v>1319</v>
      </c>
      <c r="H165" s="110" t="s">
        <v>513</v>
      </c>
      <c r="I165" s="111">
        <v>1</v>
      </c>
      <c r="J165" s="274"/>
      <c r="K165" s="112">
        <f>I165*J165</f>
        <v>0</v>
      </c>
      <c r="L165" s="110" t="s">
        <v>2014</v>
      </c>
      <c r="M165" s="111"/>
      <c r="N165" s="111">
        <f>I165*M165</f>
        <v>0</v>
      </c>
      <c r="O165" s="111"/>
      <c r="P165" s="111">
        <f>I165*O165</f>
        <v>0</v>
      </c>
      <c r="Q165" s="112">
        <v>21</v>
      </c>
      <c r="R165" s="112">
        <f>K165*(Q165/100)</f>
        <v>0</v>
      </c>
      <c r="S165" s="112">
        <f>K165+R165</f>
        <v>0</v>
      </c>
      <c r="T165" s="113"/>
      <c r="U165" s="9"/>
      <c r="V165" s="9"/>
      <c r="W165" s="9"/>
    </row>
    <row r="166" spans="1:23" ht="4.5" customHeight="1" outlineLevel="6">
      <c r="B166" s="196"/>
      <c r="C166" s="198"/>
      <c r="D166" s="198"/>
      <c r="E166" s="10"/>
      <c r="F166" s="10"/>
      <c r="G166" s="202"/>
      <c r="H166" s="204"/>
      <c r="I166" s="158"/>
      <c r="J166" s="275"/>
      <c r="K166" s="152"/>
      <c r="L166" s="204"/>
      <c r="M166" s="158"/>
      <c r="N166" s="158"/>
      <c r="O166" s="158"/>
      <c r="P166" s="158"/>
      <c r="Q166" s="152"/>
      <c r="R166" s="152"/>
      <c r="S166" s="152"/>
      <c r="T166" s="10"/>
      <c r="U166" s="9"/>
      <c r="V166" s="9"/>
      <c r="W166" s="9"/>
    </row>
    <row r="167" spans="1:23" ht="182" outlineLevel="6">
      <c r="B167" s="196"/>
      <c r="C167" s="197"/>
      <c r="D167" s="107" t="s">
        <v>1320</v>
      </c>
      <c r="E167" s="108" t="s">
        <v>1321</v>
      </c>
      <c r="F167" s="108" t="s">
        <v>1322</v>
      </c>
      <c r="G167" s="109" t="s">
        <v>1323</v>
      </c>
      <c r="H167" s="110" t="s">
        <v>513</v>
      </c>
      <c r="I167" s="111">
        <v>1</v>
      </c>
      <c r="J167" s="274"/>
      <c r="K167" s="112">
        <f>I167*J167</f>
        <v>0</v>
      </c>
      <c r="L167" s="110" t="s">
        <v>2014</v>
      </c>
      <c r="M167" s="111"/>
      <c r="N167" s="111">
        <f>I167*M167</f>
        <v>0</v>
      </c>
      <c r="O167" s="111"/>
      <c r="P167" s="111">
        <f>I167*O167</f>
        <v>0</v>
      </c>
      <c r="Q167" s="112">
        <v>21</v>
      </c>
      <c r="R167" s="112">
        <f>K167*(Q167/100)</f>
        <v>0</v>
      </c>
      <c r="S167" s="112">
        <f>K167+R167</f>
        <v>0</v>
      </c>
      <c r="T167" s="113"/>
      <c r="U167" s="9"/>
      <c r="V167" s="9"/>
      <c r="W167" s="9"/>
    </row>
    <row r="168" spans="1:23" ht="4.5" customHeight="1" outlineLevel="6">
      <c r="B168" s="196"/>
      <c r="C168" s="198"/>
      <c r="D168" s="198"/>
      <c r="E168" s="10"/>
      <c r="F168" s="10"/>
      <c r="G168" s="202"/>
      <c r="H168" s="204"/>
      <c r="I168" s="158"/>
      <c r="J168" s="275"/>
      <c r="K168" s="152"/>
      <c r="L168" s="204"/>
      <c r="M168" s="158"/>
      <c r="N168" s="158"/>
      <c r="O168" s="158"/>
      <c r="P168" s="158"/>
      <c r="Q168" s="152"/>
      <c r="R168" s="152"/>
      <c r="S168" s="152"/>
      <c r="T168" s="10"/>
      <c r="U168" s="9"/>
      <c r="V168" s="9"/>
      <c r="W168" s="9"/>
    </row>
    <row r="169" spans="1:23" ht="169" outlineLevel="6">
      <c r="B169" s="196"/>
      <c r="C169" s="197"/>
      <c r="D169" s="107" t="s">
        <v>1324</v>
      </c>
      <c r="E169" s="108" t="s">
        <v>1325</v>
      </c>
      <c r="F169" s="108" t="s">
        <v>1326</v>
      </c>
      <c r="G169" s="109" t="s">
        <v>1327</v>
      </c>
      <c r="H169" s="110" t="s">
        <v>513</v>
      </c>
      <c r="I169" s="111">
        <v>1</v>
      </c>
      <c r="J169" s="274"/>
      <c r="K169" s="112">
        <f>I169*J169</f>
        <v>0</v>
      </c>
      <c r="L169" s="110" t="s">
        <v>2014</v>
      </c>
      <c r="M169" s="111"/>
      <c r="N169" s="111">
        <f>I169*M169</f>
        <v>0</v>
      </c>
      <c r="O169" s="111"/>
      <c r="P169" s="111">
        <f>I169*O169</f>
        <v>0</v>
      </c>
      <c r="Q169" s="112">
        <v>21</v>
      </c>
      <c r="R169" s="112">
        <f>K169*(Q169/100)</f>
        <v>0</v>
      </c>
      <c r="S169" s="112">
        <f>K169+R169</f>
        <v>0</v>
      </c>
      <c r="T169" s="113"/>
      <c r="U169" s="9"/>
      <c r="V169" s="9"/>
      <c r="W169" s="9"/>
    </row>
    <row r="170" spans="1:23" ht="4.5" customHeight="1" outlineLevel="6">
      <c r="B170" s="196"/>
      <c r="C170" s="198"/>
      <c r="D170" s="198"/>
      <c r="E170" s="10"/>
      <c r="F170" s="10"/>
      <c r="G170" s="202"/>
      <c r="H170" s="204"/>
      <c r="I170" s="158"/>
      <c r="J170" s="275"/>
      <c r="K170" s="152"/>
      <c r="L170" s="204"/>
      <c r="M170" s="158"/>
      <c r="N170" s="158"/>
      <c r="O170" s="158"/>
      <c r="P170" s="158"/>
      <c r="Q170" s="152"/>
      <c r="R170" s="152"/>
      <c r="S170" s="152"/>
      <c r="T170" s="10"/>
      <c r="U170" s="9"/>
      <c r="V170" s="9"/>
      <c r="W170" s="9"/>
    </row>
    <row r="171" spans="1:23" ht="182" outlineLevel="6">
      <c r="B171" s="196"/>
      <c r="C171" s="197"/>
      <c r="D171" s="107" t="s">
        <v>1328</v>
      </c>
      <c r="E171" s="108" t="s">
        <v>1329</v>
      </c>
      <c r="F171" s="108" t="s">
        <v>1330</v>
      </c>
      <c r="G171" s="109" t="s">
        <v>1331</v>
      </c>
      <c r="H171" s="110" t="s">
        <v>513</v>
      </c>
      <c r="I171" s="111">
        <v>1</v>
      </c>
      <c r="J171" s="274"/>
      <c r="K171" s="112">
        <f>I171*J171</f>
        <v>0</v>
      </c>
      <c r="L171" s="110" t="s">
        <v>2014</v>
      </c>
      <c r="M171" s="111"/>
      <c r="N171" s="111">
        <f>I171*M171</f>
        <v>0</v>
      </c>
      <c r="O171" s="111"/>
      <c r="P171" s="111">
        <f>I171*O171</f>
        <v>0</v>
      </c>
      <c r="Q171" s="112">
        <v>21</v>
      </c>
      <c r="R171" s="112">
        <f>K171*(Q171/100)</f>
        <v>0</v>
      </c>
      <c r="S171" s="112">
        <f>K171+R171</f>
        <v>0</v>
      </c>
      <c r="T171" s="113"/>
      <c r="U171" s="9"/>
      <c r="V171" s="9"/>
      <c r="W171" s="9"/>
    </row>
    <row r="172" spans="1:23" ht="4.5" customHeight="1" outlineLevel="6">
      <c r="B172" s="196"/>
      <c r="C172" s="198"/>
      <c r="D172" s="198"/>
      <c r="E172" s="10"/>
      <c r="F172" s="10"/>
      <c r="G172" s="202"/>
      <c r="H172" s="204"/>
      <c r="I172" s="158"/>
      <c r="J172" s="275"/>
      <c r="K172" s="152"/>
      <c r="L172" s="204"/>
      <c r="M172" s="158"/>
      <c r="N172" s="158"/>
      <c r="O172" s="158"/>
      <c r="P172" s="158"/>
      <c r="Q172" s="152"/>
      <c r="R172" s="152"/>
      <c r="S172" s="152"/>
      <c r="T172" s="10"/>
      <c r="U172" s="9"/>
      <c r="V172" s="9"/>
      <c r="W172" s="9"/>
    </row>
    <row r="173" spans="1:23" outlineLevel="6">
      <c r="B173" s="6"/>
      <c r="C173" s="6"/>
      <c r="D173" s="6"/>
      <c r="E173" s="6"/>
      <c r="F173" s="6"/>
      <c r="G173" s="6"/>
      <c r="H173" s="6"/>
      <c r="I173" s="6"/>
      <c r="J173" s="278"/>
      <c r="K173" s="9"/>
      <c r="L173" s="6"/>
      <c r="M173" s="6"/>
      <c r="N173" s="6"/>
      <c r="O173" s="6"/>
      <c r="P173" s="6"/>
      <c r="Q173" s="6"/>
      <c r="R173" s="9"/>
      <c r="S173" s="9"/>
      <c r="T173" s="9"/>
    </row>
    <row r="174" spans="1:23" ht="13" outlineLevel="5">
      <c r="A174" s="188" t="s">
        <v>347</v>
      </c>
      <c r="B174" s="237">
        <v>6</v>
      </c>
      <c r="C174" s="238"/>
      <c r="D174" s="238"/>
      <c r="E174" s="192"/>
      <c r="F174" s="192"/>
      <c r="G174" s="239" t="s">
        <v>348</v>
      </c>
      <c r="H174" s="240"/>
      <c r="I174" s="241"/>
      <c r="J174" s="273"/>
      <c r="K174" s="190">
        <f>SUBTOTAL(9,K175:K253)</f>
        <v>0</v>
      </c>
      <c r="L174" s="240"/>
      <c r="M174" s="241"/>
      <c r="N174" s="191">
        <f>SUBTOTAL(9,N175:N253)</f>
        <v>0</v>
      </c>
      <c r="O174" s="241"/>
      <c r="P174" s="191">
        <f>SUBTOTAL(9,P175:P253)</f>
        <v>0</v>
      </c>
      <c r="Q174" s="242"/>
      <c r="R174" s="190">
        <f>SUBTOTAL(9,R175:R253)</f>
        <v>0</v>
      </c>
      <c r="S174" s="190">
        <f>SUBTOTAL(9,S175:S253)</f>
        <v>0</v>
      </c>
      <c r="T174" s="188"/>
      <c r="U174" s="6"/>
      <c r="V174" s="9"/>
      <c r="W174" s="9"/>
    </row>
    <row r="175" spans="1:23" ht="26" outlineLevel="6">
      <c r="B175" s="196"/>
      <c r="C175" s="197"/>
      <c r="D175" s="107" t="s">
        <v>1332</v>
      </c>
      <c r="E175" s="108"/>
      <c r="F175" s="108" t="s">
        <v>1333</v>
      </c>
      <c r="G175" s="109" t="s">
        <v>569</v>
      </c>
      <c r="H175" s="110"/>
      <c r="I175" s="111">
        <v>0</v>
      </c>
      <c r="J175" s="274"/>
      <c r="K175" s="112">
        <f>I175*J175</f>
        <v>0</v>
      </c>
      <c r="L175" s="110" t="s">
        <v>2014</v>
      </c>
      <c r="M175" s="111"/>
      <c r="N175" s="111">
        <f>I175*M175</f>
        <v>0</v>
      </c>
      <c r="O175" s="111"/>
      <c r="P175" s="111">
        <f>I175*O175</f>
        <v>0</v>
      </c>
      <c r="Q175" s="112">
        <v>21</v>
      </c>
      <c r="R175" s="112">
        <f>K175*(Q175/100)</f>
        <v>0</v>
      </c>
      <c r="S175" s="112">
        <f>K175+R175</f>
        <v>0</v>
      </c>
      <c r="T175" s="113"/>
      <c r="U175" s="9"/>
      <c r="V175" s="9"/>
      <c r="W175" s="9"/>
    </row>
    <row r="176" spans="1:23" ht="4.5" customHeight="1" outlineLevel="6">
      <c r="B176" s="196"/>
      <c r="C176" s="198"/>
      <c r="D176" s="198"/>
      <c r="E176" s="10"/>
      <c r="F176" s="10"/>
      <c r="G176" s="202"/>
      <c r="H176" s="204"/>
      <c r="I176" s="158"/>
      <c r="J176" s="275"/>
      <c r="K176" s="152"/>
      <c r="L176" s="204"/>
      <c r="M176" s="158"/>
      <c r="N176" s="158"/>
      <c r="O176" s="158"/>
      <c r="P176" s="158"/>
      <c r="Q176" s="152"/>
      <c r="R176" s="152"/>
      <c r="S176" s="152"/>
      <c r="T176" s="10"/>
      <c r="U176" s="9"/>
      <c r="V176" s="9"/>
      <c r="W176" s="9"/>
    </row>
    <row r="177" spans="2:23" ht="26" outlineLevel="6">
      <c r="B177" s="196"/>
      <c r="C177" s="197"/>
      <c r="D177" s="107" t="s">
        <v>1334</v>
      </c>
      <c r="E177" s="108"/>
      <c r="F177" s="108" t="s">
        <v>1335</v>
      </c>
      <c r="G177" s="109" t="s">
        <v>572</v>
      </c>
      <c r="H177" s="110"/>
      <c r="I177" s="111">
        <v>0</v>
      </c>
      <c r="J177" s="274"/>
      <c r="K177" s="112">
        <f>I177*J177</f>
        <v>0</v>
      </c>
      <c r="L177" s="110" t="s">
        <v>2014</v>
      </c>
      <c r="M177" s="111"/>
      <c r="N177" s="111">
        <f>I177*M177</f>
        <v>0</v>
      </c>
      <c r="O177" s="111"/>
      <c r="P177" s="111">
        <f>I177*O177</f>
        <v>0</v>
      </c>
      <c r="Q177" s="112">
        <v>21</v>
      </c>
      <c r="R177" s="112">
        <f>K177*(Q177/100)</f>
        <v>0</v>
      </c>
      <c r="S177" s="112">
        <f>K177+R177</f>
        <v>0</v>
      </c>
      <c r="T177" s="113"/>
      <c r="U177" s="9"/>
      <c r="V177" s="9"/>
      <c r="W177" s="9"/>
    </row>
    <row r="178" spans="2:23" ht="4.5" customHeight="1" outlineLevel="6">
      <c r="B178" s="196"/>
      <c r="C178" s="198"/>
      <c r="D178" s="198"/>
      <c r="E178" s="10"/>
      <c r="F178" s="10"/>
      <c r="G178" s="202"/>
      <c r="H178" s="204"/>
      <c r="I178" s="158"/>
      <c r="J178" s="275"/>
      <c r="K178" s="152"/>
      <c r="L178" s="204"/>
      <c r="M178" s="158"/>
      <c r="N178" s="158"/>
      <c r="O178" s="158"/>
      <c r="P178" s="158"/>
      <c r="Q178" s="152"/>
      <c r="R178" s="152"/>
      <c r="S178" s="152"/>
      <c r="T178" s="10"/>
      <c r="U178" s="9"/>
      <c r="V178" s="9"/>
      <c r="W178" s="9"/>
    </row>
    <row r="179" spans="2:23" ht="26" outlineLevel="6">
      <c r="B179" s="196"/>
      <c r="C179" s="197"/>
      <c r="D179" s="107" t="s">
        <v>1336</v>
      </c>
      <c r="E179" s="108"/>
      <c r="F179" s="108" t="s">
        <v>1337</v>
      </c>
      <c r="G179" s="109" t="s">
        <v>575</v>
      </c>
      <c r="H179" s="110"/>
      <c r="I179" s="111">
        <v>0</v>
      </c>
      <c r="J179" s="274"/>
      <c r="K179" s="112">
        <f>I179*J179</f>
        <v>0</v>
      </c>
      <c r="L179" s="110" t="s">
        <v>2014</v>
      </c>
      <c r="M179" s="111"/>
      <c r="N179" s="111">
        <f>I179*M179</f>
        <v>0</v>
      </c>
      <c r="O179" s="111"/>
      <c r="P179" s="111">
        <f>I179*O179</f>
        <v>0</v>
      </c>
      <c r="Q179" s="112">
        <v>21</v>
      </c>
      <c r="R179" s="112">
        <f>K179*(Q179/100)</f>
        <v>0</v>
      </c>
      <c r="S179" s="112">
        <f>K179+R179</f>
        <v>0</v>
      </c>
      <c r="T179" s="113"/>
      <c r="U179" s="9"/>
      <c r="V179" s="9"/>
      <c r="W179" s="9"/>
    </row>
    <row r="180" spans="2:23" ht="4.5" customHeight="1" outlineLevel="6">
      <c r="B180" s="196"/>
      <c r="C180" s="198"/>
      <c r="D180" s="198"/>
      <c r="E180" s="10"/>
      <c r="F180" s="10"/>
      <c r="G180" s="202"/>
      <c r="H180" s="204"/>
      <c r="I180" s="158"/>
      <c r="J180" s="275"/>
      <c r="K180" s="152"/>
      <c r="L180" s="204"/>
      <c r="M180" s="158"/>
      <c r="N180" s="158"/>
      <c r="O180" s="158"/>
      <c r="P180" s="158"/>
      <c r="Q180" s="152"/>
      <c r="R180" s="152"/>
      <c r="S180" s="152"/>
      <c r="T180" s="10"/>
      <c r="U180" s="9"/>
      <c r="V180" s="9"/>
      <c r="W180" s="9"/>
    </row>
    <row r="181" spans="2:23" ht="117" outlineLevel="6">
      <c r="B181" s="196"/>
      <c r="C181" s="197"/>
      <c r="D181" s="107" t="s">
        <v>1338</v>
      </c>
      <c r="E181" s="108" t="s">
        <v>1339</v>
      </c>
      <c r="F181" s="108" t="s">
        <v>1340</v>
      </c>
      <c r="G181" s="109" t="s">
        <v>1341</v>
      </c>
      <c r="H181" s="110" t="s">
        <v>513</v>
      </c>
      <c r="I181" s="111">
        <v>1</v>
      </c>
      <c r="J181" s="274"/>
      <c r="K181" s="112">
        <f>I181*J181</f>
        <v>0</v>
      </c>
      <c r="L181" s="110" t="s">
        <v>2014</v>
      </c>
      <c r="M181" s="111"/>
      <c r="N181" s="111">
        <f>I181*M181</f>
        <v>0</v>
      </c>
      <c r="O181" s="111"/>
      <c r="P181" s="111">
        <f>I181*O181</f>
        <v>0</v>
      </c>
      <c r="Q181" s="112">
        <v>21</v>
      </c>
      <c r="R181" s="112">
        <f>K181*(Q181/100)</f>
        <v>0</v>
      </c>
      <c r="S181" s="112">
        <f>K181+R181</f>
        <v>0</v>
      </c>
      <c r="T181" s="113"/>
      <c r="U181" s="9"/>
      <c r="V181" s="9"/>
      <c r="W181" s="9"/>
    </row>
    <row r="182" spans="2:23" ht="4.5" customHeight="1" outlineLevel="6">
      <c r="B182" s="196"/>
      <c r="C182" s="198"/>
      <c r="D182" s="198"/>
      <c r="E182" s="10"/>
      <c r="F182" s="10"/>
      <c r="G182" s="202"/>
      <c r="H182" s="204"/>
      <c r="I182" s="158"/>
      <c r="J182" s="275"/>
      <c r="K182" s="152"/>
      <c r="L182" s="204"/>
      <c r="M182" s="158"/>
      <c r="N182" s="158"/>
      <c r="O182" s="158"/>
      <c r="P182" s="158"/>
      <c r="Q182" s="152"/>
      <c r="R182" s="152"/>
      <c r="S182" s="152"/>
      <c r="T182" s="10"/>
      <c r="U182" s="9"/>
      <c r="V182" s="9"/>
      <c r="W182" s="9"/>
    </row>
    <row r="183" spans="2:23" ht="117" outlineLevel="6">
      <c r="B183" s="196"/>
      <c r="C183" s="197"/>
      <c r="D183" s="107" t="s">
        <v>1342</v>
      </c>
      <c r="E183" s="108" t="s">
        <v>1343</v>
      </c>
      <c r="F183" s="108" t="s">
        <v>1344</v>
      </c>
      <c r="G183" s="109" t="s">
        <v>1345</v>
      </c>
      <c r="H183" s="110" t="s">
        <v>513</v>
      </c>
      <c r="I183" s="111">
        <v>1</v>
      </c>
      <c r="J183" s="274"/>
      <c r="K183" s="112">
        <f>I183*J183</f>
        <v>0</v>
      </c>
      <c r="L183" s="110" t="s">
        <v>2014</v>
      </c>
      <c r="M183" s="111"/>
      <c r="N183" s="111">
        <f>I183*M183</f>
        <v>0</v>
      </c>
      <c r="O183" s="111"/>
      <c r="P183" s="111">
        <f>I183*O183</f>
        <v>0</v>
      </c>
      <c r="Q183" s="112">
        <v>21</v>
      </c>
      <c r="R183" s="112">
        <f>K183*(Q183/100)</f>
        <v>0</v>
      </c>
      <c r="S183" s="112">
        <f>K183+R183</f>
        <v>0</v>
      </c>
      <c r="T183" s="113"/>
      <c r="U183" s="9"/>
      <c r="V183" s="9"/>
      <c r="W183" s="9"/>
    </row>
    <row r="184" spans="2:23" ht="4.5" customHeight="1" outlineLevel="6">
      <c r="B184" s="196"/>
      <c r="C184" s="198"/>
      <c r="D184" s="198"/>
      <c r="E184" s="10"/>
      <c r="F184" s="10"/>
      <c r="G184" s="202"/>
      <c r="H184" s="204"/>
      <c r="I184" s="158"/>
      <c r="J184" s="275"/>
      <c r="K184" s="152"/>
      <c r="L184" s="204"/>
      <c r="M184" s="158"/>
      <c r="N184" s="158"/>
      <c r="O184" s="158"/>
      <c r="P184" s="158"/>
      <c r="Q184" s="152"/>
      <c r="R184" s="152"/>
      <c r="S184" s="152"/>
      <c r="T184" s="10"/>
      <c r="U184" s="9"/>
      <c r="V184" s="9"/>
      <c r="W184" s="9"/>
    </row>
    <row r="185" spans="2:23" ht="143" outlineLevel="6">
      <c r="B185" s="196"/>
      <c r="C185" s="197"/>
      <c r="D185" s="107" t="s">
        <v>1346</v>
      </c>
      <c r="E185" s="108" t="s">
        <v>1347</v>
      </c>
      <c r="F185" s="108" t="s">
        <v>1348</v>
      </c>
      <c r="G185" s="109" t="s">
        <v>1349</v>
      </c>
      <c r="H185" s="110" t="s">
        <v>513</v>
      </c>
      <c r="I185" s="111">
        <v>1</v>
      </c>
      <c r="J185" s="274"/>
      <c r="K185" s="112">
        <f>I185*J185</f>
        <v>0</v>
      </c>
      <c r="L185" s="110" t="s">
        <v>2014</v>
      </c>
      <c r="M185" s="111"/>
      <c r="N185" s="111">
        <f>I185*M185</f>
        <v>0</v>
      </c>
      <c r="O185" s="111"/>
      <c r="P185" s="111">
        <f>I185*O185</f>
        <v>0</v>
      </c>
      <c r="Q185" s="112">
        <v>21</v>
      </c>
      <c r="R185" s="112">
        <f>K185*(Q185/100)</f>
        <v>0</v>
      </c>
      <c r="S185" s="112">
        <f>K185+R185</f>
        <v>0</v>
      </c>
      <c r="T185" s="113"/>
      <c r="U185" s="9"/>
      <c r="V185" s="9"/>
      <c r="W185" s="9"/>
    </row>
    <row r="186" spans="2:23" ht="4.5" customHeight="1" outlineLevel="6">
      <c r="B186" s="196"/>
      <c r="C186" s="198"/>
      <c r="D186" s="198"/>
      <c r="E186" s="10"/>
      <c r="F186" s="10"/>
      <c r="G186" s="202"/>
      <c r="H186" s="204"/>
      <c r="I186" s="158"/>
      <c r="J186" s="275"/>
      <c r="K186" s="152"/>
      <c r="L186" s="204"/>
      <c r="M186" s="158"/>
      <c r="N186" s="158"/>
      <c r="O186" s="158"/>
      <c r="P186" s="158"/>
      <c r="Q186" s="152"/>
      <c r="R186" s="152"/>
      <c r="S186" s="152"/>
      <c r="T186" s="10"/>
      <c r="U186" s="9"/>
      <c r="V186" s="9"/>
      <c r="W186" s="9"/>
    </row>
    <row r="187" spans="2:23" ht="143" outlineLevel="6">
      <c r="B187" s="196"/>
      <c r="C187" s="197"/>
      <c r="D187" s="107" t="s">
        <v>1350</v>
      </c>
      <c r="E187" s="108" t="s">
        <v>1351</v>
      </c>
      <c r="F187" s="108" t="s">
        <v>1352</v>
      </c>
      <c r="G187" s="109" t="s">
        <v>1353</v>
      </c>
      <c r="H187" s="110" t="s">
        <v>513</v>
      </c>
      <c r="I187" s="111">
        <v>1</v>
      </c>
      <c r="J187" s="274"/>
      <c r="K187" s="112">
        <f>I187*J187</f>
        <v>0</v>
      </c>
      <c r="L187" s="110" t="s">
        <v>2014</v>
      </c>
      <c r="M187" s="111"/>
      <c r="N187" s="111">
        <f>I187*M187</f>
        <v>0</v>
      </c>
      <c r="O187" s="111"/>
      <c r="P187" s="111">
        <f>I187*O187</f>
        <v>0</v>
      </c>
      <c r="Q187" s="112">
        <v>21</v>
      </c>
      <c r="R187" s="112">
        <f>K187*(Q187/100)</f>
        <v>0</v>
      </c>
      <c r="S187" s="112">
        <f>K187+R187</f>
        <v>0</v>
      </c>
      <c r="T187" s="113"/>
      <c r="U187" s="9"/>
      <c r="V187" s="9"/>
      <c r="W187" s="9"/>
    </row>
    <row r="188" spans="2:23" ht="4.5" customHeight="1" outlineLevel="6">
      <c r="B188" s="196"/>
      <c r="C188" s="198"/>
      <c r="D188" s="198"/>
      <c r="E188" s="10"/>
      <c r="F188" s="10"/>
      <c r="G188" s="202"/>
      <c r="H188" s="204"/>
      <c r="I188" s="158"/>
      <c r="J188" s="275"/>
      <c r="K188" s="152"/>
      <c r="L188" s="204"/>
      <c r="M188" s="158"/>
      <c r="N188" s="158"/>
      <c r="O188" s="158"/>
      <c r="P188" s="158"/>
      <c r="Q188" s="152"/>
      <c r="R188" s="152"/>
      <c r="S188" s="152"/>
      <c r="T188" s="10"/>
      <c r="U188" s="9"/>
      <c r="V188" s="9"/>
      <c r="W188" s="9"/>
    </row>
    <row r="189" spans="2:23" ht="130" outlineLevel="6">
      <c r="B189" s="196"/>
      <c r="C189" s="197"/>
      <c r="D189" s="107" t="s">
        <v>1354</v>
      </c>
      <c r="E189" s="108" t="s">
        <v>1355</v>
      </c>
      <c r="F189" s="108" t="s">
        <v>1356</v>
      </c>
      <c r="G189" s="109" t="s">
        <v>1357</v>
      </c>
      <c r="H189" s="110" t="s">
        <v>513</v>
      </c>
      <c r="I189" s="111">
        <v>1</v>
      </c>
      <c r="J189" s="274"/>
      <c r="K189" s="112">
        <f>I189*J189</f>
        <v>0</v>
      </c>
      <c r="L189" s="110" t="s">
        <v>2014</v>
      </c>
      <c r="M189" s="111"/>
      <c r="N189" s="111">
        <f>I189*M189</f>
        <v>0</v>
      </c>
      <c r="O189" s="111"/>
      <c r="P189" s="111">
        <f>I189*O189</f>
        <v>0</v>
      </c>
      <c r="Q189" s="112">
        <v>21</v>
      </c>
      <c r="R189" s="112">
        <f>K189*(Q189/100)</f>
        <v>0</v>
      </c>
      <c r="S189" s="112">
        <f>K189+R189</f>
        <v>0</v>
      </c>
      <c r="T189" s="113"/>
      <c r="U189" s="9"/>
      <c r="V189" s="9"/>
      <c r="W189" s="9"/>
    </row>
    <row r="190" spans="2:23" ht="4.5" customHeight="1" outlineLevel="6">
      <c r="B190" s="196"/>
      <c r="C190" s="198"/>
      <c r="D190" s="198"/>
      <c r="E190" s="10"/>
      <c r="F190" s="10"/>
      <c r="G190" s="202"/>
      <c r="H190" s="204"/>
      <c r="I190" s="158"/>
      <c r="J190" s="275"/>
      <c r="K190" s="152"/>
      <c r="L190" s="204"/>
      <c r="M190" s="158"/>
      <c r="N190" s="158"/>
      <c r="O190" s="158"/>
      <c r="P190" s="158"/>
      <c r="Q190" s="152"/>
      <c r="R190" s="152"/>
      <c r="S190" s="152"/>
      <c r="T190" s="10"/>
      <c r="U190" s="9"/>
      <c r="V190" s="9"/>
      <c r="W190" s="9"/>
    </row>
    <row r="191" spans="2:23" ht="130" outlineLevel="6">
      <c r="B191" s="196"/>
      <c r="C191" s="197"/>
      <c r="D191" s="107" t="s">
        <v>1358</v>
      </c>
      <c r="E191" s="108" t="s">
        <v>1359</v>
      </c>
      <c r="F191" s="108" t="s">
        <v>1360</v>
      </c>
      <c r="G191" s="109" t="s">
        <v>1357</v>
      </c>
      <c r="H191" s="110" t="s">
        <v>513</v>
      </c>
      <c r="I191" s="111">
        <v>1</v>
      </c>
      <c r="J191" s="274"/>
      <c r="K191" s="112">
        <f>I191*J191</f>
        <v>0</v>
      </c>
      <c r="L191" s="110" t="s">
        <v>2014</v>
      </c>
      <c r="M191" s="111"/>
      <c r="N191" s="111">
        <f>I191*M191</f>
        <v>0</v>
      </c>
      <c r="O191" s="111"/>
      <c r="P191" s="111">
        <f>I191*O191</f>
        <v>0</v>
      </c>
      <c r="Q191" s="112">
        <v>21</v>
      </c>
      <c r="R191" s="112">
        <f>K191*(Q191/100)</f>
        <v>0</v>
      </c>
      <c r="S191" s="112">
        <f>K191+R191</f>
        <v>0</v>
      </c>
      <c r="T191" s="113"/>
      <c r="U191" s="9"/>
      <c r="V191" s="9"/>
      <c r="W191" s="9"/>
    </row>
    <row r="192" spans="2:23" ht="4.5" customHeight="1" outlineLevel="6">
      <c r="B192" s="196"/>
      <c r="C192" s="198"/>
      <c r="D192" s="198"/>
      <c r="E192" s="10"/>
      <c r="F192" s="10"/>
      <c r="G192" s="202"/>
      <c r="H192" s="204"/>
      <c r="I192" s="158"/>
      <c r="J192" s="275"/>
      <c r="K192" s="152"/>
      <c r="L192" s="204"/>
      <c r="M192" s="158"/>
      <c r="N192" s="158"/>
      <c r="O192" s="158"/>
      <c r="P192" s="158"/>
      <c r="Q192" s="152"/>
      <c r="R192" s="152"/>
      <c r="S192" s="152"/>
      <c r="T192" s="10"/>
      <c r="U192" s="9"/>
      <c r="V192" s="9"/>
      <c r="W192" s="9"/>
    </row>
    <row r="193" spans="2:23" ht="130" outlineLevel="6">
      <c r="B193" s="196"/>
      <c r="C193" s="197"/>
      <c r="D193" s="107" t="s">
        <v>1361</v>
      </c>
      <c r="E193" s="108" t="s">
        <v>1362</v>
      </c>
      <c r="F193" s="108" t="s">
        <v>1363</v>
      </c>
      <c r="G193" s="109" t="s">
        <v>1357</v>
      </c>
      <c r="H193" s="110" t="s">
        <v>513</v>
      </c>
      <c r="I193" s="111">
        <v>1</v>
      </c>
      <c r="J193" s="274"/>
      <c r="K193" s="112">
        <f>I193*J193</f>
        <v>0</v>
      </c>
      <c r="L193" s="110" t="s">
        <v>2014</v>
      </c>
      <c r="M193" s="111"/>
      <c r="N193" s="111">
        <f>I193*M193</f>
        <v>0</v>
      </c>
      <c r="O193" s="111"/>
      <c r="P193" s="111">
        <f>I193*O193</f>
        <v>0</v>
      </c>
      <c r="Q193" s="112">
        <v>21</v>
      </c>
      <c r="R193" s="112">
        <f>K193*(Q193/100)</f>
        <v>0</v>
      </c>
      <c r="S193" s="112">
        <f>K193+R193</f>
        <v>0</v>
      </c>
      <c r="T193" s="113"/>
      <c r="U193" s="9"/>
      <c r="V193" s="9"/>
      <c r="W193" s="9"/>
    </row>
    <row r="194" spans="2:23" ht="4.5" customHeight="1" outlineLevel="6">
      <c r="B194" s="196"/>
      <c r="C194" s="198"/>
      <c r="D194" s="198"/>
      <c r="E194" s="10"/>
      <c r="F194" s="10"/>
      <c r="G194" s="202"/>
      <c r="H194" s="204"/>
      <c r="I194" s="158"/>
      <c r="J194" s="275"/>
      <c r="K194" s="152"/>
      <c r="L194" s="204"/>
      <c r="M194" s="158"/>
      <c r="N194" s="158"/>
      <c r="O194" s="158"/>
      <c r="P194" s="158"/>
      <c r="Q194" s="152"/>
      <c r="R194" s="152"/>
      <c r="S194" s="152"/>
      <c r="T194" s="10"/>
      <c r="U194" s="9"/>
      <c r="V194" s="9"/>
      <c r="W194" s="9"/>
    </row>
    <row r="195" spans="2:23" ht="130" outlineLevel="6">
      <c r="B195" s="196"/>
      <c r="C195" s="197"/>
      <c r="D195" s="107" t="s">
        <v>1364</v>
      </c>
      <c r="E195" s="108" t="s">
        <v>1365</v>
      </c>
      <c r="F195" s="108" t="s">
        <v>1366</v>
      </c>
      <c r="G195" s="109" t="s">
        <v>1367</v>
      </c>
      <c r="H195" s="110" t="s">
        <v>513</v>
      </c>
      <c r="I195" s="111">
        <v>1</v>
      </c>
      <c r="J195" s="274"/>
      <c r="K195" s="112">
        <f>I195*J195</f>
        <v>0</v>
      </c>
      <c r="L195" s="110" t="s">
        <v>2014</v>
      </c>
      <c r="M195" s="111"/>
      <c r="N195" s="111">
        <f>I195*M195</f>
        <v>0</v>
      </c>
      <c r="O195" s="111"/>
      <c r="P195" s="111">
        <f>I195*O195</f>
        <v>0</v>
      </c>
      <c r="Q195" s="112">
        <v>21</v>
      </c>
      <c r="R195" s="112">
        <f>K195*(Q195/100)</f>
        <v>0</v>
      </c>
      <c r="S195" s="112">
        <f>K195+R195</f>
        <v>0</v>
      </c>
      <c r="T195" s="113"/>
      <c r="U195" s="9"/>
      <c r="V195" s="9"/>
      <c r="W195" s="9"/>
    </row>
    <row r="196" spans="2:23" ht="4.5" customHeight="1" outlineLevel="6">
      <c r="B196" s="196"/>
      <c r="C196" s="198"/>
      <c r="D196" s="198"/>
      <c r="E196" s="10"/>
      <c r="F196" s="10"/>
      <c r="G196" s="202"/>
      <c r="H196" s="204"/>
      <c r="I196" s="158"/>
      <c r="J196" s="275"/>
      <c r="K196" s="152"/>
      <c r="L196" s="204"/>
      <c r="M196" s="158"/>
      <c r="N196" s="158"/>
      <c r="O196" s="158"/>
      <c r="P196" s="158"/>
      <c r="Q196" s="152"/>
      <c r="R196" s="152"/>
      <c r="S196" s="152"/>
      <c r="T196" s="10"/>
      <c r="U196" s="9"/>
      <c r="V196" s="9"/>
      <c r="W196" s="9"/>
    </row>
    <row r="197" spans="2:23" ht="130" outlineLevel="6">
      <c r="B197" s="196"/>
      <c r="C197" s="197"/>
      <c r="D197" s="107" t="s">
        <v>1368</v>
      </c>
      <c r="E197" s="108" t="s">
        <v>1369</v>
      </c>
      <c r="F197" s="108" t="s">
        <v>1370</v>
      </c>
      <c r="G197" s="109" t="s">
        <v>1371</v>
      </c>
      <c r="H197" s="110" t="s">
        <v>513</v>
      </c>
      <c r="I197" s="111">
        <v>1</v>
      </c>
      <c r="J197" s="274"/>
      <c r="K197" s="112">
        <f>I197*J197</f>
        <v>0</v>
      </c>
      <c r="L197" s="110" t="s">
        <v>2014</v>
      </c>
      <c r="M197" s="111"/>
      <c r="N197" s="111">
        <f>I197*M197</f>
        <v>0</v>
      </c>
      <c r="O197" s="111"/>
      <c r="P197" s="111">
        <f>I197*O197</f>
        <v>0</v>
      </c>
      <c r="Q197" s="112">
        <v>21</v>
      </c>
      <c r="R197" s="112">
        <f>K197*(Q197/100)</f>
        <v>0</v>
      </c>
      <c r="S197" s="112">
        <f>K197+R197</f>
        <v>0</v>
      </c>
      <c r="T197" s="113"/>
      <c r="U197" s="9"/>
      <c r="V197" s="9"/>
      <c r="W197" s="9"/>
    </row>
    <row r="198" spans="2:23" ht="4.5" customHeight="1" outlineLevel="6">
      <c r="B198" s="196"/>
      <c r="C198" s="198"/>
      <c r="D198" s="198"/>
      <c r="E198" s="10"/>
      <c r="F198" s="10"/>
      <c r="G198" s="202"/>
      <c r="H198" s="204"/>
      <c r="I198" s="158"/>
      <c r="J198" s="275"/>
      <c r="K198" s="152"/>
      <c r="L198" s="204"/>
      <c r="M198" s="158"/>
      <c r="N198" s="158"/>
      <c r="O198" s="158"/>
      <c r="P198" s="158"/>
      <c r="Q198" s="152"/>
      <c r="R198" s="152"/>
      <c r="S198" s="152"/>
      <c r="T198" s="10"/>
      <c r="U198" s="9"/>
      <c r="V198" s="9"/>
      <c r="W198" s="9"/>
    </row>
    <row r="199" spans="2:23" ht="117" outlineLevel="6">
      <c r="B199" s="196"/>
      <c r="C199" s="197"/>
      <c r="D199" s="107" t="s">
        <v>1372</v>
      </c>
      <c r="E199" s="108" t="s">
        <v>1373</v>
      </c>
      <c r="F199" s="108" t="s">
        <v>1374</v>
      </c>
      <c r="G199" s="109" t="s">
        <v>1375</v>
      </c>
      <c r="H199" s="110" t="s">
        <v>513</v>
      </c>
      <c r="I199" s="111">
        <v>1</v>
      </c>
      <c r="J199" s="274"/>
      <c r="K199" s="112">
        <f>I199*J199</f>
        <v>0</v>
      </c>
      <c r="L199" s="110" t="s">
        <v>2014</v>
      </c>
      <c r="M199" s="111"/>
      <c r="N199" s="111">
        <f>I199*M199</f>
        <v>0</v>
      </c>
      <c r="O199" s="111"/>
      <c r="P199" s="111">
        <f>I199*O199</f>
        <v>0</v>
      </c>
      <c r="Q199" s="112">
        <v>21</v>
      </c>
      <c r="R199" s="112">
        <f>K199*(Q199/100)</f>
        <v>0</v>
      </c>
      <c r="S199" s="112">
        <f>K199+R199</f>
        <v>0</v>
      </c>
      <c r="T199" s="113"/>
      <c r="U199" s="9"/>
      <c r="V199" s="9"/>
      <c r="W199" s="9"/>
    </row>
    <row r="200" spans="2:23" ht="4.5" customHeight="1" outlineLevel="6">
      <c r="B200" s="196"/>
      <c r="C200" s="198"/>
      <c r="D200" s="198"/>
      <c r="E200" s="10"/>
      <c r="F200" s="10"/>
      <c r="G200" s="202"/>
      <c r="H200" s="204"/>
      <c r="I200" s="158"/>
      <c r="J200" s="275"/>
      <c r="K200" s="152"/>
      <c r="L200" s="204"/>
      <c r="M200" s="158"/>
      <c r="N200" s="158"/>
      <c r="O200" s="158"/>
      <c r="P200" s="158"/>
      <c r="Q200" s="152"/>
      <c r="R200" s="152"/>
      <c r="S200" s="152"/>
      <c r="T200" s="10"/>
      <c r="U200" s="9"/>
      <c r="V200" s="9"/>
      <c r="W200" s="9"/>
    </row>
    <row r="201" spans="2:23" ht="117" outlineLevel="6">
      <c r="B201" s="196"/>
      <c r="C201" s="197"/>
      <c r="D201" s="107" t="s">
        <v>1376</v>
      </c>
      <c r="E201" s="108" t="s">
        <v>1377</v>
      </c>
      <c r="F201" s="108" t="s">
        <v>1378</v>
      </c>
      <c r="G201" s="109" t="s">
        <v>1379</v>
      </c>
      <c r="H201" s="110" t="s">
        <v>513</v>
      </c>
      <c r="I201" s="111">
        <v>1</v>
      </c>
      <c r="J201" s="274"/>
      <c r="K201" s="112">
        <f>I201*J201</f>
        <v>0</v>
      </c>
      <c r="L201" s="110" t="s">
        <v>2014</v>
      </c>
      <c r="M201" s="111"/>
      <c r="N201" s="111">
        <f>I201*M201</f>
        <v>0</v>
      </c>
      <c r="O201" s="111"/>
      <c r="P201" s="111">
        <f>I201*O201</f>
        <v>0</v>
      </c>
      <c r="Q201" s="112">
        <v>21</v>
      </c>
      <c r="R201" s="112">
        <f>K201*(Q201/100)</f>
        <v>0</v>
      </c>
      <c r="S201" s="112">
        <f>K201+R201</f>
        <v>0</v>
      </c>
      <c r="T201" s="113"/>
      <c r="U201" s="9"/>
      <c r="V201" s="9"/>
      <c r="W201" s="9"/>
    </row>
    <row r="202" spans="2:23" ht="4.5" customHeight="1" outlineLevel="6">
      <c r="B202" s="196"/>
      <c r="C202" s="198"/>
      <c r="D202" s="198"/>
      <c r="E202" s="10"/>
      <c r="F202" s="10"/>
      <c r="G202" s="202"/>
      <c r="H202" s="204"/>
      <c r="I202" s="158"/>
      <c r="J202" s="275"/>
      <c r="K202" s="152"/>
      <c r="L202" s="204"/>
      <c r="M202" s="158"/>
      <c r="N202" s="158"/>
      <c r="O202" s="158"/>
      <c r="P202" s="158"/>
      <c r="Q202" s="152"/>
      <c r="R202" s="152"/>
      <c r="S202" s="152"/>
      <c r="T202" s="10"/>
      <c r="U202" s="9"/>
      <c r="V202" s="9"/>
      <c r="W202" s="9"/>
    </row>
    <row r="203" spans="2:23" ht="143" outlineLevel="6">
      <c r="B203" s="196"/>
      <c r="C203" s="197"/>
      <c r="D203" s="107" t="s">
        <v>1380</v>
      </c>
      <c r="E203" s="108" t="s">
        <v>1381</v>
      </c>
      <c r="F203" s="108" t="s">
        <v>1382</v>
      </c>
      <c r="G203" s="109" t="s">
        <v>1383</v>
      </c>
      <c r="H203" s="110" t="s">
        <v>513</v>
      </c>
      <c r="I203" s="111">
        <v>1</v>
      </c>
      <c r="J203" s="274"/>
      <c r="K203" s="112">
        <f>I203*J203</f>
        <v>0</v>
      </c>
      <c r="L203" s="110" t="s">
        <v>2014</v>
      </c>
      <c r="M203" s="111"/>
      <c r="N203" s="111">
        <f>I203*M203</f>
        <v>0</v>
      </c>
      <c r="O203" s="111"/>
      <c r="P203" s="111">
        <f>I203*O203</f>
        <v>0</v>
      </c>
      <c r="Q203" s="112">
        <v>21</v>
      </c>
      <c r="R203" s="112">
        <f>K203*(Q203/100)</f>
        <v>0</v>
      </c>
      <c r="S203" s="112">
        <f>K203+R203</f>
        <v>0</v>
      </c>
      <c r="T203" s="113"/>
      <c r="U203" s="9"/>
      <c r="V203" s="9"/>
      <c r="W203" s="9"/>
    </row>
    <row r="204" spans="2:23" ht="4.5" customHeight="1" outlineLevel="6">
      <c r="B204" s="196"/>
      <c r="C204" s="198"/>
      <c r="D204" s="198"/>
      <c r="E204" s="10"/>
      <c r="F204" s="10"/>
      <c r="G204" s="202"/>
      <c r="H204" s="204"/>
      <c r="I204" s="158"/>
      <c r="J204" s="275"/>
      <c r="K204" s="152"/>
      <c r="L204" s="204"/>
      <c r="M204" s="158"/>
      <c r="N204" s="158"/>
      <c r="O204" s="158"/>
      <c r="P204" s="158"/>
      <c r="Q204" s="152"/>
      <c r="R204" s="152"/>
      <c r="S204" s="152"/>
      <c r="T204" s="10"/>
      <c r="U204" s="9"/>
      <c r="V204" s="9"/>
      <c r="W204" s="9"/>
    </row>
    <row r="205" spans="2:23" ht="117" outlineLevel="6">
      <c r="B205" s="196"/>
      <c r="C205" s="197"/>
      <c r="D205" s="107" t="s">
        <v>1384</v>
      </c>
      <c r="E205" s="108" t="s">
        <v>1385</v>
      </c>
      <c r="F205" s="108" t="s">
        <v>1386</v>
      </c>
      <c r="G205" s="109" t="s">
        <v>1387</v>
      </c>
      <c r="H205" s="110" t="s">
        <v>513</v>
      </c>
      <c r="I205" s="111">
        <v>1</v>
      </c>
      <c r="J205" s="274"/>
      <c r="K205" s="112">
        <f>I205*J205</f>
        <v>0</v>
      </c>
      <c r="L205" s="110" t="s">
        <v>2014</v>
      </c>
      <c r="M205" s="111"/>
      <c r="N205" s="111">
        <f>I205*M205</f>
        <v>0</v>
      </c>
      <c r="O205" s="111"/>
      <c r="P205" s="111">
        <f>I205*O205</f>
        <v>0</v>
      </c>
      <c r="Q205" s="112">
        <v>21</v>
      </c>
      <c r="R205" s="112">
        <f>K205*(Q205/100)</f>
        <v>0</v>
      </c>
      <c r="S205" s="112">
        <f>K205+R205</f>
        <v>0</v>
      </c>
      <c r="T205" s="113"/>
      <c r="U205" s="9"/>
      <c r="V205" s="9"/>
      <c r="W205" s="9"/>
    </row>
    <row r="206" spans="2:23" ht="4.5" customHeight="1" outlineLevel="6">
      <c r="B206" s="196"/>
      <c r="C206" s="198"/>
      <c r="D206" s="198"/>
      <c r="E206" s="10"/>
      <c r="F206" s="10"/>
      <c r="G206" s="202"/>
      <c r="H206" s="204"/>
      <c r="I206" s="158"/>
      <c r="J206" s="275"/>
      <c r="K206" s="152"/>
      <c r="L206" s="204"/>
      <c r="M206" s="158"/>
      <c r="N206" s="158"/>
      <c r="O206" s="158"/>
      <c r="P206" s="158"/>
      <c r="Q206" s="152"/>
      <c r="R206" s="152"/>
      <c r="S206" s="152"/>
      <c r="T206" s="10"/>
      <c r="U206" s="9"/>
      <c r="V206" s="9"/>
      <c r="W206" s="9"/>
    </row>
    <row r="207" spans="2:23" ht="117" outlineLevel="6">
      <c r="B207" s="196"/>
      <c r="C207" s="197"/>
      <c r="D207" s="107" t="s">
        <v>1388</v>
      </c>
      <c r="E207" s="108" t="s">
        <v>1389</v>
      </c>
      <c r="F207" s="108" t="s">
        <v>1390</v>
      </c>
      <c r="G207" s="109" t="s">
        <v>1391</v>
      </c>
      <c r="H207" s="110" t="s">
        <v>513</v>
      </c>
      <c r="I207" s="111">
        <v>1</v>
      </c>
      <c r="J207" s="274"/>
      <c r="K207" s="112">
        <f>I207*J207</f>
        <v>0</v>
      </c>
      <c r="L207" s="110" t="s">
        <v>2014</v>
      </c>
      <c r="M207" s="111"/>
      <c r="N207" s="111">
        <f>I207*M207</f>
        <v>0</v>
      </c>
      <c r="O207" s="111"/>
      <c r="P207" s="111">
        <f>I207*O207</f>
        <v>0</v>
      </c>
      <c r="Q207" s="112">
        <v>21</v>
      </c>
      <c r="R207" s="112">
        <f>K207*(Q207/100)</f>
        <v>0</v>
      </c>
      <c r="S207" s="112">
        <f>K207+R207</f>
        <v>0</v>
      </c>
      <c r="T207" s="113"/>
      <c r="U207" s="9"/>
      <c r="V207" s="9"/>
      <c r="W207" s="9"/>
    </row>
    <row r="208" spans="2:23" ht="4.5" customHeight="1" outlineLevel="6">
      <c r="B208" s="196"/>
      <c r="C208" s="198"/>
      <c r="D208" s="198"/>
      <c r="E208" s="10"/>
      <c r="F208" s="10"/>
      <c r="G208" s="202"/>
      <c r="H208" s="204"/>
      <c r="I208" s="158"/>
      <c r="J208" s="275"/>
      <c r="K208" s="152"/>
      <c r="L208" s="204"/>
      <c r="M208" s="158"/>
      <c r="N208" s="158"/>
      <c r="O208" s="158"/>
      <c r="P208" s="158"/>
      <c r="Q208" s="152"/>
      <c r="R208" s="152"/>
      <c r="S208" s="152"/>
      <c r="T208" s="10"/>
      <c r="U208" s="9"/>
      <c r="V208" s="9"/>
      <c r="W208" s="9"/>
    </row>
    <row r="209" spans="2:23" ht="130" outlineLevel="6">
      <c r="B209" s="196"/>
      <c r="C209" s="197"/>
      <c r="D209" s="107" t="s">
        <v>1392</v>
      </c>
      <c r="E209" s="108" t="s">
        <v>1393</v>
      </c>
      <c r="F209" s="108" t="s">
        <v>1394</v>
      </c>
      <c r="G209" s="109" t="s">
        <v>1395</v>
      </c>
      <c r="H209" s="110" t="s">
        <v>513</v>
      </c>
      <c r="I209" s="111">
        <v>1</v>
      </c>
      <c r="J209" s="274"/>
      <c r="K209" s="112">
        <f>I209*J209</f>
        <v>0</v>
      </c>
      <c r="L209" s="110" t="s">
        <v>2014</v>
      </c>
      <c r="M209" s="111"/>
      <c r="N209" s="111">
        <f>I209*M209</f>
        <v>0</v>
      </c>
      <c r="O209" s="111"/>
      <c r="P209" s="111">
        <f>I209*O209</f>
        <v>0</v>
      </c>
      <c r="Q209" s="112">
        <v>21</v>
      </c>
      <c r="R209" s="112">
        <f>K209*(Q209/100)</f>
        <v>0</v>
      </c>
      <c r="S209" s="112">
        <f>K209+R209</f>
        <v>0</v>
      </c>
      <c r="T209" s="113"/>
      <c r="U209" s="9"/>
      <c r="V209" s="9"/>
      <c r="W209" s="9"/>
    </row>
    <row r="210" spans="2:23" ht="4.5" customHeight="1" outlineLevel="6">
      <c r="B210" s="196"/>
      <c r="C210" s="198"/>
      <c r="D210" s="198"/>
      <c r="E210" s="10"/>
      <c r="F210" s="10"/>
      <c r="G210" s="202"/>
      <c r="H210" s="204"/>
      <c r="I210" s="158"/>
      <c r="J210" s="275"/>
      <c r="K210" s="152"/>
      <c r="L210" s="204"/>
      <c r="M210" s="158"/>
      <c r="N210" s="158"/>
      <c r="O210" s="158"/>
      <c r="P210" s="158"/>
      <c r="Q210" s="152"/>
      <c r="R210" s="152"/>
      <c r="S210" s="152"/>
      <c r="T210" s="10"/>
      <c r="U210" s="9"/>
      <c r="V210" s="9"/>
      <c r="W210" s="9"/>
    </row>
    <row r="211" spans="2:23" ht="130" outlineLevel="6">
      <c r="B211" s="196"/>
      <c r="C211" s="197"/>
      <c r="D211" s="107" t="s">
        <v>1396</v>
      </c>
      <c r="E211" s="108" t="s">
        <v>1397</v>
      </c>
      <c r="F211" s="108" t="s">
        <v>1398</v>
      </c>
      <c r="G211" s="109" t="s">
        <v>1399</v>
      </c>
      <c r="H211" s="110" t="s">
        <v>513</v>
      </c>
      <c r="I211" s="111">
        <v>1</v>
      </c>
      <c r="J211" s="274"/>
      <c r="K211" s="112">
        <f>I211*J211</f>
        <v>0</v>
      </c>
      <c r="L211" s="110" t="s">
        <v>2014</v>
      </c>
      <c r="M211" s="111"/>
      <c r="N211" s="111">
        <f>I211*M211</f>
        <v>0</v>
      </c>
      <c r="O211" s="111"/>
      <c r="P211" s="111">
        <f>I211*O211</f>
        <v>0</v>
      </c>
      <c r="Q211" s="112">
        <v>21</v>
      </c>
      <c r="R211" s="112">
        <f>K211*(Q211/100)</f>
        <v>0</v>
      </c>
      <c r="S211" s="112">
        <f>K211+R211</f>
        <v>0</v>
      </c>
      <c r="T211" s="113"/>
      <c r="U211" s="9"/>
      <c r="V211" s="9"/>
      <c r="W211" s="9"/>
    </row>
    <row r="212" spans="2:23" ht="4.5" customHeight="1" outlineLevel="6">
      <c r="B212" s="196"/>
      <c r="C212" s="198"/>
      <c r="D212" s="198"/>
      <c r="E212" s="10"/>
      <c r="F212" s="10"/>
      <c r="G212" s="202"/>
      <c r="H212" s="204"/>
      <c r="I212" s="158"/>
      <c r="J212" s="275"/>
      <c r="K212" s="152"/>
      <c r="L212" s="204"/>
      <c r="M212" s="158"/>
      <c r="N212" s="158"/>
      <c r="O212" s="158"/>
      <c r="P212" s="158"/>
      <c r="Q212" s="152"/>
      <c r="R212" s="152"/>
      <c r="S212" s="152"/>
      <c r="T212" s="10"/>
      <c r="U212" s="9"/>
      <c r="V212" s="9"/>
      <c r="W212" s="9"/>
    </row>
    <row r="213" spans="2:23" ht="130" outlineLevel="6">
      <c r="B213" s="196"/>
      <c r="C213" s="197"/>
      <c r="D213" s="107" t="s">
        <v>1400</v>
      </c>
      <c r="E213" s="108" t="s">
        <v>1401</v>
      </c>
      <c r="F213" s="108" t="s">
        <v>1402</v>
      </c>
      <c r="G213" s="109" t="s">
        <v>1403</v>
      </c>
      <c r="H213" s="110" t="s">
        <v>513</v>
      </c>
      <c r="I213" s="111">
        <v>1</v>
      </c>
      <c r="J213" s="274"/>
      <c r="K213" s="112">
        <f>I213*J213</f>
        <v>0</v>
      </c>
      <c r="L213" s="110" t="s">
        <v>2014</v>
      </c>
      <c r="M213" s="111"/>
      <c r="N213" s="111">
        <f>I213*M213</f>
        <v>0</v>
      </c>
      <c r="O213" s="111"/>
      <c r="P213" s="111">
        <f>I213*O213</f>
        <v>0</v>
      </c>
      <c r="Q213" s="112">
        <v>21</v>
      </c>
      <c r="R213" s="112">
        <f>K213*(Q213/100)</f>
        <v>0</v>
      </c>
      <c r="S213" s="112">
        <f>K213+R213</f>
        <v>0</v>
      </c>
      <c r="T213" s="113"/>
      <c r="U213" s="9"/>
      <c r="V213" s="9"/>
      <c r="W213" s="9"/>
    </row>
    <row r="214" spans="2:23" ht="4.5" customHeight="1" outlineLevel="6">
      <c r="B214" s="196"/>
      <c r="C214" s="198"/>
      <c r="D214" s="198"/>
      <c r="E214" s="10"/>
      <c r="F214" s="10"/>
      <c r="G214" s="202"/>
      <c r="H214" s="204"/>
      <c r="I214" s="158"/>
      <c r="J214" s="275"/>
      <c r="K214" s="152"/>
      <c r="L214" s="204"/>
      <c r="M214" s="158"/>
      <c r="N214" s="158"/>
      <c r="O214" s="158"/>
      <c r="P214" s="158"/>
      <c r="Q214" s="152"/>
      <c r="R214" s="152"/>
      <c r="S214" s="152"/>
      <c r="T214" s="10"/>
      <c r="U214" s="9"/>
      <c r="V214" s="9"/>
      <c r="W214" s="9"/>
    </row>
    <row r="215" spans="2:23" ht="169" outlineLevel="6">
      <c r="B215" s="196"/>
      <c r="C215" s="197"/>
      <c r="D215" s="107" t="s">
        <v>1404</v>
      </c>
      <c r="E215" s="108" t="s">
        <v>1405</v>
      </c>
      <c r="F215" s="108" t="s">
        <v>1406</v>
      </c>
      <c r="G215" s="109" t="s">
        <v>1407</v>
      </c>
      <c r="H215" s="110" t="s">
        <v>513</v>
      </c>
      <c r="I215" s="111">
        <v>1</v>
      </c>
      <c r="J215" s="274"/>
      <c r="K215" s="112">
        <f>I215*J215</f>
        <v>0</v>
      </c>
      <c r="L215" s="110" t="s">
        <v>2014</v>
      </c>
      <c r="M215" s="111"/>
      <c r="N215" s="111">
        <f>I215*M215</f>
        <v>0</v>
      </c>
      <c r="O215" s="111"/>
      <c r="P215" s="111">
        <f>I215*O215</f>
        <v>0</v>
      </c>
      <c r="Q215" s="112">
        <v>21</v>
      </c>
      <c r="R215" s="112">
        <f>K215*(Q215/100)</f>
        <v>0</v>
      </c>
      <c r="S215" s="112">
        <f>K215+R215</f>
        <v>0</v>
      </c>
      <c r="T215" s="113"/>
      <c r="U215" s="9"/>
      <c r="V215" s="9"/>
      <c r="W215" s="9"/>
    </row>
    <row r="216" spans="2:23" ht="4.5" customHeight="1" outlineLevel="6">
      <c r="B216" s="196"/>
      <c r="C216" s="198"/>
      <c r="D216" s="198"/>
      <c r="E216" s="10"/>
      <c r="F216" s="10"/>
      <c r="G216" s="202"/>
      <c r="H216" s="204"/>
      <c r="I216" s="158"/>
      <c r="J216" s="275"/>
      <c r="K216" s="152"/>
      <c r="L216" s="204"/>
      <c r="M216" s="158"/>
      <c r="N216" s="158"/>
      <c r="O216" s="158"/>
      <c r="P216" s="158"/>
      <c r="Q216" s="152"/>
      <c r="R216" s="152"/>
      <c r="S216" s="152"/>
      <c r="T216" s="10"/>
      <c r="U216" s="9"/>
      <c r="V216" s="9"/>
      <c r="W216" s="9"/>
    </row>
    <row r="217" spans="2:23" ht="117" outlineLevel="6">
      <c r="B217" s="196"/>
      <c r="C217" s="197"/>
      <c r="D217" s="107" t="s">
        <v>1408</v>
      </c>
      <c r="E217" s="108" t="s">
        <v>1409</v>
      </c>
      <c r="F217" s="108" t="s">
        <v>1410</v>
      </c>
      <c r="G217" s="109" t="s">
        <v>1411</v>
      </c>
      <c r="H217" s="110" t="s">
        <v>513</v>
      </c>
      <c r="I217" s="111">
        <v>1</v>
      </c>
      <c r="J217" s="274"/>
      <c r="K217" s="112">
        <f>I217*J217</f>
        <v>0</v>
      </c>
      <c r="L217" s="110" t="s">
        <v>2014</v>
      </c>
      <c r="M217" s="111"/>
      <c r="N217" s="111">
        <f>I217*M217</f>
        <v>0</v>
      </c>
      <c r="O217" s="111"/>
      <c r="P217" s="111">
        <f>I217*O217</f>
        <v>0</v>
      </c>
      <c r="Q217" s="112">
        <v>21</v>
      </c>
      <c r="R217" s="112">
        <f>K217*(Q217/100)</f>
        <v>0</v>
      </c>
      <c r="S217" s="112">
        <f>K217+R217</f>
        <v>0</v>
      </c>
      <c r="T217" s="113"/>
      <c r="U217" s="9"/>
      <c r="V217" s="9"/>
      <c r="W217" s="9"/>
    </row>
    <row r="218" spans="2:23" ht="4.5" customHeight="1" outlineLevel="6">
      <c r="B218" s="196"/>
      <c r="C218" s="198"/>
      <c r="D218" s="198"/>
      <c r="E218" s="10"/>
      <c r="F218" s="10"/>
      <c r="G218" s="202"/>
      <c r="H218" s="204"/>
      <c r="I218" s="158"/>
      <c r="J218" s="275"/>
      <c r="K218" s="152"/>
      <c r="L218" s="204"/>
      <c r="M218" s="158"/>
      <c r="N218" s="158"/>
      <c r="O218" s="158"/>
      <c r="P218" s="158"/>
      <c r="Q218" s="152"/>
      <c r="R218" s="152"/>
      <c r="S218" s="152"/>
      <c r="T218" s="10"/>
      <c r="U218" s="9"/>
      <c r="V218" s="9"/>
      <c r="W218" s="9"/>
    </row>
    <row r="219" spans="2:23" ht="156" outlineLevel="6">
      <c r="B219" s="196"/>
      <c r="C219" s="197"/>
      <c r="D219" s="107" t="s">
        <v>1412</v>
      </c>
      <c r="E219" s="108" t="s">
        <v>1413</v>
      </c>
      <c r="F219" s="108" t="s">
        <v>1414</v>
      </c>
      <c r="G219" s="109" t="s">
        <v>1415</v>
      </c>
      <c r="H219" s="110" t="s">
        <v>513</v>
      </c>
      <c r="I219" s="111">
        <v>1</v>
      </c>
      <c r="J219" s="274"/>
      <c r="K219" s="112">
        <f>I219*J219</f>
        <v>0</v>
      </c>
      <c r="L219" s="110" t="s">
        <v>2014</v>
      </c>
      <c r="M219" s="111"/>
      <c r="N219" s="111">
        <f>I219*M219</f>
        <v>0</v>
      </c>
      <c r="O219" s="111"/>
      <c r="P219" s="111">
        <f>I219*O219</f>
        <v>0</v>
      </c>
      <c r="Q219" s="112">
        <v>21</v>
      </c>
      <c r="R219" s="112">
        <f>K219*(Q219/100)</f>
        <v>0</v>
      </c>
      <c r="S219" s="112">
        <f>K219+R219</f>
        <v>0</v>
      </c>
      <c r="T219" s="113"/>
      <c r="U219" s="9"/>
      <c r="V219" s="9"/>
      <c r="W219" s="9"/>
    </row>
    <row r="220" spans="2:23" ht="4.5" customHeight="1" outlineLevel="6">
      <c r="B220" s="196"/>
      <c r="C220" s="198"/>
      <c r="D220" s="198"/>
      <c r="E220" s="10"/>
      <c r="F220" s="10"/>
      <c r="G220" s="202"/>
      <c r="H220" s="204"/>
      <c r="I220" s="158"/>
      <c r="J220" s="275"/>
      <c r="K220" s="152"/>
      <c r="L220" s="204"/>
      <c r="M220" s="158"/>
      <c r="N220" s="158"/>
      <c r="O220" s="158"/>
      <c r="P220" s="158"/>
      <c r="Q220" s="152"/>
      <c r="R220" s="152"/>
      <c r="S220" s="152"/>
      <c r="T220" s="10"/>
      <c r="U220" s="9"/>
      <c r="V220" s="9"/>
      <c r="W220" s="9"/>
    </row>
    <row r="221" spans="2:23" ht="143" outlineLevel="6">
      <c r="B221" s="196"/>
      <c r="C221" s="197"/>
      <c r="D221" s="107" t="s">
        <v>1416</v>
      </c>
      <c r="E221" s="108" t="s">
        <v>1417</v>
      </c>
      <c r="F221" s="108" t="s">
        <v>1418</v>
      </c>
      <c r="G221" s="109" t="s">
        <v>1419</v>
      </c>
      <c r="H221" s="110" t="s">
        <v>513</v>
      </c>
      <c r="I221" s="111">
        <v>1</v>
      </c>
      <c r="J221" s="274"/>
      <c r="K221" s="112">
        <f>I221*J221</f>
        <v>0</v>
      </c>
      <c r="L221" s="110" t="s">
        <v>2014</v>
      </c>
      <c r="M221" s="111"/>
      <c r="N221" s="111">
        <f>I221*M221</f>
        <v>0</v>
      </c>
      <c r="O221" s="111"/>
      <c r="P221" s="111">
        <f>I221*O221</f>
        <v>0</v>
      </c>
      <c r="Q221" s="112">
        <v>21</v>
      </c>
      <c r="R221" s="112">
        <f>K221*(Q221/100)</f>
        <v>0</v>
      </c>
      <c r="S221" s="112">
        <f>K221+R221</f>
        <v>0</v>
      </c>
      <c r="T221" s="113"/>
      <c r="U221" s="9"/>
      <c r="V221" s="9"/>
      <c r="W221" s="9"/>
    </row>
    <row r="222" spans="2:23" ht="4.5" customHeight="1" outlineLevel="6">
      <c r="B222" s="196"/>
      <c r="C222" s="198"/>
      <c r="D222" s="198"/>
      <c r="E222" s="10"/>
      <c r="F222" s="10"/>
      <c r="G222" s="202"/>
      <c r="H222" s="204"/>
      <c r="I222" s="158"/>
      <c r="J222" s="275"/>
      <c r="K222" s="152"/>
      <c r="L222" s="204"/>
      <c r="M222" s="158"/>
      <c r="N222" s="158"/>
      <c r="O222" s="158"/>
      <c r="P222" s="158"/>
      <c r="Q222" s="152"/>
      <c r="R222" s="152"/>
      <c r="S222" s="152"/>
      <c r="T222" s="10"/>
      <c r="U222" s="9"/>
      <c r="V222" s="9"/>
      <c r="W222" s="9"/>
    </row>
    <row r="223" spans="2:23" ht="143" outlineLevel="6">
      <c r="B223" s="196"/>
      <c r="C223" s="197"/>
      <c r="D223" s="107" t="s">
        <v>1420</v>
      </c>
      <c r="E223" s="108" t="s">
        <v>1421</v>
      </c>
      <c r="F223" s="108" t="s">
        <v>1422</v>
      </c>
      <c r="G223" s="109" t="s">
        <v>1423</v>
      </c>
      <c r="H223" s="110" t="s">
        <v>513</v>
      </c>
      <c r="I223" s="111">
        <v>1</v>
      </c>
      <c r="J223" s="274"/>
      <c r="K223" s="112">
        <f>I223*J223</f>
        <v>0</v>
      </c>
      <c r="L223" s="110" t="s">
        <v>2014</v>
      </c>
      <c r="M223" s="111"/>
      <c r="N223" s="111">
        <f>I223*M223</f>
        <v>0</v>
      </c>
      <c r="O223" s="111"/>
      <c r="P223" s="111">
        <f>I223*O223</f>
        <v>0</v>
      </c>
      <c r="Q223" s="112">
        <v>21</v>
      </c>
      <c r="R223" s="112">
        <f>K223*(Q223/100)</f>
        <v>0</v>
      </c>
      <c r="S223" s="112">
        <f>K223+R223</f>
        <v>0</v>
      </c>
      <c r="T223" s="113"/>
      <c r="U223" s="9"/>
      <c r="V223" s="9"/>
      <c r="W223" s="9"/>
    </row>
    <row r="224" spans="2:23" ht="4.5" customHeight="1" outlineLevel="6">
      <c r="B224" s="196"/>
      <c r="C224" s="198"/>
      <c r="D224" s="198"/>
      <c r="E224" s="10"/>
      <c r="F224" s="10"/>
      <c r="G224" s="202"/>
      <c r="H224" s="204"/>
      <c r="I224" s="158"/>
      <c r="J224" s="275"/>
      <c r="K224" s="152"/>
      <c r="L224" s="204"/>
      <c r="M224" s="158"/>
      <c r="N224" s="158"/>
      <c r="O224" s="158"/>
      <c r="P224" s="158"/>
      <c r="Q224" s="152"/>
      <c r="R224" s="152"/>
      <c r="S224" s="152"/>
      <c r="T224" s="10"/>
      <c r="U224" s="9"/>
      <c r="V224" s="9"/>
      <c r="W224" s="9"/>
    </row>
    <row r="225" spans="2:23" ht="117" outlineLevel="6">
      <c r="B225" s="196"/>
      <c r="C225" s="197"/>
      <c r="D225" s="107" t="s">
        <v>1424</v>
      </c>
      <c r="E225" s="108" t="s">
        <v>1425</v>
      </c>
      <c r="F225" s="108" t="s">
        <v>1426</v>
      </c>
      <c r="G225" s="109" t="s">
        <v>1427</v>
      </c>
      <c r="H225" s="110" t="s">
        <v>513</v>
      </c>
      <c r="I225" s="111">
        <v>1</v>
      </c>
      <c r="J225" s="274"/>
      <c r="K225" s="112">
        <f>I225*J225</f>
        <v>0</v>
      </c>
      <c r="L225" s="110" t="s">
        <v>2014</v>
      </c>
      <c r="M225" s="111"/>
      <c r="N225" s="111">
        <f>I225*M225</f>
        <v>0</v>
      </c>
      <c r="O225" s="111"/>
      <c r="P225" s="111">
        <f>I225*O225</f>
        <v>0</v>
      </c>
      <c r="Q225" s="112">
        <v>21</v>
      </c>
      <c r="R225" s="112">
        <f>K225*(Q225/100)</f>
        <v>0</v>
      </c>
      <c r="S225" s="112">
        <f>K225+R225</f>
        <v>0</v>
      </c>
      <c r="T225" s="113"/>
      <c r="U225" s="9"/>
      <c r="V225" s="9"/>
      <c r="W225" s="9"/>
    </row>
    <row r="226" spans="2:23" ht="4.5" customHeight="1" outlineLevel="6">
      <c r="B226" s="196"/>
      <c r="C226" s="198"/>
      <c r="D226" s="198"/>
      <c r="E226" s="10"/>
      <c r="F226" s="10"/>
      <c r="G226" s="202"/>
      <c r="H226" s="204"/>
      <c r="I226" s="158"/>
      <c r="J226" s="275"/>
      <c r="K226" s="152"/>
      <c r="L226" s="204"/>
      <c r="M226" s="158"/>
      <c r="N226" s="158"/>
      <c r="O226" s="158"/>
      <c r="P226" s="158"/>
      <c r="Q226" s="152"/>
      <c r="R226" s="152"/>
      <c r="S226" s="152"/>
      <c r="T226" s="10"/>
      <c r="U226" s="9"/>
      <c r="V226" s="9"/>
      <c r="W226" s="9"/>
    </row>
    <row r="227" spans="2:23" ht="117" outlineLevel="6">
      <c r="B227" s="196"/>
      <c r="C227" s="197"/>
      <c r="D227" s="107" t="s">
        <v>1428</v>
      </c>
      <c r="E227" s="108" t="s">
        <v>1429</v>
      </c>
      <c r="F227" s="108" t="s">
        <v>1430</v>
      </c>
      <c r="G227" s="109" t="s">
        <v>1427</v>
      </c>
      <c r="H227" s="110" t="s">
        <v>513</v>
      </c>
      <c r="I227" s="111">
        <v>1</v>
      </c>
      <c r="J227" s="274"/>
      <c r="K227" s="112">
        <f>I227*J227</f>
        <v>0</v>
      </c>
      <c r="L227" s="110" t="s">
        <v>2014</v>
      </c>
      <c r="M227" s="111"/>
      <c r="N227" s="111">
        <f>I227*M227</f>
        <v>0</v>
      </c>
      <c r="O227" s="111"/>
      <c r="P227" s="111">
        <f>I227*O227</f>
        <v>0</v>
      </c>
      <c r="Q227" s="112">
        <v>21</v>
      </c>
      <c r="R227" s="112">
        <f>K227*(Q227/100)</f>
        <v>0</v>
      </c>
      <c r="S227" s="112">
        <f>K227+R227</f>
        <v>0</v>
      </c>
      <c r="T227" s="113"/>
      <c r="U227" s="9"/>
      <c r="V227" s="9"/>
      <c r="W227" s="9"/>
    </row>
    <row r="228" spans="2:23" ht="4.5" customHeight="1" outlineLevel="6">
      <c r="B228" s="196"/>
      <c r="C228" s="198"/>
      <c r="D228" s="198"/>
      <c r="E228" s="10"/>
      <c r="F228" s="10"/>
      <c r="G228" s="202"/>
      <c r="H228" s="204"/>
      <c r="I228" s="158"/>
      <c r="J228" s="275"/>
      <c r="K228" s="152"/>
      <c r="L228" s="204"/>
      <c r="M228" s="158"/>
      <c r="N228" s="158"/>
      <c r="O228" s="158"/>
      <c r="P228" s="158"/>
      <c r="Q228" s="152"/>
      <c r="R228" s="152"/>
      <c r="S228" s="152"/>
      <c r="T228" s="10"/>
      <c r="U228" s="9"/>
      <c r="V228" s="9"/>
      <c r="W228" s="9"/>
    </row>
    <row r="229" spans="2:23" ht="117" outlineLevel="6">
      <c r="B229" s="196"/>
      <c r="C229" s="197"/>
      <c r="D229" s="107" t="s">
        <v>1431</v>
      </c>
      <c r="E229" s="108" t="s">
        <v>1432</v>
      </c>
      <c r="F229" s="108" t="s">
        <v>1433</v>
      </c>
      <c r="G229" s="109" t="s">
        <v>1427</v>
      </c>
      <c r="H229" s="110" t="s">
        <v>513</v>
      </c>
      <c r="I229" s="111">
        <v>1</v>
      </c>
      <c r="J229" s="274"/>
      <c r="K229" s="112">
        <f>I229*J229</f>
        <v>0</v>
      </c>
      <c r="L229" s="110" t="s">
        <v>2014</v>
      </c>
      <c r="M229" s="111"/>
      <c r="N229" s="111">
        <f>I229*M229</f>
        <v>0</v>
      </c>
      <c r="O229" s="111"/>
      <c r="P229" s="111">
        <f>I229*O229</f>
        <v>0</v>
      </c>
      <c r="Q229" s="112">
        <v>21</v>
      </c>
      <c r="R229" s="112">
        <f>K229*(Q229/100)</f>
        <v>0</v>
      </c>
      <c r="S229" s="112">
        <f>K229+R229</f>
        <v>0</v>
      </c>
      <c r="T229" s="113"/>
      <c r="U229" s="9"/>
      <c r="V229" s="9"/>
      <c r="W229" s="9"/>
    </row>
    <row r="230" spans="2:23" ht="4.5" customHeight="1" outlineLevel="6">
      <c r="B230" s="196"/>
      <c r="C230" s="198"/>
      <c r="D230" s="198"/>
      <c r="E230" s="10"/>
      <c r="F230" s="10"/>
      <c r="G230" s="202"/>
      <c r="H230" s="204"/>
      <c r="I230" s="158"/>
      <c r="J230" s="275"/>
      <c r="K230" s="152"/>
      <c r="L230" s="204"/>
      <c r="M230" s="158"/>
      <c r="N230" s="158"/>
      <c r="O230" s="158"/>
      <c r="P230" s="158"/>
      <c r="Q230" s="152"/>
      <c r="R230" s="152"/>
      <c r="S230" s="152"/>
      <c r="T230" s="10"/>
      <c r="U230" s="9"/>
      <c r="V230" s="9"/>
      <c r="W230" s="9"/>
    </row>
    <row r="231" spans="2:23" ht="117" outlineLevel="6">
      <c r="B231" s="196"/>
      <c r="C231" s="197"/>
      <c r="D231" s="107" t="s">
        <v>1434</v>
      </c>
      <c r="E231" s="108" t="s">
        <v>1435</v>
      </c>
      <c r="F231" s="108" t="s">
        <v>1436</v>
      </c>
      <c r="G231" s="109" t="s">
        <v>1427</v>
      </c>
      <c r="H231" s="110" t="s">
        <v>513</v>
      </c>
      <c r="I231" s="111">
        <v>1</v>
      </c>
      <c r="J231" s="274"/>
      <c r="K231" s="112">
        <f>I231*J231</f>
        <v>0</v>
      </c>
      <c r="L231" s="110" t="s">
        <v>2014</v>
      </c>
      <c r="M231" s="111"/>
      <c r="N231" s="111">
        <f>I231*M231</f>
        <v>0</v>
      </c>
      <c r="O231" s="111"/>
      <c r="P231" s="111">
        <f>I231*O231</f>
        <v>0</v>
      </c>
      <c r="Q231" s="112">
        <v>21</v>
      </c>
      <c r="R231" s="112">
        <f>K231*(Q231/100)</f>
        <v>0</v>
      </c>
      <c r="S231" s="112">
        <f>K231+R231</f>
        <v>0</v>
      </c>
      <c r="T231" s="113"/>
      <c r="U231" s="9"/>
      <c r="V231" s="9"/>
      <c r="W231" s="9"/>
    </row>
    <row r="232" spans="2:23" ht="4.5" customHeight="1" outlineLevel="6">
      <c r="B232" s="196"/>
      <c r="C232" s="198"/>
      <c r="D232" s="198"/>
      <c r="E232" s="10"/>
      <c r="F232" s="10"/>
      <c r="G232" s="202"/>
      <c r="H232" s="204"/>
      <c r="I232" s="158"/>
      <c r="J232" s="275"/>
      <c r="K232" s="152"/>
      <c r="L232" s="204"/>
      <c r="M232" s="158"/>
      <c r="N232" s="158"/>
      <c r="O232" s="158"/>
      <c r="P232" s="158"/>
      <c r="Q232" s="152"/>
      <c r="R232" s="152"/>
      <c r="S232" s="152"/>
      <c r="T232" s="10"/>
      <c r="U232" s="9"/>
      <c r="V232" s="9"/>
      <c r="W232" s="9"/>
    </row>
    <row r="233" spans="2:23" ht="117" outlineLevel="6">
      <c r="B233" s="196"/>
      <c r="C233" s="197"/>
      <c r="D233" s="107" t="s">
        <v>1437</v>
      </c>
      <c r="E233" s="108" t="s">
        <v>1438</v>
      </c>
      <c r="F233" s="108" t="s">
        <v>1439</v>
      </c>
      <c r="G233" s="109" t="s">
        <v>1440</v>
      </c>
      <c r="H233" s="110" t="s">
        <v>513</v>
      </c>
      <c r="I233" s="111">
        <v>1</v>
      </c>
      <c r="J233" s="274"/>
      <c r="K233" s="112">
        <f>I233*J233</f>
        <v>0</v>
      </c>
      <c r="L233" s="110" t="s">
        <v>2014</v>
      </c>
      <c r="M233" s="111"/>
      <c r="N233" s="111">
        <f>I233*M233</f>
        <v>0</v>
      </c>
      <c r="O233" s="111"/>
      <c r="P233" s="111">
        <f>I233*O233</f>
        <v>0</v>
      </c>
      <c r="Q233" s="112">
        <v>21</v>
      </c>
      <c r="R233" s="112">
        <f>K233*(Q233/100)</f>
        <v>0</v>
      </c>
      <c r="S233" s="112">
        <f>K233+R233</f>
        <v>0</v>
      </c>
      <c r="T233" s="113"/>
      <c r="U233" s="9"/>
      <c r="V233" s="9"/>
      <c r="W233" s="9"/>
    </row>
    <row r="234" spans="2:23" ht="4.5" customHeight="1" outlineLevel="6">
      <c r="B234" s="196"/>
      <c r="C234" s="198"/>
      <c r="D234" s="198"/>
      <c r="E234" s="10"/>
      <c r="F234" s="10"/>
      <c r="G234" s="202"/>
      <c r="H234" s="204"/>
      <c r="I234" s="158"/>
      <c r="J234" s="275"/>
      <c r="K234" s="152"/>
      <c r="L234" s="204"/>
      <c r="M234" s="158"/>
      <c r="N234" s="158"/>
      <c r="O234" s="158"/>
      <c r="P234" s="158"/>
      <c r="Q234" s="152"/>
      <c r="R234" s="152"/>
      <c r="S234" s="152"/>
      <c r="T234" s="10"/>
      <c r="U234" s="9"/>
      <c r="V234" s="9"/>
      <c r="W234" s="9"/>
    </row>
    <row r="235" spans="2:23" ht="117" outlineLevel="6">
      <c r="B235" s="196"/>
      <c r="C235" s="197"/>
      <c r="D235" s="107" t="s">
        <v>1441</v>
      </c>
      <c r="E235" s="108" t="s">
        <v>1442</v>
      </c>
      <c r="F235" s="108" t="s">
        <v>1443</v>
      </c>
      <c r="G235" s="109" t="s">
        <v>1444</v>
      </c>
      <c r="H235" s="110" t="s">
        <v>513</v>
      </c>
      <c r="I235" s="111">
        <v>1</v>
      </c>
      <c r="J235" s="274"/>
      <c r="K235" s="112">
        <f>I235*J235</f>
        <v>0</v>
      </c>
      <c r="L235" s="110" t="s">
        <v>2014</v>
      </c>
      <c r="M235" s="111"/>
      <c r="N235" s="111">
        <f>I235*M235</f>
        <v>0</v>
      </c>
      <c r="O235" s="111"/>
      <c r="P235" s="111">
        <f>I235*O235</f>
        <v>0</v>
      </c>
      <c r="Q235" s="112">
        <v>21</v>
      </c>
      <c r="R235" s="112">
        <f>K235*(Q235/100)</f>
        <v>0</v>
      </c>
      <c r="S235" s="112">
        <f>K235+R235</f>
        <v>0</v>
      </c>
      <c r="T235" s="113"/>
      <c r="U235" s="9"/>
      <c r="V235" s="9"/>
      <c r="W235" s="9"/>
    </row>
    <row r="236" spans="2:23" ht="4.5" customHeight="1" outlineLevel="6">
      <c r="B236" s="196"/>
      <c r="C236" s="198"/>
      <c r="D236" s="198"/>
      <c r="E236" s="10"/>
      <c r="F236" s="10"/>
      <c r="G236" s="202"/>
      <c r="H236" s="204"/>
      <c r="I236" s="158"/>
      <c r="J236" s="275"/>
      <c r="K236" s="152"/>
      <c r="L236" s="204"/>
      <c r="M236" s="158"/>
      <c r="N236" s="158"/>
      <c r="O236" s="158"/>
      <c r="P236" s="158"/>
      <c r="Q236" s="152"/>
      <c r="R236" s="152"/>
      <c r="S236" s="152"/>
      <c r="T236" s="10"/>
      <c r="U236" s="9"/>
      <c r="V236" s="9"/>
      <c r="W236" s="9"/>
    </row>
    <row r="237" spans="2:23" ht="117" outlineLevel="6">
      <c r="B237" s="196"/>
      <c r="C237" s="197"/>
      <c r="D237" s="107" t="s">
        <v>1445</v>
      </c>
      <c r="E237" s="108" t="s">
        <v>1446</v>
      </c>
      <c r="F237" s="108" t="s">
        <v>1447</v>
      </c>
      <c r="G237" s="109" t="s">
        <v>1440</v>
      </c>
      <c r="H237" s="110" t="s">
        <v>513</v>
      </c>
      <c r="I237" s="111">
        <v>1</v>
      </c>
      <c r="J237" s="274"/>
      <c r="K237" s="112">
        <f>I237*J237</f>
        <v>0</v>
      </c>
      <c r="L237" s="110" t="s">
        <v>2014</v>
      </c>
      <c r="M237" s="111"/>
      <c r="N237" s="111">
        <f>I237*M237</f>
        <v>0</v>
      </c>
      <c r="O237" s="111"/>
      <c r="P237" s="111">
        <f>I237*O237</f>
        <v>0</v>
      </c>
      <c r="Q237" s="112">
        <v>21</v>
      </c>
      <c r="R237" s="112">
        <f>K237*(Q237/100)</f>
        <v>0</v>
      </c>
      <c r="S237" s="112">
        <f>K237+R237</f>
        <v>0</v>
      </c>
      <c r="T237" s="113"/>
      <c r="U237" s="9"/>
      <c r="V237" s="9"/>
      <c r="W237" s="9"/>
    </row>
    <row r="238" spans="2:23" ht="4.5" customHeight="1" outlineLevel="6">
      <c r="B238" s="196"/>
      <c r="C238" s="198"/>
      <c r="D238" s="198"/>
      <c r="E238" s="10"/>
      <c r="F238" s="10"/>
      <c r="G238" s="202"/>
      <c r="H238" s="204"/>
      <c r="I238" s="158"/>
      <c r="J238" s="275"/>
      <c r="K238" s="152"/>
      <c r="L238" s="204"/>
      <c r="M238" s="158"/>
      <c r="N238" s="158"/>
      <c r="O238" s="158"/>
      <c r="P238" s="158"/>
      <c r="Q238" s="152"/>
      <c r="R238" s="152"/>
      <c r="S238" s="152"/>
      <c r="T238" s="10"/>
      <c r="U238" s="9"/>
      <c r="V238" s="9"/>
      <c r="W238" s="9"/>
    </row>
    <row r="239" spans="2:23" ht="117" outlineLevel="6">
      <c r="B239" s="196"/>
      <c r="C239" s="197"/>
      <c r="D239" s="107" t="s">
        <v>1448</v>
      </c>
      <c r="E239" s="108" t="s">
        <v>1449</v>
      </c>
      <c r="F239" s="108" t="s">
        <v>1450</v>
      </c>
      <c r="G239" s="109" t="s">
        <v>1440</v>
      </c>
      <c r="H239" s="110" t="s">
        <v>513</v>
      </c>
      <c r="I239" s="111">
        <v>1</v>
      </c>
      <c r="J239" s="274"/>
      <c r="K239" s="112">
        <f>I239*J239</f>
        <v>0</v>
      </c>
      <c r="L239" s="110" t="s">
        <v>2014</v>
      </c>
      <c r="M239" s="111"/>
      <c r="N239" s="111">
        <f>I239*M239</f>
        <v>0</v>
      </c>
      <c r="O239" s="111"/>
      <c r="P239" s="111">
        <f>I239*O239</f>
        <v>0</v>
      </c>
      <c r="Q239" s="112">
        <v>21</v>
      </c>
      <c r="R239" s="112">
        <f>K239*(Q239/100)</f>
        <v>0</v>
      </c>
      <c r="S239" s="112">
        <f>K239+R239</f>
        <v>0</v>
      </c>
      <c r="T239" s="113"/>
      <c r="U239" s="9"/>
      <c r="V239" s="9"/>
      <c r="W239" s="9"/>
    </row>
    <row r="240" spans="2:23" ht="4.5" customHeight="1" outlineLevel="6">
      <c r="B240" s="196"/>
      <c r="C240" s="198"/>
      <c r="D240" s="198"/>
      <c r="E240" s="10"/>
      <c r="F240" s="10"/>
      <c r="G240" s="202"/>
      <c r="H240" s="204"/>
      <c r="I240" s="158"/>
      <c r="J240" s="275"/>
      <c r="K240" s="152"/>
      <c r="L240" s="204"/>
      <c r="M240" s="158"/>
      <c r="N240" s="158"/>
      <c r="O240" s="158"/>
      <c r="P240" s="158"/>
      <c r="Q240" s="152"/>
      <c r="R240" s="152"/>
      <c r="S240" s="152"/>
      <c r="T240" s="10"/>
      <c r="U240" s="9"/>
      <c r="V240" s="9"/>
      <c r="W240" s="9"/>
    </row>
    <row r="241" spans="1:23" ht="117" outlineLevel="6">
      <c r="B241" s="196"/>
      <c r="C241" s="197"/>
      <c r="D241" s="107" t="s">
        <v>1451</v>
      </c>
      <c r="E241" s="108" t="s">
        <v>1452</v>
      </c>
      <c r="F241" s="108" t="s">
        <v>1453</v>
      </c>
      <c r="G241" s="109" t="s">
        <v>1454</v>
      </c>
      <c r="H241" s="110" t="s">
        <v>513</v>
      </c>
      <c r="I241" s="111">
        <v>1</v>
      </c>
      <c r="J241" s="274"/>
      <c r="K241" s="112">
        <f>I241*J241</f>
        <v>0</v>
      </c>
      <c r="L241" s="110" t="s">
        <v>2014</v>
      </c>
      <c r="M241" s="111"/>
      <c r="N241" s="111">
        <f>I241*M241</f>
        <v>0</v>
      </c>
      <c r="O241" s="111"/>
      <c r="P241" s="111">
        <f>I241*O241</f>
        <v>0</v>
      </c>
      <c r="Q241" s="112">
        <v>21</v>
      </c>
      <c r="R241" s="112">
        <f>K241*(Q241/100)</f>
        <v>0</v>
      </c>
      <c r="S241" s="112">
        <f>K241+R241</f>
        <v>0</v>
      </c>
      <c r="T241" s="113"/>
      <c r="U241" s="9"/>
      <c r="V241" s="9"/>
      <c r="W241" s="9"/>
    </row>
    <row r="242" spans="1:23" ht="4.5" customHeight="1" outlineLevel="6">
      <c r="B242" s="196"/>
      <c r="C242" s="198"/>
      <c r="D242" s="198"/>
      <c r="E242" s="10"/>
      <c r="F242" s="10"/>
      <c r="G242" s="202"/>
      <c r="H242" s="204"/>
      <c r="I242" s="158"/>
      <c r="J242" s="275"/>
      <c r="K242" s="152"/>
      <c r="L242" s="204"/>
      <c r="M242" s="158"/>
      <c r="N242" s="158"/>
      <c r="O242" s="158"/>
      <c r="P242" s="158"/>
      <c r="Q242" s="152"/>
      <c r="R242" s="152"/>
      <c r="S242" s="152"/>
      <c r="T242" s="10"/>
      <c r="U242" s="9"/>
      <c r="V242" s="9"/>
      <c r="W242" s="9"/>
    </row>
    <row r="243" spans="1:23" ht="117" outlineLevel="6">
      <c r="B243" s="196"/>
      <c r="C243" s="197"/>
      <c r="D243" s="107" t="s">
        <v>1455</v>
      </c>
      <c r="E243" s="108" t="s">
        <v>1456</v>
      </c>
      <c r="F243" s="108" t="s">
        <v>1457</v>
      </c>
      <c r="G243" s="109" t="s">
        <v>1458</v>
      </c>
      <c r="H243" s="110" t="s">
        <v>513</v>
      </c>
      <c r="I243" s="111">
        <v>1</v>
      </c>
      <c r="J243" s="274"/>
      <c r="K243" s="112">
        <f>I243*J243</f>
        <v>0</v>
      </c>
      <c r="L243" s="110" t="s">
        <v>2014</v>
      </c>
      <c r="M243" s="111"/>
      <c r="N243" s="111">
        <f>I243*M243</f>
        <v>0</v>
      </c>
      <c r="O243" s="111"/>
      <c r="P243" s="111">
        <f>I243*O243</f>
        <v>0</v>
      </c>
      <c r="Q243" s="112">
        <v>21</v>
      </c>
      <c r="R243" s="112">
        <f>K243*(Q243/100)</f>
        <v>0</v>
      </c>
      <c r="S243" s="112">
        <f>K243+R243</f>
        <v>0</v>
      </c>
      <c r="T243" s="113"/>
      <c r="U243" s="9"/>
      <c r="V243" s="9"/>
      <c r="W243" s="9"/>
    </row>
    <row r="244" spans="1:23" ht="4.5" customHeight="1" outlineLevel="6">
      <c r="B244" s="196"/>
      <c r="C244" s="198"/>
      <c r="D244" s="198"/>
      <c r="E244" s="10"/>
      <c r="F244" s="10"/>
      <c r="G244" s="202"/>
      <c r="H244" s="204"/>
      <c r="I244" s="158"/>
      <c r="J244" s="275"/>
      <c r="K244" s="152"/>
      <c r="L244" s="204"/>
      <c r="M244" s="158"/>
      <c r="N244" s="158"/>
      <c r="O244" s="158"/>
      <c r="P244" s="158"/>
      <c r="Q244" s="152"/>
      <c r="R244" s="152"/>
      <c r="S244" s="152"/>
      <c r="T244" s="10"/>
      <c r="U244" s="9"/>
      <c r="V244" s="9"/>
      <c r="W244" s="9"/>
    </row>
    <row r="245" spans="1:23" ht="104" outlineLevel="6">
      <c r="B245" s="196"/>
      <c r="C245" s="197"/>
      <c r="D245" s="107" t="s">
        <v>1459</v>
      </c>
      <c r="E245" s="108" t="s">
        <v>1460</v>
      </c>
      <c r="F245" s="108" t="s">
        <v>1461</v>
      </c>
      <c r="G245" s="109" t="s">
        <v>1462</v>
      </c>
      <c r="H245" s="110" t="s">
        <v>513</v>
      </c>
      <c r="I245" s="111">
        <v>1</v>
      </c>
      <c r="J245" s="274"/>
      <c r="K245" s="112">
        <f>I245*J245</f>
        <v>0</v>
      </c>
      <c r="L245" s="110" t="s">
        <v>2014</v>
      </c>
      <c r="M245" s="111"/>
      <c r="N245" s="111">
        <f>I245*M245</f>
        <v>0</v>
      </c>
      <c r="O245" s="111"/>
      <c r="P245" s="111">
        <f>I245*O245</f>
        <v>0</v>
      </c>
      <c r="Q245" s="112">
        <v>21</v>
      </c>
      <c r="R245" s="112">
        <f>K245*(Q245/100)</f>
        <v>0</v>
      </c>
      <c r="S245" s="112">
        <f>K245+R245</f>
        <v>0</v>
      </c>
      <c r="T245" s="113"/>
      <c r="U245" s="9"/>
      <c r="V245" s="9"/>
      <c r="W245" s="9"/>
    </row>
    <row r="246" spans="1:23" ht="4.5" customHeight="1" outlineLevel="6">
      <c r="B246" s="196"/>
      <c r="C246" s="198"/>
      <c r="D246" s="198"/>
      <c r="E246" s="10"/>
      <c r="F246" s="10"/>
      <c r="G246" s="202"/>
      <c r="H246" s="204"/>
      <c r="I246" s="158"/>
      <c r="J246" s="275"/>
      <c r="K246" s="152"/>
      <c r="L246" s="204"/>
      <c r="M246" s="158"/>
      <c r="N246" s="158"/>
      <c r="O246" s="158"/>
      <c r="P246" s="158"/>
      <c r="Q246" s="152"/>
      <c r="R246" s="152"/>
      <c r="S246" s="152"/>
      <c r="T246" s="10"/>
      <c r="U246" s="9"/>
      <c r="V246" s="9"/>
      <c r="W246" s="9"/>
    </row>
    <row r="247" spans="1:23" ht="104" outlineLevel="6">
      <c r="B247" s="196"/>
      <c r="C247" s="197"/>
      <c r="D247" s="107" t="s">
        <v>1463</v>
      </c>
      <c r="E247" s="108" t="s">
        <v>1464</v>
      </c>
      <c r="F247" s="108" t="s">
        <v>1465</v>
      </c>
      <c r="G247" s="109" t="s">
        <v>1462</v>
      </c>
      <c r="H247" s="110" t="s">
        <v>513</v>
      </c>
      <c r="I247" s="111">
        <v>1</v>
      </c>
      <c r="J247" s="274"/>
      <c r="K247" s="112">
        <f>I247*J247</f>
        <v>0</v>
      </c>
      <c r="L247" s="110" t="s">
        <v>2014</v>
      </c>
      <c r="M247" s="111"/>
      <c r="N247" s="111">
        <f>I247*M247</f>
        <v>0</v>
      </c>
      <c r="O247" s="111"/>
      <c r="P247" s="111">
        <f>I247*O247</f>
        <v>0</v>
      </c>
      <c r="Q247" s="112">
        <v>21</v>
      </c>
      <c r="R247" s="112">
        <f>K247*(Q247/100)</f>
        <v>0</v>
      </c>
      <c r="S247" s="112">
        <f>K247+R247</f>
        <v>0</v>
      </c>
      <c r="T247" s="113"/>
      <c r="U247" s="9"/>
      <c r="V247" s="9"/>
      <c r="W247" s="9"/>
    </row>
    <row r="248" spans="1:23" ht="4.5" customHeight="1" outlineLevel="6">
      <c r="B248" s="196"/>
      <c r="C248" s="198"/>
      <c r="D248" s="198"/>
      <c r="E248" s="10"/>
      <c r="F248" s="10"/>
      <c r="G248" s="202"/>
      <c r="H248" s="204"/>
      <c r="I248" s="158"/>
      <c r="J248" s="275"/>
      <c r="K248" s="152"/>
      <c r="L248" s="204"/>
      <c r="M248" s="158"/>
      <c r="N248" s="158"/>
      <c r="O248" s="158"/>
      <c r="P248" s="158"/>
      <c r="Q248" s="152"/>
      <c r="R248" s="152"/>
      <c r="S248" s="152"/>
      <c r="T248" s="10"/>
      <c r="U248" s="9"/>
      <c r="V248" s="9"/>
      <c r="W248" s="9"/>
    </row>
    <row r="249" spans="1:23" ht="104" outlineLevel="6">
      <c r="B249" s="196"/>
      <c r="C249" s="197"/>
      <c r="D249" s="107" t="s">
        <v>1466</v>
      </c>
      <c r="E249" s="108" t="s">
        <v>1467</v>
      </c>
      <c r="F249" s="108" t="s">
        <v>1468</v>
      </c>
      <c r="G249" s="109" t="s">
        <v>1469</v>
      </c>
      <c r="H249" s="110" t="s">
        <v>513</v>
      </c>
      <c r="I249" s="111">
        <v>1</v>
      </c>
      <c r="J249" s="274"/>
      <c r="K249" s="112">
        <f>I249*J249</f>
        <v>0</v>
      </c>
      <c r="L249" s="110" t="s">
        <v>2014</v>
      </c>
      <c r="M249" s="111"/>
      <c r="N249" s="111">
        <f>I249*M249</f>
        <v>0</v>
      </c>
      <c r="O249" s="111"/>
      <c r="P249" s="111">
        <f>I249*O249</f>
        <v>0</v>
      </c>
      <c r="Q249" s="112">
        <v>21</v>
      </c>
      <c r="R249" s="112">
        <f>K249*(Q249/100)</f>
        <v>0</v>
      </c>
      <c r="S249" s="112">
        <f>K249+R249</f>
        <v>0</v>
      </c>
      <c r="T249" s="113"/>
      <c r="U249" s="9"/>
      <c r="V249" s="9"/>
      <c r="W249" s="9"/>
    </row>
    <row r="250" spans="1:23" ht="4.5" customHeight="1" outlineLevel="6">
      <c r="B250" s="196"/>
      <c r="C250" s="198"/>
      <c r="D250" s="198"/>
      <c r="E250" s="10"/>
      <c r="F250" s="10"/>
      <c r="G250" s="202"/>
      <c r="H250" s="204"/>
      <c r="I250" s="158"/>
      <c r="J250" s="275"/>
      <c r="K250" s="152"/>
      <c r="L250" s="204"/>
      <c r="M250" s="158"/>
      <c r="N250" s="158"/>
      <c r="O250" s="158"/>
      <c r="P250" s="158"/>
      <c r="Q250" s="152"/>
      <c r="R250" s="152"/>
      <c r="S250" s="152"/>
      <c r="T250" s="10"/>
      <c r="U250" s="9"/>
      <c r="V250" s="9"/>
      <c r="W250" s="9"/>
    </row>
    <row r="251" spans="1:23" ht="104" outlineLevel="6">
      <c r="B251" s="196"/>
      <c r="C251" s="197"/>
      <c r="D251" s="107" t="s">
        <v>1470</v>
      </c>
      <c r="E251" s="108" t="s">
        <v>1471</v>
      </c>
      <c r="F251" s="108" t="s">
        <v>1472</v>
      </c>
      <c r="G251" s="109" t="s">
        <v>1469</v>
      </c>
      <c r="H251" s="110" t="s">
        <v>513</v>
      </c>
      <c r="I251" s="111">
        <v>1</v>
      </c>
      <c r="J251" s="274"/>
      <c r="K251" s="112">
        <f>I251*J251</f>
        <v>0</v>
      </c>
      <c r="L251" s="110" t="s">
        <v>2014</v>
      </c>
      <c r="M251" s="111"/>
      <c r="N251" s="111">
        <f>I251*M251</f>
        <v>0</v>
      </c>
      <c r="O251" s="111"/>
      <c r="P251" s="111">
        <f>I251*O251</f>
        <v>0</v>
      </c>
      <c r="Q251" s="112">
        <v>21</v>
      </c>
      <c r="R251" s="112">
        <f>K251*(Q251/100)</f>
        <v>0</v>
      </c>
      <c r="S251" s="112">
        <f>K251+R251</f>
        <v>0</v>
      </c>
      <c r="T251" s="113"/>
      <c r="U251" s="9"/>
      <c r="V251" s="9"/>
      <c r="W251" s="9"/>
    </row>
    <row r="252" spans="1:23" ht="4.5" customHeight="1" outlineLevel="6">
      <c r="B252" s="196"/>
      <c r="C252" s="198"/>
      <c r="D252" s="198"/>
      <c r="E252" s="10"/>
      <c r="F252" s="10"/>
      <c r="G252" s="202"/>
      <c r="H252" s="204"/>
      <c r="I252" s="158"/>
      <c r="J252" s="275"/>
      <c r="K252" s="152"/>
      <c r="L252" s="204"/>
      <c r="M252" s="158"/>
      <c r="N252" s="158"/>
      <c r="O252" s="158"/>
      <c r="P252" s="158"/>
      <c r="Q252" s="152"/>
      <c r="R252" s="152"/>
      <c r="S252" s="152"/>
      <c r="T252" s="10"/>
      <c r="U252" s="9"/>
      <c r="V252" s="9"/>
      <c r="W252" s="9"/>
    </row>
    <row r="253" spans="1:23" outlineLevel="6">
      <c r="B253" s="6"/>
      <c r="C253" s="6"/>
      <c r="D253" s="6"/>
      <c r="E253" s="6"/>
      <c r="F253" s="6"/>
      <c r="G253" s="6"/>
      <c r="H253" s="6"/>
      <c r="I253" s="6"/>
      <c r="J253" s="278"/>
      <c r="K253" s="9"/>
      <c r="L253" s="6"/>
      <c r="M253" s="6"/>
      <c r="N253" s="6"/>
      <c r="O253" s="6"/>
      <c r="P253" s="6"/>
      <c r="Q253" s="6"/>
      <c r="R253" s="9"/>
      <c r="S253" s="9"/>
      <c r="T253" s="9"/>
    </row>
    <row r="254" spans="1:23" ht="13" outlineLevel="3">
      <c r="A254" s="178" t="s">
        <v>349</v>
      </c>
      <c r="B254" s="225">
        <v>4</v>
      </c>
      <c r="C254" s="226"/>
      <c r="D254" s="226"/>
      <c r="E254" s="182"/>
      <c r="F254" s="182"/>
      <c r="G254" s="227" t="s">
        <v>350</v>
      </c>
      <c r="H254" s="228"/>
      <c r="I254" s="229"/>
      <c r="J254" s="271"/>
      <c r="K254" s="180">
        <f>SUBTOTAL(9,K255:K265)</f>
        <v>0</v>
      </c>
      <c r="L254" s="228"/>
      <c r="M254" s="229"/>
      <c r="N254" s="181">
        <f>SUBTOTAL(9,N255:N265)</f>
        <v>0</v>
      </c>
      <c r="O254" s="229"/>
      <c r="P254" s="181">
        <f>SUBTOTAL(9,P255:P265)</f>
        <v>0</v>
      </c>
      <c r="Q254" s="230"/>
      <c r="R254" s="180">
        <f>SUBTOTAL(9,R255:R265)</f>
        <v>0</v>
      </c>
      <c r="S254" s="180">
        <f>SUBTOTAL(9,S255:S265)</f>
        <v>0</v>
      </c>
      <c r="T254" s="178"/>
      <c r="U254" s="6"/>
      <c r="V254" s="9"/>
      <c r="W254" s="9"/>
    </row>
    <row r="255" spans="1:23" ht="13" outlineLevel="4">
      <c r="A255" s="183" t="s">
        <v>351</v>
      </c>
      <c r="B255" s="231">
        <v>5</v>
      </c>
      <c r="C255" s="232"/>
      <c r="D255" s="232"/>
      <c r="E255" s="187"/>
      <c r="F255" s="187"/>
      <c r="G255" s="233" t="s">
        <v>226</v>
      </c>
      <c r="H255" s="234"/>
      <c r="I255" s="235"/>
      <c r="J255" s="272"/>
      <c r="K255" s="185">
        <f>SUBTOTAL(9,K256:K265)</f>
        <v>0</v>
      </c>
      <c r="L255" s="234"/>
      <c r="M255" s="235"/>
      <c r="N255" s="186">
        <f>SUBTOTAL(9,N256:N265)</f>
        <v>0</v>
      </c>
      <c r="O255" s="235"/>
      <c r="P255" s="186">
        <f>SUBTOTAL(9,P256:P265)</f>
        <v>0</v>
      </c>
      <c r="Q255" s="236"/>
      <c r="R255" s="185">
        <f>SUBTOTAL(9,R256:R265)</f>
        <v>0</v>
      </c>
      <c r="S255" s="185">
        <f>SUBTOTAL(9,S256:S265)</f>
        <v>0</v>
      </c>
      <c r="T255" s="183"/>
      <c r="U255" s="6"/>
      <c r="V255" s="9"/>
      <c r="W255" s="9"/>
    </row>
    <row r="256" spans="1:23" ht="13" outlineLevel="5">
      <c r="A256" s="188" t="s">
        <v>352</v>
      </c>
      <c r="B256" s="237">
        <v>6</v>
      </c>
      <c r="C256" s="238"/>
      <c r="D256" s="238"/>
      <c r="E256" s="192"/>
      <c r="F256" s="192"/>
      <c r="G256" s="239" t="s">
        <v>228</v>
      </c>
      <c r="H256" s="240"/>
      <c r="I256" s="241"/>
      <c r="J256" s="273"/>
      <c r="K256" s="190">
        <f>SUBTOTAL(9,K257:K265)</f>
        <v>0</v>
      </c>
      <c r="L256" s="240"/>
      <c r="M256" s="241"/>
      <c r="N256" s="191">
        <f>SUBTOTAL(9,N257:N265)</f>
        <v>0</v>
      </c>
      <c r="O256" s="241"/>
      <c r="P256" s="191">
        <f>SUBTOTAL(9,P257:P265)</f>
        <v>0</v>
      </c>
      <c r="Q256" s="242"/>
      <c r="R256" s="190">
        <f>SUBTOTAL(9,R257:R265)</f>
        <v>0</v>
      </c>
      <c r="S256" s="190">
        <f>SUBTOTAL(9,S257:S265)</f>
        <v>0</v>
      </c>
      <c r="T256" s="188"/>
      <c r="U256" s="6"/>
      <c r="V256" s="9"/>
      <c r="W256" s="9"/>
    </row>
    <row r="257" spans="1:23" ht="26" outlineLevel="6">
      <c r="B257" s="196"/>
      <c r="C257" s="197"/>
      <c r="D257" s="107" t="s">
        <v>1473</v>
      </c>
      <c r="E257" s="108"/>
      <c r="F257" s="108" t="s">
        <v>752</v>
      </c>
      <c r="G257" s="109" t="s">
        <v>753</v>
      </c>
      <c r="H257" s="110" t="s">
        <v>754</v>
      </c>
      <c r="I257" s="111">
        <v>0.44614500000000001</v>
      </c>
      <c r="J257" s="274"/>
      <c r="K257" s="112">
        <f>I257*J257</f>
        <v>0</v>
      </c>
      <c r="L257" s="110" t="s">
        <v>2015</v>
      </c>
      <c r="M257" s="111"/>
      <c r="N257" s="111">
        <f>I257*M257</f>
        <v>0</v>
      </c>
      <c r="O257" s="111"/>
      <c r="P257" s="111">
        <f>I257*O257</f>
        <v>0</v>
      </c>
      <c r="Q257" s="112">
        <v>21</v>
      </c>
      <c r="R257" s="112">
        <f>K257*(Q257/100)</f>
        <v>0</v>
      </c>
      <c r="S257" s="112">
        <f>K257+R257</f>
        <v>0</v>
      </c>
      <c r="T257" s="113"/>
      <c r="U257" s="9"/>
      <c r="V257" s="9"/>
      <c r="W257" s="9"/>
    </row>
    <row r="258" spans="1:23" ht="4.5" customHeight="1" outlineLevel="6">
      <c r="B258" s="196"/>
      <c r="C258" s="198"/>
      <c r="D258" s="198"/>
      <c r="E258" s="10"/>
      <c r="F258" s="10"/>
      <c r="G258" s="202"/>
      <c r="H258" s="204"/>
      <c r="I258" s="158"/>
      <c r="J258" s="275"/>
      <c r="K258" s="152"/>
      <c r="L258" s="204"/>
      <c r="M258" s="158"/>
      <c r="N258" s="158"/>
      <c r="O258" s="158"/>
      <c r="P258" s="158"/>
      <c r="Q258" s="152"/>
      <c r="R258" s="152"/>
      <c r="S258" s="152"/>
      <c r="T258" s="10"/>
      <c r="U258" s="9"/>
      <c r="V258" s="9"/>
      <c r="W258" s="9"/>
    </row>
    <row r="259" spans="1:23" ht="13" outlineLevel="6">
      <c r="B259" s="196"/>
      <c r="C259" s="197"/>
      <c r="D259" s="107" t="s">
        <v>1474</v>
      </c>
      <c r="E259" s="108"/>
      <c r="F259" s="108" t="s">
        <v>756</v>
      </c>
      <c r="G259" s="109" t="s">
        <v>757</v>
      </c>
      <c r="H259" s="110" t="s">
        <v>754</v>
      </c>
      <c r="I259" s="111">
        <v>0.44614500000000001</v>
      </c>
      <c r="J259" s="274"/>
      <c r="K259" s="112">
        <f>I259*J259</f>
        <v>0</v>
      </c>
      <c r="L259" s="110" t="s">
        <v>2015</v>
      </c>
      <c r="M259" s="111"/>
      <c r="N259" s="111">
        <f>I259*M259</f>
        <v>0</v>
      </c>
      <c r="O259" s="111"/>
      <c r="P259" s="111">
        <f>I259*O259</f>
        <v>0</v>
      </c>
      <c r="Q259" s="112">
        <v>21</v>
      </c>
      <c r="R259" s="112">
        <f>K259*(Q259/100)</f>
        <v>0</v>
      </c>
      <c r="S259" s="112">
        <f>K259+R259</f>
        <v>0</v>
      </c>
      <c r="T259" s="113"/>
      <c r="U259" s="9"/>
      <c r="V259" s="9"/>
      <c r="W259" s="9"/>
    </row>
    <row r="260" spans="1:23" ht="4.5" customHeight="1" outlineLevel="6">
      <c r="B260" s="196"/>
      <c r="C260" s="198"/>
      <c r="D260" s="198"/>
      <c r="E260" s="10"/>
      <c r="F260" s="10"/>
      <c r="G260" s="202"/>
      <c r="H260" s="204"/>
      <c r="I260" s="158"/>
      <c r="J260" s="275"/>
      <c r="K260" s="152"/>
      <c r="L260" s="204"/>
      <c r="M260" s="158"/>
      <c r="N260" s="158"/>
      <c r="O260" s="158"/>
      <c r="P260" s="158"/>
      <c r="Q260" s="152"/>
      <c r="R260" s="152"/>
      <c r="S260" s="152"/>
      <c r="T260" s="10"/>
      <c r="U260" s="9"/>
      <c r="V260" s="9"/>
      <c r="W260" s="9"/>
    </row>
    <row r="261" spans="1:23" ht="26" outlineLevel="6">
      <c r="B261" s="196"/>
      <c r="C261" s="197"/>
      <c r="D261" s="107" t="s">
        <v>1475</v>
      </c>
      <c r="E261" s="108"/>
      <c r="F261" s="108" t="s">
        <v>759</v>
      </c>
      <c r="G261" s="109" t="s">
        <v>760</v>
      </c>
      <c r="H261" s="110" t="s">
        <v>754</v>
      </c>
      <c r="I261" s="111">
        <v>0.44614500000000001</v>
      </c>
      <c r="J261" s="274"/>
      <c r="K261" s="112">
        <f>I261*J261</f>
        <v>0</v>
      </c>
      <c r="L261" s="110" t="s">
        <v>2013</v>
      </c>
      <c r="M261" s="111"/>
      <c r="N261" s="111">
        <f>I261*M261</f>
        <v>0</v>
      </c>
      <c r="O261" s="111"/>
      <c r="P261" s="111">
        <f>I261*O261</f>
        <v>0</v>
      </c>
      <c r="Q261" s="112">
        <v>21</v>
      </c>
      <c r="R261" s="112">
        <f>K261*(Q261/100)</f>
        <v>0</v>
      </c>
      <c r="S261" s="112">
        <f>K261+R261</f>
        <v>0</v>
      </c>
      <c r="T261" s="113"/>
      <c r="U261" s="9"/>
      <c r="V261" s="9"/>
      <c r="W261" s="9"/>
    </row>
    <row r="262" spans="1:23" ht="4.5" customHeight="1" outlineLevel="6">
      <c r="B262" s="196"/>
      <c r="C262" s="198"/>
      <c r="D262" s="198"/>
      <c r="E262" s="10"/>
      <c r="F262" s="10"/>
      <c r="G262" s="202"/>
      <c r="H262" s="204"/>
      <c r="I262" s="158"/>
      <c r="J262" s="275"/>
      <c r="K262" s="152"/>
      <c r="L262" s="204"/>
      <c r="M262" s="158"/>
      <c r="N262" s="158"/>
      <c r="O262" s="158"/>
      <c r="P262" s="158"/>
      <c r="Q262" s="152"/>
      <c r="R262" s="152"/>
      <c r="S262" s="152"/>
      <c r="T262" s="10"/>
      <c r="U262" s="9"/>
      <c r="V262" s="9"/>
      <c r="W262" s="9"/>
    </row>
    <row r="263" spans="1:23" ht="26" outlineLevel="6">
      <c r="B263" s="196"/>
      <c r="C263" s="197"/>
      <c r="D263" s="107" t="s">
        <v>1476</v>
      </c>
      <c r="E263" s="108"/>
      <c r="F263" s="108" t="s">
        <v>762</v>
      </c>
      <c r="G263" s="109" t="s">
        <v>763</v>
      </c>
      <c r="H263" s="110" t="s">
        <v>754</v>
      </c>
      <c r="I263" s="111">
        <v>0.44600000000000001</v>
      </c>
      <c r="J263" s="274"/>
      <c r="K263" s="112">
        <f>I263*J263</f>
        <v>0</v>
      </c>
      <c r="L263" s="110" t="s">
        <v>2015</v>
      </c>
      <c r="M263" s="111"/>
      <c r="N263" s="111">
        <f>I263*M263</f>
        <v>0</v>
      </c>
      <c r="O263" s="111"/>
      <c r="P263" s="111">
        <f>I263*O263</f>
        <v>0</v>
      </c>
      <c r="Q263" s="112">
        <v>21</v>
      </c>
      <c r="R263" s="112">
        <f>K263*(Q263/100)</f>
        <v>0</v>
      </c>
      <c r="S263" s="112">
        <f>K263+R263</f>
        <v>0</v>
      </c>
      <c r="T263" s="113"/>
      <c r="U263" s="9"/>
      <c r="V263" s="9"/>
      <c r="W263" s="9"/>
    </row>
    <row r="264" spans="1:23" ht="4.5" customHeight="1" outlineLevel="6">
      <c r="B264" s="196"/>
      <c r="C264" s="198"/>
      <c r="D264" s="198"/>
      <c r="E264" s="10"/>
      <c r="F264" s="10"/>
      <c r="G264" s="202"/>
      <c r="H264" s="204"/>
      <c r="I264" s="158"/>
      <c r="J264" s="275"/>
      <c r="K264" s="152"/>
      <c r="L264" s="204"/>
      <c r="M264" s="158"/>
      <c r="N264" s="158"/>
      <c r="O264" s="158"/>
      <c r="P264" s="158"/>
      <c r="Q264" s="152"/>
      <c r="R264" s="152"/>
      <c r="S264" s="152"/>
      <c r="T264" s="10"/>
      <c r="U264" s="9"/>
      <c r="V264" s="9"/>
      <c r="W264" s="9"/>
    </row>
    <row r="265" spans="1:23" outlineLevel="6">
      <c r="B265" s="6"/>
      <c r="C265" s="6"/>
      <c r="D265" s="6"/>
      <c r="E265" s="6"/>
      <c r="F265" s="6"/>
      <c r="G265" s="6"/>
      <c r="H265" s="6"/>
      <c r="I265" s="6"/>
      <c r="J265" s="278"/>
      <c r="K265" s="9"/>
      <c r="L265" s="6"/>
      <c r="M265" s="6"/>
      <c r="N265" s="6"/>
      <c r="O265" s="6"/>
      <c r="P265" s="6"/>
      <c r="Q265" s="6"/>
      <c r="R265" s="9"/>
      <c r="S265" s="9"/>
      <c r="T265" s="9"/>
    </row>
    <row r="266" spans="1:23" ht="14" outlineLevel="2">
      <c r="A266" s="173" t="s">
        <v>353</v>
      </c>
      <c r="B266" s="219">
        <v>3</v>
      </c>
      <c r="C266" s="220"/>
      <c r="D266" s="220"/>
      <c r="E266" s="177"/>
      <c r="F266" s="177"/>
      <c r="G266" s="221" t="s">
        <v>354</v>
      </c>
      <c r="H266" s="222"/>
      <c r="I266" s="223"/>
      <c r="J266" s="270"/>
      <c r="K266" s="175">
        <f>SUBTOTAL(9,K267:K285)</f>
        <v>0</v>
      </c>
      <c r="L266" s="222"/>
      <c r="M266" s="223"/>
      <c r="N266" s="176">
        <f>SUBTOTAL(9,N267:N285)</f>
        <v>3.5411999999999996E-3</v>
      </c>
      <c r="O266" s="223"/>
      <c r="P266" s="176">
        <f>SUBTOTAL(9,P267:P285)</f>
        <v>0</v>
      </c>
      <c r="Q266" s="224"/>
      <c r="R266" s="175">
        <f>SUBTOTAL(9,R267:R285)</f>
        <v>0</v>
      </c>
      <c r="S266" s="175">
        <f>SUBTOTAL(9,S267:S285)</f>
        <v>0</v>
      </c>
      <c r="T266" s="173"/>
      <c r="U266" s="6"/>
      <c r="V266" s="9"/>
      <c r="W266" s="9"/>
    </row>
    <row r="267" spans="1:23" ht="13" outlineLevel="3">
      <c r="A267" s="178" t="s">
        <v>355</v>
      </c>
      <c r="B267" s="225">
        <v>4</v>
      </c>
      <c r="C267" s="226"/>
      <c r="D267" s="226"/>
      <c r="E267" s="182"/>
      <c r="F267" s="182"/>
      <c r="G267" s="227" t="s">
        <v>356</v>
      </c>
      <c r="H267" s="228"/>
      <c r="I267" s="229"/>
      <c r="J267" s="271"/>
      <c r="K267" s="180">
        <f>SUBTOTAL(9,K268:K285)</f>
        <v>0</v>
      </c>
      <c r="L267" s="228"/>
      <c r="M267" s="229"/>
      <c r="N267" s="181">
        <f>SUBTOTAL(9,N268:N285)</f>
        <v>3.5411999999999996E-3</v>
      </c>
      <c r="O267" s="229"/>
      <c r="P267" s="181">
        <f>SUBTOTAL(9,P268:P285)</f>
        <v>0</v>
      </c>
      <c r="Q267" s="230"/>
      <c r="R267" s="180">
        <f>SUBTOTAL(9,R268:R285)</f>
        <v>0</v>
      </c>
      <c r="S267" s="180">
        <f>SUBTOTAL(9,S268:S285)</f>
        <v>0</v>
      </c>
      <c r="T267" s="178"/>
      <c r="U267" s="6"/>
      <c r="V267" s="9"/>
      <c r="W267" s="9"/>
    </row>
    <row r="268" spans="1:23" ht="13" outlineLevel="4">
      <c r="A268" s="183" t="s">
        <v>357</v>
      </c>
      <c r="B268" s="231">
        <v>5</v>
      </c>
      <c r="C268" s="232"/>
      <c r="D268" s="232"/>
      <c r="E268" s="187"/>
      <c r="F268" s="187"/>
      <c r="G268" s="233" t="s">
        <v>188</v>
      </c>
      <c r="H268" s="234"/>
      <c r="I268" s="235"/>
      <c r="J268" s="272"/>
      <c r="K268" s="185">
        <f>SUBTOTAL(9,K269:K285)</f>
        <v>0</v>
      </c>
      <c r="L268" s="234"/>
      <c r="M268" s="235"/>
      <c r="N268" s="186">
        <f>SUBTOTAL(9,N269:N285)</f>
        <v>3.5411999999999996E-3</v>
      </c>
      <c r="O268" s="235"/>
      <c r="P268" s="186">
        <f>SUBTOTAL(9,P269:P285)</f>
        <v>0</v>
      </c>
      <c r="Q268" s="236"/>
      <c r="R268" s="185">
        <f>SUBTOTAL(9,R269:R285)</f>
        <v>0</v>
      </c>
      <c r="S268" s="185">
        <f>SUBTOTAL(9,S269:S285)</f>
        <v>0</v>
      </c>
      <c r="T268" s="183"/>
      <c r="U268" s="6"/>
      <c r="V268" s="9"/>
      <c r="W268" s="9"/>
    </row>
    <row r="269" spans="1:23" ht="13" outlineLevel="5">
      <c r="A269" s="188" t="s">
        <v>358</v>
      </c>
      <c r="B269" s="237">
        <v>6</v>
      </c>
      <c r="C269" s="238"/>
      <c r="D269" s="238"/>
      <c r="E269" s="192"/>
      <c r="F269" s="192"/>
      <c r="G269" s="239" t="s">
        <v>235</v>
      </c>
      <c r="H269" s="240"/>
      <c r="I269" s="241"/>
      <c r="J269" s="273"/>
      <c r="K269" s="190">
        <f>SUBTOTAL(9,K270:K285)</f>
        <v>0</v>
      </c>
      <c r="L269" s="240"/>
      <c r="M269" s="241"/>
      <c r="N269" s="191">
        <f>SUBTOTAL(9,N270:N285)</f>
        <v>3.5411999999999996E-3</v>
      </c>
      <c r="O269" s="241"/>
      <c r="P269" s="191">
        <f>SUBTOTAL(9,P270:P285)</f>
        <v>0</v>
      </c>
      <c r="Q269" s="242"/>
      <c r="R269" s="190">
        <f>SUBTOTAL(9,R270:R285)</f>
        <v>0</v>
      </c>
      <c r="S269" s="190">
        <f>SUBTOTAL(9,S270:S285)</f>
        <v>0</v>
      </c>
      <c r="T269" s="188"/>
      <c r="U269" s="6"/>
      <c r="V269" s="9"/>
      <c r="W269" s="9"/>
    </row>
    <row r="270" spans="1:23" ht="26" outlineLevel="6">
      <c r="B270" s="196"/>
      <c r="C270" s="197"/>
      <c r="D270" s="107" t="s">
        <v>1477</v>
      </c>
      <c r="E270" s="108"/>
      <c r="F270" s="108" t="s">
        <v>765</v>
      </c>
      <c r="G270" s="109" t="s">
        <v>766</v>
      </c>
      <c r="H270" s="110" t="s">
        <v>499</v>
      </c>
      <c r="I270" s="111">
        <v>27.24</v>
      </c>
      <c r="J270" s="274"/>
      <c r="K270" s="112">
        <f>I270*J270</f>
        <v>0</v>
      </c>
      <c r="L270" s="110" t="s">
        <v>2015</v>
      </c>
      <c r="M270" s="111">
        <v>1.2999999999999999E-4</v>
      </c>
      <c r="N270" s="111">
        <f>I270*M270</f>
        <v>3.5411999999999996E-3</v>
      </c>
      <c r="O270" s="111"/>
      <c r="P270" s="111">
        <f>I270*O270</f>
        <v>0</v>
      </c>
      <c r="Q270" s="112">
        <v>21</v>
      </c>
      <c r="R270" s="112">
        <f>K270*(Q270/100)</f>
        <v>0</v>
      </c>
      <c r="S270" s="112">
        <f>K270+R270</f>
        <v>0</v>
      </c>
      <c r="T270" s="113"/>
      <c r="U270" s="9"/>
      <c r="V270" s="9"/>
      <c r="W270" s="9"/>
    </row>
    <row r="271" spans="1:23" ht="4.5" customHeight="1" outlineLevel="6">
      <c r="B271" s="196"/>
      <c r="C271" s="198"/>
      <c r="D271" s="198"/>
      <c r="E271" s="10"/>
      <c r="F271" s="10"/>
      <c r="G271" s="202"/>
      <c r="H271" s="204"/>
      <c r="I271" s="158"/>
      <c r="J271" s="275"/>
      <c r="K271" s="152"/>
      <c r="L271" s="204"/>
      <c r="M271" s="158"/>
      <c r="N271" s="158"/>
      <c r="O271" s="158"/>
      <c r="P271" s="158"/>
      <c r="Q271" s="152"/>
      <c r="R271" s="152"/>
      <c r="S271" s="152"/>
      <c r="T271" s="10"/>
      <c r="U271" s="9"/>
      <c r="V271" s="9"/>
      <c r="W271" s="9"/>
    </row>
    <row r="272" spans="1:23" ht="12" outlineLevel="7">
      <c r="A272" s="243"/>
      <c r="B272" s="244"/>
      <c r="C272" s="244"/>
      <c r="D272" s="244"/>
      <c r="E272" s="245"/>
      <c r="F272" s="249" t="s">
        <v>17</v>
      </c>
      <c r="G272" s="246" t="s">
        <v>1478</v>
      </c>
      <c r="H272" s="247"/>
      <c r="I272" s="248">
        <v>27.24</v>
      </c>
      <c r="J272" s="276"/>
      <c r="K272" s="250"/>
      <c r="L272" s="247"/>
      <c r="M272" s="248"/>
      <c r="N272" s="248"/>
      <c r="O272" s="248"/>
      <c r="P272" s="248"/>
      <c r="Q272" s="250"/>
      <c r="R272" s="250"/>
      <c r="S272" s="250"/>
      <c r="T272" s="249"/>
      <c r="U272" s="6"/>
      <c r="V272" s="9"/>
    </row>
    <row r="273" spans="1:23" ht="7.5" customHeight="1" outlineLevel="7">
      <c r="A273" s="9"/>
      <c r="B273" s="196"/>
      <c r="C273" s="195"/>
      <c r="D273" s="195"/>
      <c r="E273" s="12"/>
      <c r="F273" s="12"/>
      <c r="G273" s="203"/>
      <c r="H273" s="204"/>
      <c r="I273" s="205"/>
      <c r="J273" s="277"/>
      <c r="K273" s="152"/>
      <c r="L273" s="204"/>
      <c r="M273" s="158"/>
      <c r="N273" s="158"/>
      <c r="O273" s="158"/>
      <c r="P273" s="158"/>
      <c r="Q273" s="152"/>
      <c r="R273" s="152"/>
      <c r="S273" s="152"/>
      <c r="T273" s="10"/>
      <c r="U273" s="6"/>
      <c r="V273" s="9"/>
    </row>
    <row r="274" spans="1:23" ht="13" outlineLevel="6">
      <c r="B274" s="196"/>
      <c r="C274" s="197"/>
      <c r="D274" s="107" t="s">
        <v>1479</v>
      </c>
      <c r="E274" s="108"/>
      <c r="F274" s="108" t="s">
        <v>769</v>
      </c>
      <c r="G274" s="109" t="s">
        <v>770</v>
      </c>
      <c r="H274" s="110" t="s">
        <v>771</v>
      </c>
      <c r="I274" s="111">
        <v>494.64</v>
      </c>
      <c r="J274" s="274"/>
      <c r="K274" s="112">
        <f>I274*J274</f>
        <v>0</v>
      </c>
      <c r="L274" s="110" t="s">
        <v>2015</v>
      </c>
      <c r="M274" s="111"/>
      <c r="N274" s="111">
        <f>I274*M274</f>
        <v>0</v>
      </c>
      <c r="O274" s="111"/>
      <c r="P274" s="111">
        <f>I274*O274</f>
        <v>0</v>
      </c>
      <c r="Q274" s="112">
        <v>21</v>
      </c>
      <c r="R274" s="112">
        <f>K274*(Q274/100)</f>
        <v>0</v>
      </c>
      <c r="S274" s="112">
        <f>K274+R274</f>
        <v>0</v>
      </c>
      <c r="T274" s="113"/>
      <c r="U274" s="9"/>
      <c r="V274" s="9"/>
      <c r="W274" s="9"/>
    </row>
    <row r="275" spans="1:23" ht="4.5" customHeight="1" outlineLevel="6">
      <c r="B275" s="196"/>
      <c r="C275" s="198"/>
      <c r="D275" s="198"/>
      <c r="E275" s="10"/>
      <c r="F275" s="10"/>
      <c r="G275" s="202"/>
      <c r="H275" s="204"/>
      <c r="I275" s="158"/>
      <c r="J275" s="275"/>
      <c r="K275" s="152"/>
      <c r="L275" s="204"/>
      <c r="M275" s="158"/>
      <c r="N275" s="158"/>
      <c r="O275" s="158"/>
      <c r="P275" s="158"/>
      <c r="Q275" s="152"/>
      <c r="R275" s="152"/>
      <c r="S275" s="152"/>
      <c r="T275" s="10"/>
      <c r="U275" s="9"/>
      <c r="V275" s="9"/>
      <c r="W275" s="9"/>
    </row>
    <row r="276" spans="1:23" ht="12" outlineLevel="7">
      <c r="A276" s="243"/>
      <c r="B276" s="244"/>
      <c r="C276" s="244"/>
      <c r="D276" s="244"/>
      <c r="E276" s="245"/>
      <c r="F276" s="249" t="s">
        <v>17</v>
      </c>
      <c r="G276" s="246" t="s">
        <v>772</v>
      </c>
      <c r="H276" s="247"/>
      <c r="I276" s="248">
        <v>0</v>
      </c>
      <c r="J276" s="276"/>
      <c r="K276" s="250"/>
      <c r="L276" s="247"/>
      <c r="M276" s="248"/>
      <c r="N276" s="248"/>
      <c r="O276" s="248"/>
      <c r="P276" s="248"/>
      <c r="Q276" s="250"/>
      <c r="R276" s="250"/>
      <c r="S276" s="250"/>
      <c r="T276" s="249"/>
      <c r="U276" s="6"/>
      <c r="V276" s="9"/>
    </row>
    <row r="277" spans="1:23" ht="12" outlineLevel="7">
      <c r="A277" s="243"/>
      <c r="B277" s="244"/>
      <c r="C277" s="244"/>
      <c r="D277" s="244"/>
      <c r="E277" s="245"/>
      <c r="F277" s="249"/>
      <c r="G277" s="246" t="s">
        <v>1480</v>
      </c>
      <c r="H277" s="247"/>
      <c r="I277" s="248">
        <v>494.64</v>
      </c>
      <c r="J277" s="276"/>
      <c r="K277" s="250"/>
      <c r="L277" s="247"/>
      <c r="M277" s="248"/>
      <c r="N277" s="248"/>
      <c r="O277" s="248"/>
      <c r="P277" s="248"/>
      <c r="Q277" s="250"/>
      <c r="R277" s="250"/>
      <c r="S277" s="250"/>
      <c r="T277" s="249"/>
      <c r="U277" s="6"/>
      <c r="V277" s="9"/>
    </row>
    <row r="278" spans="1:23" ht="7.5" customHeight="1" outlineLevel="7">
      <c r="A278" s="9"/>
      <c r="B278" s="196"/>
      <c r="C278" s="195"/>
      <c r="D278" s="195"/>
      <c r="E278" s="12"/>
      <c r="F278" s="12"/>
      <c r="G278" s="203"/>
      <c r="H278" s="204"/>
      <c r="I278" s="205"/>
      <c r="J278" s="277"/>
      <c r="K278" s="152"/>
      <c r="L278" s="204"/>
      <c r="M278" s="158"/>
      <c r="N278" s="158"/>
      <c r="O278" s="158"/>
      <c r="P278" s="158"/>
      <c r="Q278" s="152"/>
      <c r="R278" s="152"/>
      <c r="S278" s="152"/>
      <c r="T278" s="10"/>
      <c r="U278" s="6"/>
      <c r="V278" s="9"/>
    </row>
    <row r="279" spans="1:23" ht="26" outlineLevel="6">
      <c r="B279" s="196"/>
      <c r="C279" s="197"/>
      <c r="D279" s="107" t="s">
        <v>1481</v>
      </c>
      <c r="E279" s="108"/>
      <c r="F279" s="108" t="s">
        <v>775</v>
      </c>
      <c r="G279" s="109" t="s">
        <v>776</v>
      </c>
      <c r="H279" s="110" t="s">
        <v>771</v>
      </c>
      <c r="I279" s="111">
        <v>494.64</v>
      </c>
      <c r="J279" s="274"/>
      <c r="K279" s="112">
        <f>I279*J279</f>
        <v>0</v>
      </c>
      <c r="L279" s="110" t="s">
        <v>2013</v>
      </c>
      <c r="M279" s="111"/>
      <c r="N279" s="111">
        <f>I279*M279</f>
        <v>0</v>
      </c>
      <c r="O279" s="111"/>
      <c r="P279" s="111">
        <f>I279*O279</f>
        <v>0</v>
      </c>
      <c r="Q279" s="112">
        <v>21</v>
      </c>
      <c r="R279" s="112">
        <f>K279*(Q279/100)</f>
        <v>0</v>
      </c>
      <c r="S279" s="112">
        <f>K279+R279</f>
        <v>0</v>
      </c>
      <c r="T279" s="113"/>
      <c r="U279" s="9"/>
      <c r="V279" s="9"/>
      <c r="W279" s="9"/>
    </row>
    <row r="280" spans="1:23" ht="4.5" customHeight="1" outlineLevel="6">
      <c r="B280" s="196"/>
      <c r="C280" s="198"/>
      <c r="D280" s="198"/>
      <c r="E280" s="10"/>
      <c r="F280" s="10"/>
      <c r="G280" s="202"/>
      <c r="H280" s="204"/>
      <c r="I280" s="158"/>
      <c r="J280" s="275"/>
      <c r="K280" s="152"/>
      <c r="L280" s="204"/>
      <c r="M280" s="158"/>
      <c r="N280" s="158"/>
      <c r="O280" s="158"/>
      <c r="P280" s="158"/>
      <c r="Q280" s="152"/>
      <c r="R280" s="152"/>
      <c r="S280" s="152"/>
      <c r="T280" s="10"/>
      <c r="U280" s="9"/>
      <c r="V280" s="9"/>
      <c r="W280" s="9"/>
    </row>
    <row r="281" spans="1:23" ht="26" outlineLevel="6">
      <c r="B281" s="196"/>
      <c r="C281" s="197"/>
      <c r="D281" s="107" t="s">
        <v>1482</v>
      </c>
      <c r="E281" s="108"/>
      <c r="F281" s="108" t="s">
        <v>778</v>
      </c>
      <c r="G281" s="109" t="s">
        <v>779</v>
      </c>
      <c r="H281" s="110" t="s">
        <v>513</v>
      </c>
      <c r="I281" s="111">
        <v>1</v>
      </c>
      <c r="J281" s="274"/>
      <c r="K281" s="112">
        <f>I281*J281</f>
        <v>0</v>
      </c>
      <c r="L281" s="110" t="s">
        <v>2015</v>
      </c>
      <c r="M281" s="111"/>
      <c r="N281" s="111">
        <f>I281*M281</f>
        <v>0</v>
      </c>
      <c r="O281" s="111"/>
      <c r="P281" s="111">
        <f>I281*O281</f>
        <v>0</v>
      </c>
      <c r="Q281" s="112">
        <v>21</v>
      </c>
      <c r="R281" s="112">
        <f>K281*(Q281/100)</f>
        <v>0</v>
      </c>
      <c r="S281" s="112">
        <f>K281+R281</f>
        <v>0</v>
      </c>
      <c r="T281" s="113"/>
      <c r="U281" s="9"/>
      <c r="V281" s="9"/>
      <c r="W281" s="9"/>
    </row>
    <row r="282" spans="1:23" ht="4.5" customHeight="1" outlineLevel="6">
      <c r="B282" s="196"/>
      <c r="C282" s="198"/>
      <c r="D282" s="198"/>
      <c r="E282" s="10"/>
      <c r="F282" s="10"/>
      <c r="G282" s="202"/>
      <c r="H282" s="204"/>
      <c r="I282" s="158"/>
      <c r="J282" s="275"/>
      <c r="K282" s="152"/>
      <c r="L282" s="204"/>
      <c r="M282" s="158"/>
      <c r="N282" s="158"/>
      <c r="O282" s="158"/>
      <c r="P282" s="158"/>
      <c r="Q282" s="152"/>
      <c r="R282" s="152"/>
      <c r="S282" s="152"/>
      <c r="T282" s="10"/>
      <c r="U282" s="9"/>
      <c r="V282" s="9"/>
      <c r="W282" s="9"/>
    </row>
    <row r="283" spans="1:23" ht="13" outlineLevel="6">
      <c r="B283" s="196"/>
      <c r="C283" s="197"/>
      <c r="D283" s="107" t="s">
        <v>1483</v>
      </c>
      <c r="E283" s="108"/>
      <c r="F283" s="108" t="s">
        <v>781</v>
      </c>
      <c r="G283" s="109" t="s">
        <v>782</v>
      </c>
      <c r="H283" s="110" t="s">
        <v>771</v>
      </c>
      <c r="I283" s="111">
        <v>494.64</v>
      </c>
      <c r="J283" s="274"/>
      <c r="K283" s="112">
        <f>I283*J283</f>
        <v>0</v>
      </c>
      <c r="L283" s="110" t="s">
        <v>2015</v>
      </c>
      <c r="M283" s="111"/>
      <c r="N283" s="111">
        <f>I283*M283</f>
        <v>0</v>
      </c>
      <c r="O283" s="111"/>
      <c r="P283" s="111">
        <f>I283*O283</f>
        <v>0</v>
      </c>
      <c r="Q283" s="112">
        <v>21</v>
      </c>
      <c r="R283" s="112">
        <f>K283*(Q283/100)</f>
        <v>0</v>
      </c>
      <c r="S283" s="112">
        <f>K283+R283</f>
        <v>0</v>
      </c>
      <c r="T283" s="113"/>
      <c r="U283" s="9"/>
      <c r="V283" s="9"/>
      <c r="W283" s="9"/>
    </row>
    <row r="284" spans="1:23" ht="4.5" customHeight="1" outlineLevel="6">
      <c r="B284" s="196"/>
      <c r="C284" s="198"/>
      <c r="D284" s="198"/>
      <c r="E284" s="10"/>
      <c r="F284" s="10"/>
      <c r="G284" s="202"/>
      <c r="H284" s="204"/>
      <c r="I284" s="158"/>
      <c r="J284" s="275"/>
      <c r="K284" s="152"/>
      <c r="L284" s="204"/>
      <c r="M284" s="158"/>
      <c r="N284" s="158"/>
      <c r="O284" s="158"/>
      <c r="P284" s="158"/>
      <c r="Q284" s="152"/>
      <c r="R284" s="152"/>
      <c r="S284" s="152"/>
      <c r="T284" s="10"/>
      <c r="U284" s="9"/>
      <c r="V284" s="9"/>
      <c r="W284" s="9"/>
    </row>
    <row r="285" spans="1:23" outlineLevel="6">
      <c r="B285" s="6"/>
      <c r="C285" s="6"/>
      <c r="D285" s="6"/>
      <c r="E285" s="6"/>
      <c r="F285" s="6"/>
      <c r="G285" s="6"/>
      <c r="H285" s="6"/>
      <c r="I285" s="6"/>
      <c r="J285" s="278"/>
      <c r="K285" s="9"/>
      <c r="L285" s="6"/>
      <c r="M285" s="6"/>
      <c r="N285" s="6"/>
      <c r="O285" s="6"/>
      <c r="P285" s="6"/>
      <c r="Q285" s="6"/>
      <c r="R285" s="9"/>
      <c r="S285" s="9"/>
      <c r="T285" s="9"/>
    </row>
    <row r="286" spans="1:23" ht="14" outlineLevel="2">
      <c r="A286" s="173" t="s">
        <v>359</v>
      </c>
      <c r="B286" s="219">
        <v>3</v>
      </c>
      <c r="C286" s="220"/>
      <c r="D286" s="220"/>
      <c r="E286" s="177"/>
      <c r="F286" s="177"/>
      <c r="G286" s="221" t="s">
        <v>360</v>
      </c>
      <c r="H286" s="222"/>
      <c r="I286" s="223"/>
      <c r="J286" s="270"/>
      <c r="K286" s="175">
        <f>SUBTOTAL(9,K287:K347)</f>
        <v>0</v>
      </c>
      <c r="L286" s="222"/>
      <c r="M286" s="223"/>
      <c r="N286" s="176">
        <f>SUBTOTAL(9,N287:N347)</f>
        <v>0</v>
      </c>
      <c r="O286" s="223"/>
      <c r="P286" s="176">
        <f>SUBTOTAL(9,P287:P347)</f>
        <v>0</v>
      </c>
      <c r="Q286" s="224"/>
      <c r="R286" s="175">
        <f>SUBTOTAL(9,R287:R347)</f>
        <v>0</v>
      </c>
      <c r="S286" s="175">
        <f>SUBTOTAL(9,S287:S347)</f>
        <v>0</v>
      </c>
      <c r="T286" s="173"/>
      <c r="U286" s="6"/>
      <c r="V286" s="9"/>
      <c r="W286" s="9"/>
    </row>
    <row r="287" spans="1:23" ht="13" outlineLevel="3">
      <c r="A287" s="178" t="s">
        <v>361</v>
      </c>
      <c r="B287" s="225">
        <v>4</v>
      </c>
      <c r="C287" s="226"/>
      <c r="D287" s="226"/>
      <c r="E287" s="182"/>
      <c r="F287" s="182"/>
      <c r="G287" s="227" t="s">
        <v>360</v>
      </c>
      <c r="H287" s="228"/>
      <c r="I287" s="229"/>
      <c r="J287" s="271"/>
      <c r="K287" s="180">
        <f>SUBTOTAL(9,K288:K347)</f>
        <v>0</v>
      </c>
      <c r="L287" s="228"/>
      <c r="M287" s="229"/>
      <c r="N287" s="181">
        <f>SUBTOTAL(9,N288:N347)</f>
        <v>0</v>
      </c>
      <c r="O287" s="229"/>
      <c r="P287" s="181">
        <f>SUBTOTAL(9,P288:P347)</f>
        <v>0</v>
      </c>
      <c r="Q287" s="230"/>
      <c r="R287" s="180">
        <f>SUBTOTAL(9,R288:R347)</f>
        <v>0</v>
      </c>
      <c r="S287" s="180">
        <f>SUBTOTAL(9,S288:S347)</f>
        <v>0</v>
      </c>
      <c r="T287" s="178"/>
      <c r="U287" s="6"/>
      <c r="V287" s="9"/>
      <c r="W287" s="9"/>
    </row>
    <row r="288" spans="1:23" ht="13" outlineLevel="4">
      <c r="A288" s="183" t="s">
        <v>362</v>
      </c>
      <c r="B288" s="231">
        <v>5</v>
      </c>
      <c r="C288" s="232"/>
      <c r="D288" s="232"/>
      <c r="E288" s="187"/>
      <c r="F288" s="187"/>
      <c r="G288" s="233" t="s">
        <v>363</v>
      </c>
      <c r="H288" s="234"/>
      <c r="I288" s="235"/>
      <c r="J288" s="272"/>
      <c r="K288" s="185">
        <f>SUBTOTAL(9,K289:K304)</f>
        <v>0</v>
      </c>
      <c r="L288" s="234"/>
      <c r="M288" s="235"/>
      <c r="N288" s="186">
        <f>SUBTOTAL(9,N289:N304)</f>
        <v>0</v>
      </c>
      <c r="O288" s="235"/>
      <c r="P288" s="186">
        <f>SUBTOTAL(9,P289:P304)</f>
        <v>0</v>
      </c>
      <c r="Q288" s="236"/>
      <c r="R288" s="185">
        <f>SUBTOTAL(9,R289:R304)</f>
        <v>0</v>
      </c>
      <c r="S288" s="185">
        <f>SUBTOTAL(9,S289:S304)</f>
        <v>0</v>
      </c>
      <c r="T288" s="183"/>
      <c r="U288" s="6"/>
      <c r="V288" s="9"/>
      <c r="W288" s="9"/>
    </row>
    <row r="289" spans="1:23" ht="13" outlineLevel="5">
      <c r="A289" s="188" t="s">
        <v>364</v>
      </c>
      <c r="B289" s="237">
        <v>6</v>
      </c>
      <c r="C289" s="238"/>
      <c r="D289" s="238"/>
      <c r="E289" s="192"/>
      <c r="F289" s="192"/>
      <c r="G289" s="239" t="s">
        <v>363</v>
      </c>
      <c r="H289" s="240"/>
      <c r="I289" s="241"/>
      <c r="J289" s="273"/>
      <c r="K289" s="190">
        <f>SUBTOTAL(9,K290:K304)</f>
        <v>0</v>
      </c>
      <c r="L289" s="240"/>
      <c r="M289" s="241"/>
      <c r="N289" s="191">
        <f>SUBTOTAL(9,N290:N304)</f>
        <v>0</v>
      </c>
      <c r="O289" s="241"/>
      <c r="P289" s="191">
        <f>SUBTOTAL(9,P290:P304)</f>
        <v>0</v>
      </c>
      <c r="Q289" s="242"/>
      <c r="R289" s="190">
        <f>SUBTOTAL(9,R290:R304)</f>
        <v>0</v>
      </c>
      <c r="S289" s="190">
        <f>SUBTOTAL(9,S290:S304)</f>
        <v>0</v>
      </c>
      <c r="T289" s="188"/>
      <c r="U289" s="6"/>
      <c r="V289" s="9"/>
      <c r="W289" s="9"/>
    </row>
    <row r="290" spans="1:23" ht="78" outlineLevel="6">
      <c r="B290" s="196"/>
      <c r="C290" s="197"/>
      <c r="D290" s="107" t="s">
        <v>1484</v>
      </c>
      <c r="E290" s="108"/>
      <c r="F290" s="108" t="s">
        <v>1485</v>
      </c>
      <c r="G290" s="109" t="s">
        <v>785</v>
      </c>
      <c r="H290" s="110" t="s">
        <v>786</v>
      </c>
      <c r="I290" s="111">
        <v>1</v>
      </c>
      <c r="J290" s="274"/>
      <c r="K290" s="112">
        <f>I290*J290</f>
        <v>0</v>
      </c>
      <c r="L290" s="110" t="s">
        <v>2014</v>
      </c>
      <c r="M290" s="111"/>
      <c r="N290" s="111">
        <f>I290*M290</f>
        <v>0</v>
      </c>
      <c r="O290" s="111"/>
      <c r="P290" s="111">
        <f>I290*O290</f>
        <v>0</v>
      </c>
      <c r="Q290" s="112">
        <v>21</v>
      </c>
      <c r="R290" s="112">
        <f>K290*(Q290/100)</f>
        <v>0</v>
      </c>
      <c r="S290" s="112">
        <f>K290+R290</f>
        <v>0</v>
      </c>
      <c r="T290" s="113"/>
      <c r="U290" s="9"/>
      <c r="V290" s="9"/>
      <c r="W290" s="9"/>
    </row>
    <row r="291" spans="1:23" ht="4.5" customHeight="1" outlineLevel="6">
      <c r="B291" s="196"/>
      <c r="C291" s="198"/>
      <c r="D291" s="198"/>
      <c r="E291" s="10"/>
      <c r="F291" s="10"/>
      <c r="G291" s="202"/>
      <c r="H291" s="204"/>
      <c r="I291" s="158"/>
      <c r="J291" s="275"/>
      <c r="K291" s="152"/>
      <c r="L291" s="204"/>
      <c r="M291" s="158"/>
      <c r="N291" s="158"/>
      <c r="O291" s="158"/>
      <c r="P291" s="158"/>
      <c r="Q291" s="152"/>
      <c r="R291" s="152"/>
      <c r="S291" s="152"/>
      <c r="T291" s="10"/>
      <c r="U291" s="9"/>
      <c r="V291" s="9"/>
      <c r="W291" s="9"/>
    </row>
    <row r="292" spans="1:23" ht="13" outlineLevel="6">
      <c r="B292" s="196"/>
      <c r="C292" s="197"/>
      <c r="D292" s="107" t="s">
        <v>1486</v>
      </c>
      <c r="E292" s="108"/>
      <c r="F292" s="108" t="s">
        <v>1487</v>
      </c>
      <c r="G292" s="109" t="s">
        <v>789</v>
      </c>
      <c r="H292" s="110" t="s">
        <v>786</v>
      </c>
      <c r="I292" s="111">
        <v>1</v>
      </c>
      <c r="J292" s="274"/>
      <c r="K292" s="112">
        <f>I292*J292</f>
        <v>0</v>
      </c>
      <c r="L292" s="110" t="s">
        <v>2014</v>
      </c>
      <c r="M292" s="111"/>
      <c r="N292" s="111">
        <f>I292*M292</f>
        <v>0</v>
      </c>
      <c r="O292" s="111"/>
      <c r="P292" s="111">
        <f>I292*O292</f>
        <v>0</v>
      </c>
      <c r="Q292" s="112">
        <v>21</v>
      </c>
      <c r="R292" s="112">
        <f>K292*(Q292/100)</f>
        <v>0</v>
      </c>
      <c r="S292" s="112">
        <f>K292+R292</f>
        <v>0</v>
      </c>
      <c r="T292" s="113"/>
      <c r="U292" s="9"/>
      <c r="V292" s="9"/>
      <c r="W292" s="9"/>
    </row>
    <row r="293" spans="1:23" ht="4.5" customHeight="1" outlineLevel="6">
      <c r="B293" s="196"/>
      <c r="C293" s="198"/>
      <c r="D293" s="198"/>
      <c r="E293" s="10"/>
      <c r="F293" s="10"/>
      <c r="G293" s="202"/>
      <c r="H293" s="204"/>
      <c r="I293" s="158"/>
      <c r="J293" s="275"/>
      <c r="K293" s="152"/>
      <c r="L293" s="204"/>
      <c r="M293" s="158"/>
      <c r="N293" s="158"/>
      <c r="O293" s="158"/>
      <c r="P293" s="158"/>
      <c r="Q293" s="152"/>
      <c r="R293" s="152"/>
      <c r="S293" s="152"/>
      <c r="T293" s="10"/>
      <c r="U293" s="9"/>
      <c r="V293" s="9"/>
      <c r="W293" s="9"/>
    </row>
    <row r="294" spans="1:23" ht="26" outlineLevel="6">
      <c r="B294" s="196"/>
      <c r="C294" s="197"/>
      <c r="D294" s="107" t="s">
        <v>1488</v>
      </c>
      <c r="E294" s="108"/>
      <c r="F294" s="108" t="s">
        <v>1489</v>
      </c>
      <c r="G294" s="109" t="s">
        <v>792</v>
      </c>
      <c r="H294" s="110" t="s">
        <v>786</v>
      </c>
      <c r="I294" s="111">
        <v>1</v>
      </c>
      <c r="J294" s="274"/>
      <c r="K294" s="112">
        <f>I294*J294</f>
        <v>0</v>
      </c>
      <c r="L294" s="110" t="s">
        <v>2014</v>
      </c>
      <c r="M294" s="111"/>
      <c r="N294" s="111">
        <f>I294*M294</f>
        <v>0</v>
      </c>
      <c r="O294" s="111"/>
      <c r="P294" s="111">
        <f>I294*O294</f>
        <v>0</v>
      </c>
      <c r="Q294" s="112">
        <v>21</v>
      </c>
      <c r="R294" s="112">
        <f>K294*(Q294/100)</f>
        <v>0</v>
      </c>
      <c r="S294" s="112">
        <f>K294+R294</f>
        <v>0</v>
      </c>
      <c r="T294" s="113"/>
      <c r="U294" s="9"/>
      <c r="V294" s="9"/>
      <c r="W294" s="9"/>
    </row>
    <row r="295" spans="1:23" ht="4.5" customHeight="1" outlineLevel="6">
      <c r="B295" s="196"/>
      <c r="C295" s="198"/>
      <c r="D295" s="198"/>
      <c r="E295" s="10"/>
      <c r="F295" s="10"/>
      <c r="G295" s="202"/>
      <c r="H295" s="204"/>
      <c r="I295" s="158"/>
      <c r="J295" s="275"/>
      <c r="K295" s="152"/>
      <c r="L295" s="204"/>
      <c r="M295" s="158"/>
      <c r="N295" s="158"/>
      <c r="O295" s="158"/>
      <c r="P295" s="158"/>
      <c r="Q295" s="152"/>
      <c r="R295" s="152"/>
      <c r="S295" s="152"/>
      <c r="T295" s="10"/>
      <c r="U295" s="9"/>
      <c r="V295" s="9"/>
      <c r="W295" s="9"/>
    </row>
    <row r="296" spans="1:23" ht="26" outlineLevel="6">
      <c r="B296" s="196"/>
      <c r="C296" s="197"/>
      <c r="D296" s="107" t="s">
        <v>1490</v>
      </c>
      <c r="E296" s="108"/>
      <c r="F296" s="108" t="s">
        <v>1491</v>
      </c>
      <c r="G296" s="109" t="s">
        <v>795</v>
      </c>
      <c r="H296" s="110" t="s">
        <v>786</v>
      </c>
      <c r="I296" s="111">
        <v>1</v>
      </c>
      <c r="J296" s="274"/>
      <c r="K296" s="112">
        <f>I296*J296</f>
        <v>0</v>
      </c>
      <c r="L296" s="110" t="s">
        <v>2014</v>
      </c>
      <c r="M296" s="111"/>
      <c r="N296" s="111">
        <f>I296*M296</f>
        <v>0</v>
      </c>
      <c r="O296" s="111"/>
      <c r="P296" s="111">
        <f>I296*O296</f>
        <v>0</v>
      </c>
      <c r="Q296" s="112">
        <v>21</v>
      </c>
      <c r="R296" s="112">
        <f>K296*(Q296/100)</f>
        <v>0</v>
      </c>
      <c r="S296" s="112">
        <f>K296+R296</f>
        <v>0</v>
      </c>
      <c r="T296" s="113"/>
      <c r="U296" s="9"/>
      <c r="V296" s="9"/>
      <c r="W296" s="9"/>
    </row>
    <row r="297" spans="1:23" ht="4.5" customHeight="1" outlineLevel="6">
      <c r="B297" s="196"/>
      <c r="C297" s="198"/>
      <c r="D297" s="198"/>
      <c r="E297" s="10"/>
      <c r="F297" s="10"/>
      <c r="G297" s="202"/>
      <c r="H297" s="204"/>
      <c r="I297" s="158"/>
      <c r="J297" s="275"/>
      <c r="K297" s="152"/>
      <c r="L297" s="204"/>
      <c r="M297" s="158"/>
      <c r="N297" s="158"/>
      <c r="O297" s="158"/>
      <c r="P297" s="158"/>
      <c r="Q297" s="152"/>
      <c r="R297" s="152"/>
      <c r="S297" s="152"/>
      <c r="T297" s="10"/>
      <c r="U297" s="9"/>
      <c r="V297" s="9"/>
      <c r="W297" s="9"/>
    </row>
    <row r="298" spans="1:23" ht="52" outlineLevel="6">
      <c r="B298" s="196"/>
      <c r="C298" s="197"/>
      <c r="D298" s="107" t="s">
        <v>1492</v>
      </c>
      <c r="E298" s="108"/>
      <c r="F298" s="108" t="s">
        <v>1493</v>
      </c>
      <c r="G298" s="109" t="s">
        <v>798</v>
      </c>
      <c r="H298" s="110" t="s">
        <v>786</v>
      </c>
      <c r="I298" s="111">
        <v>1</v>
      </c>
      <c r="J298" s="274"/>
      <c r="K298" s="112">
        <f>I298*J298</f>
        <v>0</v>
      </c>
      <c r="L298" s="110" t="s">
        <v>2014</v>
      </c>
      <c r="M298" s="111"/>
      <c r="N298" s="111">
        <f>I298*M298</f>
        <v>0</v>
      </c>
      <c r="O298" s="111"/>
      <c r="P298" s="111">
        <f>I298*O298</f>
        <v>0</v>
      </c>
      <c r="Q298" s="112">
        <v>21</v>
      </c>
      <c r="R298" s="112">
        <f>K298*(Q298/100)</f>
        <v>0</v>
      </c>
      <c r="S298" s="112">
        <f>K298+R298</f>
        <v>0</v>
      </c>
      <c r="T298" s="113"/>
      <c r="U298" s="9"/>
      <c r="V298" s="9"/>
      <c r="W298" s="9"/>
    </row>
    <row r="299" spans="1:23" ht="4.5" customHeight="1" outlineLevel="6">
      <c r="B299" s="196"/>
      <c r="C299" s="198"/>
      <c r="D299" s="198"/>
      <c r="E299" s="10"/>
      <c r="F299" s="10"/>
      <c r="G299" s="202"/>
      <c r="H299" s="204"/>
      <c r="I299" s="158"/>
      <c r="J299" s="275"/>
      <c r="K299" s="152"/>
      <c r="L299" s="204"/>
      <c r="M299" s="158"/>
      <c r="N299" s="158"/>
      <c r="O299" s="158"/>
      <c r="P299" s="158"/>
      <c r="Q299" s="152"/>
      <c r="R299" s="152"/>
      <c r="S299" s="152"/>
      <c r="T299" s="10"/>
      <c r="U299" s="9"/>
      <c r="V299" s="9"/>
      <c r="W299" s="9"/>
    </row>
    <row r="300" spans="1:23" ht="13" outlineLevel="6">
      <c r="B300" s="196"/>
      <c r="C300" s="197"/>
      <c r="D300" s="107" t="s">
        <v>1494</v>
      </c>
      <c r="E300" s="108"/>
      <c r="F300" s="108" t="s">
        <v>1495</v>
      </c>
      <c r="G300" s="109" t="s">
        <v>801</v>
      </c>
      <c r="H300" s="110" t="s">
        <v>786</v>
      </c>
      <c r="I300" s="111">
        <v>1</v>
      </c>
      <c r="J300" s="274"/>
      <c r="K300" s="112">
        <f>I300*J300</f>
        <v>0</v>
      </c>
      <c r="L300" s="110" t="s">
        <v>2014</v>
      </c>
      <c r="M300" s="111"/>
      <c r="N300" s="111">
        <f>I300*M300</f>
        <v>0</v>
      </c>
      <c r="O300" s="111"/>
      <c r="P300" s="111">
        <f>I300*O300</f>
        <v>0</v>
      </c>
      <c r="Q300" s="112">
        <v>21</v>
      </c>
      <c r="R300" s="112">
        <f>K300*(Q300/100)</f>
        <v>0</v>
      </c>
      <c r="S300" s="112">
        <f>K300+R300</f>
        <v>0</v>
      </c>
      <c r="T300" s="113"/>
      <c r="U300" s="9"/>
      <c r="V300" s="9"/>
      <c r="W300" s="9"/>
    </row>
    <row r="301" spans="1:23" ht="4.5" customHeight="1" outlineLevel="6">
      <c r="B301" s="196"/>
      <c r="C301" s="198"/>
      <c r="D301" s="198"/>
      <c r="E301" s="10"/>
      <c r="F301" s="10"/>
      <c r="G301" s="202"/>
      <c r="H301" s="204"/>
      <c r="I301" s="158"/>
      <c r="J301" s="275"/>
      <c r="K301" s="152"/>
      <c r="L301" s="204"/>
      <c r="M301" s="158"/>
      <c r="N301" s="158"/>
      <c r="O301" s="158"/>
      <c r="P301" s="158"/>
      <c r="Q301" s="152"/>
      <c r="R301" s="152"/>
      <c r="S301" s="152"/>
      <c r="T301" s="10"/>
      <c r="U301" s="9"/>
      <c r="V301" s="9"/>
      <c r="W301" s="9"/>
    </row>
    <row r="302" spans="1:23" ht="26" outlineLevel="6">
      <c r="B302" s="196"/>
      <c r="C302" s="197"/>
      <c r="D302" s="107" t="s">
        <v>1496</v>
      </c>
      <c r="E302" s="108"/>
      <c r="F302" s="108" t="s">
        <v>1497</v>
      </c>
      <c r="G302" s="109" t="s">
        <v>804</v>
      </c>
      <c r="H302" s="110" t="s">
        <v>786</v>
      </c>
      <c r="I302" s="111">
        <v>1</v>
      </c>
      <c r="J302" s="274"/>
      <c r="K302" s="112">
        <f>I302*J302</f>
        <v>0</v>
      </c>
      <c r="L302" s="110" t="s">
        <v>2014</v>
      </c>
      <c r="M302" s="111"/>
      <c r="N302" s="111">
        <f>I302*M302</f>
        <v>0</v>
      </c>
      <c r="O302" s="111"/>
      <c r="P302" s="111">
        <f>I302*O302</f>
        <v>0</v>
      </c>
      <c r="Q302" s="112">
        <v>21</v>
      </c>
      <c r="R302" s="112">
        <f>K302*(Q302/100)</f>
        <v>0</v>
      </c>
      <c r="S302" s="112">
        <f>K302+R302</f>
        <v>0</v>
      </c>
      <c r="T302" s="113"/>
      <c r="U302" s="9"/>
      <c r="V302" s="9"/>
      <c r="W302" s="9"/>
    </row>
    <row r="303" spans="1:23" ht="4.5" customHeight="1" outlineLevel="6">
      <c r="B303" s="196"/>
      <c r="C303" s="198"/>
      <c r="D303" s="198"/>
      <c r="E303" s="10"/>
      <c r="F303" s="10"/>
      <c r="G303" s="202"/>
      <c r="H303" s="204"/>
      <c r="I303" s="158"/>
      <c r="J303" s="275"/>
      <c r="K303" s="152"/>
      <c r="L303" s="204"/>
      <c r="M303" s="158"/>
      <c r="N303" s="158"/>
      <c r="O303" s="158"/>
      <c r="P303" s="158"/>
      <c r="Q303" s="152"/>
      <c r="R303" s="152"/>
      <c r="S303" s="152"/>
      <c r="T303" s="10"/>
      <c r="U303" s="9"/>
      <c r="V303" s="9"/>
      <c r="W303" s="9"/>
    </row>
    <row r="304" spans="1:23" outlineLevel="6">
      <c r="B304" s="6"/>
      <c r="C304" s="6"/>
      <c r="D304" s="6"/>
      <c r="E304" s="6"/>
      <c r="F304" s="6"/>
      <c r="G304" s="6"/>
      <c r="H304" s="6"/>
      <c r="I304" s="6"/>
      <c r="J304" s="278"/>
      <c r="K304" s="9"/>
      <c r="L304" s="6"/>
      <c r="M304" s="6"/>
      <c r="N304" s="6"/>
      <c r="O304" s="6"/>
      <c r="P304" s="6"/>
      <c r="Q304" s="6"/>
      <c r="R304" s="9"/>
      <c r="S304" s="9"/>
      <c r="T304" s="9"/>
    </row>
    <row r="305" spans="1:23" ht="13" outlineLevel="4">
      <c r="A305" s="183" t="s">
        <v>365</v>
      </c>
      <c r="B305" s="231">
        <v>5</v>
      </c>
      <c r="C305" s="232"/>
      <c r="D305" s="232"/>
      <c r="E305" s="187"/>
      <c r="F305" s="187"/>
      <c r="G305" s="233" t="s">
        <v>366</v>
      </c>
      <c r="H305" s="234"/>
      <c r="I305" s="235"/>
      <c r="J305" s="272"/>
      <c r="K305" s="185">
        <f>SUBTOTAL(9,K306:K319)</f>
        <v>0</v>
      </c>
      <c r="L305" s="234"/>
      <c r="M305" s="235"/>
      <c r="N305" s="186">
        <f>SUBTOTAL(9,N306:N319)</f>
        <v>0</v>
      </c>
      <c r="O305" s="235"/>
      <c r="P305" s="186">
        <f>SUBTOTAL(9,P306:P319)</f>
        <v>0</v>
      </c>
      <c r="Q305" s="236"/>
      <c r="R305" s="185">
        <f>SUBTOTAL(9,R306:R319)</f>
        <v>0</v>
      </c>
      <c r="S305" s="185">
        <f>SUBTOTAL(9,S306:S319)</f>
        <v>0</v>
      </c>
      <c r="T305" s="183"/>
      <c r="U305" s="6"/>
      <c r="V305" s="9"/>
      <c r="W305" s="9"/>
    </row>
    <row r="306" spans="1:23" ht="13" outlineLevel="5">
      <c r="A306" s="188" t="s">
        <v>367</v>
      </c>
      <c r="B306" s="237">
        <v>6</v>
      </c>
      <c r="C306" s="238"/>
      <c r="D306" s="238"/>
      <c r="E306" s="192"/>
      <c r="F306" s="192"/>
      <c r="G306" s="239" t="s">
        <v>366</v>
      </c>
      <c r="H306" s="240"/>
      <c r="I306" s="241"/>
      <c r="J306" s="273"/>
      <c r="K306" s="190">
        <f>SUBTOTAL(9,K307:K319)</f>
        <v>0</v>
      </c>
      <c r="L306" s="240"/>
      <c r="M306" s="241"/>
      <c r="N306" s="191">
        <f>SUBTOTAL(9,N307:N319)</f>
        <v>0</v>
      </c>
      <c r="O306" s="241"/>
      <c r="P306" s="191">
        <f>SUBTOTAL(9,P307:P319)</f>
        <v>0</v>
      </c>
      <c r="Q306" s="242"/>
      <c r="R306" s="190">
        <f>SUBTOTAL(9,R307:R319)</f>
        <v>0</v>
      </c>
      <c r="S306" s="190">
        <f>SUBTOTAL(9,S307:S319)</f>
        <v>0</v>
      </c>
      <c r="T306" s="188"/>
      <c r="U306" s="6"/>
      <c r="V306" s="9"/>
      <c r="W306" s="9"/>
    </row>
    <row r="307" spans="1:23" ht="52" outlineLevel="6">
      <c r="B307" s="196"/>
      <c r="C307" s="197"/>
      <c r="D307" s="107" t="s">
        <v>1498</v>
      </c>
      <c r="E307" s="108"/>
      <c r="F307" s="108" t="s">
        <v>1499</v>
      </c>
      <c r="G307" s="109" t="s">
        <v>807</v>
      </c>
      <c r="H307" s="110" t="s">
        <v>786</v>
      </c>
      <c r="I307" s="111">
        <v>1</v>
      </c>
      <c r="J307" s="274"/>
      <c r="K307" s="112">
        <f>I307*J307</f>
        <v>0</v>
      </c>
      <c r="L307" s="110" t="s">
        <v>2014</v>
      </c>
      <c r="M307" s="111"/>
      <c r="N307" s="111">
        <f>I307*M307</f>
        <v>0</v>
      </c>
      <c r="O307" s="111"/>
      <c r="P307" s="111">
        <f>I307*O307</f>
        <v>0</v>
      </c>
      <c r="Q307" s="112">
        <v>21</v>
      </c>
      <c r="R307" s="112">
        <f>K307*(Q307/100)</f>
        <v>0</v>
      </c>
      <c r="S307" s="112">
        <f>K307+R307</f>
        <v>0</v>
      </c>
      <c r="T307" s="113"/>
      <c r="U307" s="9"/>
      <c r="V307" s="9"/>
      <c r="W307" s="9"/>
    </row>
    <row r="308" spans="1:23" ht="4.5" customHeight="1" outlineLevel="6">
      <c r="B308" s="196"/>
      <c r="C308" s="198"/>
      <c r="D308" s="198"/>
      <c r="E308" s="10"/>
      <c r="F308" s="10"/>
      <c r="G308" s="202"/>
      <c r="H308" s="204"/>
      <c r="I308" s="158"/>
      <c r="J308" s="275"/>
      <c r="K308" s="152"/>
      <c r="L308" s="204"/>
      <c r="M308" s="158"/>
      <c r="N308" s="158"/>
      <c r="O308" s="158"/>
      <c r="P308" s="158"/>
      <c r="Q308" s="152"/>
      <c r="R308" s="152"/>
      <c r="S308" s="152"/>
      <c r="T308" s="10"/>
      <c r="U308" s="9"/>
      <c r="V308" s="9"/>
      <c r="W308" s="9"/>
    </row>
    <row r="309" spans="1:23" ht="52" outlineLevel="6">
      <c r="B309" s="196"/>
      <c r="C309" s="197"/>
      <c r="D309" s="107" t="s">
        <v>1500</v>
      </c>
      <c r="E309" s="108"/>
      <c r="F309" s="108" t="s">
        <v>1501</v>
      </c>
      <c r="G309" s="109" t="s">
        <v>810</v>
      </c>
      <c r="H309" s="110" t="s">
        <v>786</v>
      </c>
      <c r="I309" s="111">
        <v>1</v>
      </c>
      <c r="J309" s="274"/>
      <c r="K309" s="112">
        <f>I309*J309</f>
        <v>0</v>
      </c>
      <c r="L309" s="110" t="s">
        <v>2014</v>
      </c>
      <c r="M309" s="111"/>
      <c r="N309" s="111">
        <f>I309*M309</f>
        <v>0</v>
      </c>
      <c r="O309" s="111"/>
      <c r="P309" s="111">
        <f>I309*O309</f>
        <v>0</v>
      </c>
      <c r="Q309" s="112">
        <v>21</v>
      </c>
      <c r="R309" s="112">
        <f>K309*(Q309/100)</f>
        <v>0</v>
      </c>
      <c r="S309" s="112">
        <f>K309+R309</f>
        <v>0</v>
      </c>
      <c r="T309" s="113"/>
      <c r="U309" s="9"/>
      <c r="V309" s="9"/>
      <c r="W309" s="9"/>
    </row>
    <row r="310" spans="1:23" ht="4.5" customHeight="1" outlineLevel="6">
      <c r="B310" s="196"/>
      <c r="C310" s="198"/>
      <c r="D310" s="198"/>
      <c r="E310" s="10"/>
      <c r="F310" s="10"/>
      <c r="G310" s="202"/>
      <c r="H310" s="204"/>
      <c r="I310" s="158"/>
      <c r="J310" s="275"/>
      <c r="K310" s="152"/>
      <c r="L310" s="204"/>
      <c r="M310" s="158"/>
      <c r="N310" s="158"/>
      <c r="O310" s="158"/>
      <c r="P310" s="158"/>
      <c r="Q310" s="152"/>
      <c r="R310" s="152"/>
      <c r="S310" s="152"/>
      <c r="T310" s="10"/>
      <c r="U310" s="9"/>
      <c r="V310" s="9"/>
      <c r="W310" s="9"/>
    </row>
    <row r="311" spans="1:23" ht="13" outlineLevel="6">
      <c r="B311" s="196"/>
      <c r="C311" s="197"/>
      <c r="D311" s="107" t="s">
        <v>1502</v>
      </c>
      <c r="E311" s="108"/>
      <c r="F311" s="108" t="s">
        <v>1503</v>
      </c>
      <c r="G311" s="109" t="s">
        <v>813</v>
      </c>
      <c r="H311" s="110" t="s">
        <v>786</v>
      </c>
      <c r="I311" s="111">
        <v>1</v>
      </c>
      <c r="J311" s="274"/>
      <c r="K311" s="112">
        <f>I311*J311</f>
        <v>0</v>
      </c>
      <c r="L311" s="110" t="s">
        <v>2014</v>
      </c>
      <c r="M311" s="111"/>
      <c r="N311" s="111">
        <f>I311*M311</f>
        <v>0</v>
      </c>
      <c r="O311" s="111"/>
      <c r="P311" s="111">
        <f>I311*O311</f>
        <v>0</v>
      </c>
      <c r="Q311" s="112">
        <v>21</v>
      </c>
      <c r="R311" s="112">
        <f>K311*(Q311/100)</f>
        <v>0</v>
      </c>
      <c r="S311" s="112">
        <f>K311+R311</f>
        <v>0</v>
      </c>
      <c r="T311" s="113"/>
      <c r="U311" s="9"/>
      <c r="V311" s="9"/>
      <c r="W311" s="9"/>
    </row>
    <row r="312" spans="1:23" ht="4.5" customHeight="1" outlineLevel="6">
      <c r="B312" s="196"/>
      <c r="C312" s="198"/>
      <c r="D312" s="198"/>
      <c r="E312" s="10"/>
      <c r="F312" s="10"/>
      <c r="G312" s="202"/>
      <c r="H312" s="204"/>
      <c r="I312" s="158"/>
      <c r="J312" s="275"/>
      <c r="K312" s="152"/>
      <c r="L312" s="204"/>
      <c r="M312" s="158"/>
      <c r="N312" s="158"/>
      <c r="O312" s="158"/>
      <c r="P312" s="158"/>
      <c r="Q312" s="152"/>
      <c r="R312" s="152"/>
      <c r="S312" s="152"/>
      <c r="T312" s="10"/>
      <c r="U312" s="9"/>
      <c r="V312" s="9"/>
      <c r="W312" s="9"/>
    </row>
    <row r="313" spans="1:23" ht="13" outlineLevel="6">
      <c r="B313" s="196"/>
      <c r="C313" s="197"/>
      <c r="D313" s="107" t="s">
        <v>1504</v>
      </c>
      <c r="E313" s="108"/>
      <c r="F313" s="108" t="s">
        <v>1505</v>
      </c>
      <c r="G313" s="109" t="s">
        <v>816</v>
      </c>
      <c r="H313" s="110" t="s">
        <v>786</v>
      </c>
      <c r="I313" s="111">
        <v>1</v>
      </c>
      <c r="J313" s="274"/>
      <c r="K313" s="112">
        <f>I313*J313</f>
        <v>0</v>
      </c>
      <c r="L313" s="110" t="s">
        <v>2014</v>
      </c>
      <c r="M313" s="111"/>
      <c r="N313" s="111">
        <f>I313*M313</f>
        <v>0</v>
      </c>
      <c r="O313" s="111"/>
      <c r="P313" s="111">
        <f>I313*O313</f>
        <v>0</v>
      </c>
      <c r="Q313" s="112">
        <v>21</v>
      </c>
      <c r="R313" s="112">
        <f>K313*(Q313/100)</f>
        <v>0</v>
      </c>
      <c r="S313" s="112">
        <f>K313+R313</f>
        <v>0</v>
      </c>
      <c r="T313" s="113"/>
      <c r="U313" s="9"/>
      <c r="V313" s="9"/>
      <c r="W313" s="9"/>
    </row>
    <row r="314" spans="1:23" ht="4.5" customHeight="1" outlineLevel="6">
      <c r="B314" s="196"/>
      <c r="C314" s="198"/>
      <c r="D314" s="198"/>
      <c r="E314" s="10"/>
      <c r="F314" s="10"/>
      <c r="G314" s="202"/>
      <c r="H314" s="204"/>
      <c r="I314" s="158"/>
      <c r="J314" s="275"/>
      <c r="K314" s="152"/>
      <c r="L314" s="204"/>
      <c r="M314" s="158"/>
      <c r="N314" s="158"/>
      <c r="O314" s="158"/>
      <c r="P314" s="158"/>
      <c r="Q314" s="152"/>
      <c r="R314" s="152"/>
      <c r="S314" s="152"/>
      <c r="T314" s="10"/>
      <c r="U314" s="9"/>
      <c r="V314" s="9"/>
      <c r="W314" s="9"/>
    </row>
    <row r="315" spans="1:23" ht="26" outlineLevel="6">
      <c r="B315" s="196"/>
      <c r="C315" s="197"/>
      <c r="D315" s="107" t="s">
        <v>1506</v>
      </c>
      <c r="E315" s="108"/>
      <c r="F315" s="108" t="s">
        <v>1507</v>
      </c>
      <c r="G315" s="109" t="s">
        <v>819</v>
      </c>
      <c r="H315" s="110" t="s">
        <v>786</v>
      </c>
      <c r="I315" s="111">
        <v>1</v>
      </c>
      <c r="J315" s="274"/>
      <c r="K315" s="112">
        <f>I315*J315</f>
        <v>0</v>
      </c>
      <c r="L315" s="110" t="s">
        <v>2014</v>
      </c>
      <c r="M315" s="111"/>
      <c r="N315" s="111">
        <f>I315*M315</f>
        <v>0</v>
      </c>
      <c r="O315" s="111"/>
      <c r="P315" s="111">
        <f>I315*O315</f>
        <v>0</v>
      </c>
      <c r="Q315" s="112">
        <v>21</v>
      </c>
      <c r="R315" s="112">
        <f>K315*(Q315/100)</f>
        <v>0</v>
      </c>
      <c r="S315" s="112">
        <f>K315+R315</f>
        <v>0</v>
      </c>
      <c r="T315" s="113"/>
      <c r="U315" s="9"/>
      <c r="V315" s="9"/>
      <c r="W315" s="9"/>
    </row>
    <row r="316" spans="1:23" ht="4.5" customHeight="1" outlineLevel="6">
      <c r="B316" s="196"/>
      <c r="C316" s="198"/>
      <c r="D316" s="198"/>
      <c r="E316" s="10"/>
      <c r="F316" s="10"/>
      <c r="G316" s="202"/>
      <c r="H316" s="204"/>
      <c r="I316" s="158"/>
      <c r="J316" s="275"/>
      <c r="K316" s="152"/>
      <c r="L316" s="204"/>
      <c r="M316" s="158"/>
      <c r="N316" s="158"/>
      <c r="O316" s="158"/>
      <c r="P316" s="158"/>
      <c r="Q316" s="152"/>
      <c r="R316" s="152"/>
      <c r="S316" s="152"/>
      <c r="T316" s="10"/>
      <c r="U316" s="9"/>
      <c r="V316" s="9"/>
      <c r="W316" s="9"/>
    </row>
    <row r="317" spans="1:23" ht="13" outlineLevel="6">
      <c r="B317" s="196"/>
      <c r="C317" s="197"/>
      <c r="D317" s="107" t="s">
        <v>1508</v>
      </c>
      <c r="E317" s="108"/>
      <c r="F317" s="108" t="s">
        <v>1509</v>
      </c>
      <c r="G317" s="109" t="s">
        <v>822</v>
      </c>
      <c r="H317" s="110" t="s">
        <v>786</v>
      </c>
      <c r="I317" s="111">
        <v>1</v>
      </c>
      <c r="J317" s="274"/>
      <c r="K317" s="112">
        <f>I317*J317</f>
        <v>0</v>
      </c>
      <c r="L317" s="110" t="s">
        <v>2014</v>
      </c>
      <c r="M317" s="111"/>
      <c r="N317" s="111">
        <f>I317*M317</f>
        <v>0</v>
      </c>
      <c r="O317" s="111"/>
      <c r="P317" s="111">
        <f>I317*O317</f>
        <v>0</v>
      </c>
      <c r="Q317" s="112">
        <v>21</v>
      </c>
      <c r="R317" s="112">
        <f>K317*(Q317/100)</f>
        <v>0</v>
      </c>
      <c r="S317" s="112">
        <f>K317+R317</f>
        <v>0</v>
      </c>
      <c r="T317" s="113"/>
      <c r="U317" s="9"/>
      <c r="V317" s="9"/>
      <c r="W317" s="9"/>
    </row>
    <row r="318" spans="1:23" ht="4.5" customHeight="1" outlineLevel="6">
      <c r="B318" s="196"/>
      <c r="C318" s="198"/>
      <c r="D318" s="198"/>
      <c r="E318" s="10"/>
      <c r="F318" s="10"/>
      <c r="G318" s="202"/>
      <c r="H318" s="204"/>
      <c r="I318" s="158"/>
      <c r="J318" s="275"/>
      <c r="K318" s="152"/>
      <c r="L318" s="204"/>
      <c r="M318" s="158"/>
      <c r="N318" s="158"/>
      <c r="O318" s="158"/>
      <c r="P318" s="158"/>
      <c r="Q318" s="152"/>
      <c r="R318" s="152"/>
      <c r="S318" s="152"/>
      <c r="T318" s="10"/>
      <c r="U318" s="9"/>
      <c r="V318" s="9"/>
      <c r="W318" s="9"/>
    </row>
    <row r="319" spans="1:23" outlineLevel="6">
      <c r="B319" s="6"/>
      <c r="C319" s="6"/>
      <c r="D319" s="6"/>
      <c r="E319" s="6"/>
      <c r="F319" s="6"/>
      <c r="G319" s="6"/>
      <c r="H319" s="6"/>
      <c r="I319" s="6"/>
      <c r="J319" s="278"/>
      <c r="K319" s="9"/>
      <c r="L319" s="6"/>
      <c r="M319" s="6"/>
      <c r="N319" s="6"/>
      <c r="O319" s="6"/>
      <c r="P319" s="6"/>
      <c r="Q319" s="6"/>
      <c r="R319" s="9"/>
      <c r="S319" s="9"/>
      <c r="T319" s="9"/>
    </row>
    <row r="320" spans="1:23" ht="13" outlineLevel="4">
      <c r="A320" s="183" t="s">
        <v>368</v>
      </c>
      <c r="B320" s="231">
        <v>5</v>
      </c>
      <c r="C320" s="232"/>
      <c r="D320" s="232"/>
      <c r="E320" s="187"/>
      <c r="F320" s="187"/>
      <c r="G320" s="233" t="s">
        <v>369</v>
      </c>
      <c r="H320" s="234"/>
      <c r="I320" s="235"/>
      <c r="J320" s="272"/>
      <c r="K320" s="185">
        <f>SUBTOTAL(9,K321:K332)</f>
        <v>0</v>
      </c>
      <c r="L320" s="234"/>
      <c r="M320" s="235"/>
      <c r="N320" s="186">
        <f>SUBTOTAL(9,N321:N332)</f>
        <v>0</v>
      </c>
      <c r="O320" s="235"/>
      <c r="P320" s="186">
        <f>SUBTOTAL(9,P321:P332)</f>
        <v>0</v>
      </c>
      <c r="Q320" s="236"/>
      <c r="R320" s="185">
        <f>SUBTOTAL(9,R321:R332)</f>
        <v>0</v>
      </c>
      <c r="S320" s="185">
        <f>SUBTOTAL(9,S321:S332)</f>
        <v>0</v>
      </c>
      <c r="T320" s="183"/>
      <c r="U320" s="6"/>
      <c r="V320" s="9"/>
      <c r="W320" s="9"/>
    </row>
    <row r="321" spans="1:23" ht="13" outlineLevel="5">
      <c r="A321" s="188" t="s">
        <v>370</v>
      </c>
      <c r="B321" s="237">
        <v>6</v>
      </c>
      <c r="C321" s="238"/>
      <c r="D321" s="238"/>
      <c r="E321" s="192"/>
      <c r="F321" s="192"/>
      <c r="G321" s="239" t="s">
        <v>369</v>
      </c>
      <c r="H321" s="240"/>
      <c r="I321" s="241"/>
      <c r="J321" s="273"/>
      <c r="K321" s="190">
        <f>SUBTOTAL(9,K322:K332)</f>
        <v>0</v>
      </c>
      <c r="L321" s="240"/>
      <c r="M321" s="241"/>
      <c r="N321" s="191">
        <f>SUBTOTAL(9,N322:N332)</f>
        <v>0</v>
      </c>
      <c r="O321" s="241"/>
      <c r="P321" s="191">
        <f>SUBTOTAL(9,P322:P332)</f>
        <v>0</v>
      </c>
      <c r="Q321" s="242"/>
      <c r="R321" s="190">
        <f>SUBTOTAL(9,R322:R332)</f>
        <v>0</v>
      </c>
      <c r="S321" s="190">
        <f>SUBTOTAL(9,S322:S332)</f>
        <v>0</v>
      </c>
      <c r="T321" s="188"/>
      <c r="U321" s="6"/>
      <c r="V321" s="9"/>
      <c r="W321" s="9"/>
    </row>
    <row r="322" spans="1:23" ht="26" outlineLevel="6">
      <c r="B322" s="196"/>
      <c r="C322" s="197"/>
      <c r="D322" s="107" t="s">
        <v>1510</v>
      </c>
      <c r="E322" s="108"/>
      <c r="F322" s="108" t="s">
        <v>1511</v>
      </c>
      <c r="G322" s="109" t="s">
        <v>825</v>
      </c>
      <c r="H322" s="110" t="s">
        <v>786</v>
      </c>
      <c r="I322" s="111">
        <v>1</v>
      </c>
      <c r="J322" s="274"/>
      <c r="K322" s="112">
        <f>I322*J322</f>
        <v>0</v>
      </c>
      <c r="L322" s="110" t="s">
        <v>2014</v>
      </c>
      <c r="M322" s="111"/>
      <c r="N322" s="111">
        <f>I322*M322</f>
        <v>0</v>
      </c>
      <c r="O322" s="111"/>
      <c r="P322" s="111">
        <f>I322*O322</f>
        <v>0</v>
      </c>
      <c r="Q322" s="112">
        <v>21</v>
      </c>
      <c r="R322" s="112">
        <f>K322*(Q322/100)</f>
        <v>0</v>
      </c>
      <c r="S322" s="112">
        <f>K322+R322</f>
        <v>0</v>
      </c>
      <c r="T322" s="113"/>
      <c r="U322" s="9"/>
      <c r="V322" s="9"/>
      <c r="W322" s="9"/>
    </row>
    <row r="323" spans="1:23" ht="4.5" customHeight="1" outlineLevel="6">
      <c r="B323" s="196"/>
      <c r="C323" s="198"/>
      <c r="D323" s="198"/>
      <c r="E323" s="10"/>
      <c r="F323" s="10"/>
      <c r="G323" s="202"/>
      <c r="H323" s="204"/>
      <c r="I323" s="158"/>
      <c r="J323" s="275"/>
      <c r="K323" s="152"/>
      <c r="L323" s="204"/>
      <c r="M323" s="158"/>
      <c r="N323" s="158"/>
      <c r="O323" s="158"/>
      <c r="P323" s="158"/>
      <c r="Q323" s="152"/>
      <c r="R323" s="152"/>
      <c r="S323" s="152"/>
      <c r="T323" s="10"/>
      <c r="U323" s="9"/>
      <c r="V323" s="9"/>
      <c r="W323" s="9"/>
    </row>
    <row r="324" spans="1:23" ht="39" outlineLevel="6">
      <c r="B324" s="196"/>
      <c r="C324" s="197"/>
      <c r="D324" s="107" t="s">
        <v>1512</v>
      </c>
      <c r="E324" s="108"/>
      <c r="F324" s="108" t="s">
        <v>1513</v>
      </c>
      <c r="G324" s="109" t="s">
        <v>828</v>
      </c>
      <c r="H324" s="110" t="s">
        <v>786</v>
      </c>
      <c r="I324" s="111">
        <v>1</v>
      </c>
      <c r="J324" s="274"/>
      <c r="K324" s="112">
        <f>I324*J324</f>
        <v>0</v>
      </c>
      <c r="L324" s="110" t="s">
        <v>2014</v>
      </c>
      <c r="M324" s="111"/>
      <c r="N324" s="111">
        <f>I324*M324</f>
        <v>0</v>
      </c>
      <c r="O324" s="111"/>
      <c r="P324" s="111">
        <f>I324*O324</f>
        <v>0</v>
      </c>
      <c r="Q324" s="112">
        <v>21</v>
      </c>
      <c r="R324" s="112">
        <f>K324*(Q324/100)</f>
        <v>0</v>
      </c>
      <c r="S324" s="112">
        <f>K324+R324</f>
        <v>0</v>
      </c>
      <c r="T324" s="113"/>
      <c r="U324" s="9"/>
      <c r="V324" s="9"/>
      <c r="W324" s="9"/>
    </row>
    <row r="325" spans="1:23" ht="4.5" customHeight="1" outlineLevel="6">
      <c r="B325" s="196"/>
      <c r="C325" s="198"/>
      <c r="D325" s="198"/>
      <c r="E325" s="10"/>
      <c r="F325" s="10"/>
      <c r="G325" s="202"/>
      <c r="H325" s="204"/>
      <c r="I325" s="158"/>
      <c r="J325" s="275"/>
      <c r="K325" s="152"/>
      <c r="L325" s="204"/>
      <c r="M325" s="158"/>
      <c r="N325" s="158"/>
      <c r="O325" s="158"/>
      <c r="P325" s="158"/>
      <c r="Q325" s="152"/>
      <c r="R325" s="152"/>
      <c r="S325" s="152"/>
      <c r="T325" s="10"/>
      <c r="U325" s="9"/>
      <c r="V325" s="9"/>
      <c r="W325" s="9"/>
    </row>
    <row r="326" spans="1:23" ht="39" outlineLevel="6">
      <c r="B326" s="196"/>
      <c r="C326" s="197"/>
      <c r="D326" s="107" t="s">
        <v>1514</v>
      </c>
      <c r="E326" s="108"/>
      <c r="F326" s="108" t="s">
        <v>1515</v>
      </c>
      <c r="G326" s="109" t="s">
        <v>831</v>
      </c>
      <c r="H326" s="110" t="s">
        <v>786</v>
      </c>
      <c r="I326" s="111">
        <v>1</v>
      </c>
      <c r="J326" s="274"/>
      <c r="K326" s="112">
        <f>I326*J326</f>
        <v>0</v>
      </c>
      <c r="L326" s="110" t="s">
        <v>2014</v>
      </c>
      <c r="M326" s="111"/>
      <c r="N326" s="111">
        <f>I326*M326</f>
        <v>0</v>
      </c>
      <c r="O326" s="111"/>
      <c r="P326" s="111">
        <f>I326*O326</f>
        <v>0</v>
      </c>
      <c r="Q326" s="112">
        <v>21</v>
      </c>
      <c r="R326" s="112">
        <f>K326*(Q326/100)</f>
        <v>0</v>
      </c>
      <c r="S326" s="112">
        <f>K326+R326</f>
        <v>0</v>
      </c>
      <c r="T326" s="113"/>
      <c r="U326" s="9"/>
      <c r="V326" s="9"/>
      <c r="W326" s="9"/>
    </row>
    <row r="327" spans="1:23" ht="4.5" customHeight="1" outlineLevel="6">
      <c r="B327" s="196"/>
      <c r="C327" s="198"/>
      <c r="D327" s="198"/>
      <c r="E327" s="10"/>
      <c r="F327" s="10"/>
      <c r="G327" s="202"/>
      <c r="H327" s="204"/>
      <c r="I327" s="158"/>
      <c r="J327" s="275"/>
      <c r="K327" s="152"/>
      <c r="L327" s="204"/>
      <c r="M327" s="158"/>
      <c r="N327" s="158"/>
      <c r="O327" s="158"/>
      <c r="P327" s="158"/>
      <c r="Q327" s="152"/>
      <c r="R327" s="152"/>
      <c r="S327" s="152"/>
      <c r="T327" s="10"/>
      <c r="U327" s="9"/>
      <c r="V327" s="9"/>
      <c r="W327" s="9"/>
    </row>
    <row r="328" spans="1:23" ht="39" outlineLevel="6">
      <c r="B328" s="196"/>
      <c r="C328" s="197"/>
      <c r="D328" s="107" t="s">
        <v>1516</v>
      </c>
      <c r="E328" s="108"/>
      <c r="F328" s="108" t="s">
        <v>1517</v>
      </c>
      <c r="G328" s="109" t="s">
        <v>834</v>
      </c>
      <c r="H328" s="110" t="s">
        <v>786</v>
      </c>
      <c r="I328" s="111">
        <v>1</v>
      </c>
      <c r="J328" s="274"/>
      <c r="K328" s="112">
        <f>I328*J328</f>
        <v>0</v>
      </c>
      <c r="L328" s="110" t="s">
        <v>2014</v>
      </c>
      <c r="M328" s="111"/>
      <c r="N328" s="111">
        <f>I328*M328</f>
        <v>0</v>
      </c>
      <c r="O328" s="111"/>
      <c r="P328" s="111">
        <f>I328*O328</f>
        <v>0</v>
      </c>
      <c r="Q328" s="112">
        <v>21</v>
      </c>
      <c r="R328" s="112">
        <f>K328*(Q328/100)</f>
        <v>0</v>
      </c>
      <c r="S328" s="112">
        <f>K328+R328</f>
        <v>0</v>
      </c>
      <c r="T328" s="113"/>
      <c r="U328" s="9"/>
      <c r="V328" s="9"/>
      <c r="W328" s="9"/>
    </row>
    <row r="329" spans="1:23" ht="4.5" customHeight="1" outlineLevel="6">
      <c r="B329" s="196"/>
      <c r="C329" s="198"/>
      <c r="D329" s="198"/>
      <c r="E329" s="10"/>
      <c r="F329" s="10"/>
      <c r="G329" s="202"/>
      <c r="H329" s="204"/>
      <c r="I329" s="158"/>
      <c r="J329" s="275"/>
      <c r="K329" s="152"/>
      <c r="L329" s="204"/>
      <c r="M329" s="158"/>
      <c r="N329" s="158"/>
      <c r="O329" s="158"/>
      <c r="P329" s="158"/>
      <c r="Q329" s="152"/>
      <c r="R329" s="152"/>
      <c r="S329" s="152"/>
      <c r="T329" s="10"/>
      <c r="U329" s="9"/>
      <c r="V329" s="9"/>
      <c r="W329" s="9"/>
    </row>
    <row r="330" spans="1:23" ht="39" outlineLevel="6">
      <c r="B330" s="196"/>
      <c r="C330" s="197"/>
      <c r="D330" s="107" t="s">
        <v>1518</v>
      </c>
      <c r="E330" s="108"/>
      <c r="F330" s="108" t="s">
        <v>1519</v>
      </c>
      <c r="G330" s="109" t="s">
        <v>837</v>
      </c>
      <c r="H330" s="110" t="s">
        <v>786</v>
      </c>
      <c r="I330" s="111">
        <v>1</v>
      </c>
      <c r="J330" s="274"/>
      <c r="K330" s="112">
        <f>I330*J330</f>
        <v>0</v>
      </c>
      <c r="L330" s="110" t="s">
        <v>2014</v>
      </c>
      <c r="M330" s="111"/>
      <c r="N330" s="111">
        <f>I330*M330</f>
        <v>0</v>
      </c>
      <c r="O330" s="111"/>
      <c r="P330" s="111">
        <f>I330*O330</f>
        <v>0</v>
      </c>
      <c r="Q330" s="112">
        <v>21</v>
      </c>
      <c r="R330" s="112">
        <f>K330*(Q330/100)</f>
        <v>0</v>
      </c>
      <c r="S330" s="112">
        <f>K330+R330</f>
        <v>0</v>
      </c>
      <c r="T330" s="113"/>
      <c r="U330" s="9"/>
      <c r="V330" s="9"/>
      <c r="W330" s="9"/>
    </row>
    <row r="331" spans="1:23" ht="4.5" customHeight="1" outlineLevel="6">
      <c r="B331" s="196"/>
      <c r="C331" s="198"/>
      <c r="D331" s="198"/>
      <c r="E331" s="10"/>
      <c r="F331" s="10"/>
      <c r="G331" s="202"/>
      <c r="H331" s="204"/>
      <c r="I331" s="158"/>
      <c r="J331" s="275"/>
      <c r="K331" s="152"/>
      <c r="L331" s="204"/>
      <c r="M331" s="158"/>
      <c r="N331" s="158"/>
      <c r="O331" s="158"/>
      <c r="P331" s="158"/>
      <c r="Q331" s="152"/>
      <c r="R331" s="152"/>
      <c r="S331" s="152"/>
      <c r="T331" s="10"/>
      <c r="U331" s="9"/>
      <c r="V331" s="9"/>
      <c r="W331" s="9"/>
    </row>
    <row r="332" spans="1:23" outlineLevel="6">
      <c r="B332" s="6"/>
      <c r="C332" s="6"/>
      <c r="D332" s="6"/>
      <c r="E332" s="6"/>
      <c r="F332" s="6"/>
      <c r="G332" s="6"/>
      <c r="H332" s="6"/>
      <c r="I332" s="6"/>
      <c r="J332" s="278"/>
      <c r="K332" s="9"/>
      <c r="L332" s="6"/>
      <c r="M332" s="6"/>
      <c r="N332" s="6"/>
      <c r="O332" s="6"/>
      <c r="P332" s="6"/>
      <c r="Q332" s="6"/>
      <c r="R332" s="9"/>
      <c r="S332" s="9"/>
      <c r="T332" s="9"/>
    </row>
    <row r="333" spans="1:23" ht="13" outlineLevel="4">
      <c r="A333" s="183" t="s">
        <v>371</v>
      </c>
      <c r="B333" s="231">
        <v>5</v>
      </c>
      <c r="C333" s="232"/>
      <c r="D333" s="232"/>
      <c r="E333" s="187"/>
      <c r="F333" s="187"/>
      <c r="G333" s="233" t="s">
        <v>372</v>
      </c>
      <c r="H333" s="234"/>
      <c r="I333" s="235"/>
      <c r="J333" s="272"/>
      <c r="K333" s="185">
        <f>SUBTOTAL(9,K334:K337)</f>
        <v>0</v>
      </c>
      <c r="L333" s="234"/>
      <c r="M333" s="235"/>
      <c r="N333" s="186">
        <f>SUBTOTAL(9,N334:N337)</f>
        <v>0</v>
      </c>
      <c r="O333" s="235"/>
      <c r="P333" s="186">
        <f>SUBTOTAL(9,P334:P337)</f>
        <v>0</v>
      </c>
      <c r="Q333" s="236"/>
      <c r="R333" s="185">
        <f>SUBTOTAL(9,R334:R337)</f>
        <v>0</v>
      </c>
      <c r="S333" s="185">
        <f>SUBTOTAL(9,S334:S337)</f>
        <v>0</v>
      </c>
      <c r="T333" s="183"/>
      <c r="U333" s="6"/>
      <c r="V333" s="9"/>
      <c r="W333" s="9"/>
    </row>
    <row r="334" spans="1:23" ht="13" outlineLevel="5">
      <c r="A334" s="188" t="s">
        <v>373</v>
      </c>
      <c r="B334" s="237">
        <v>6</v>
      </c>
      <c r="C334" s="238"/>
      <c r="D334" s="238"/>
      <c r="E334" s="192"/>
      <c r="F334" s="192"/>
      <c r="G334" s="239" t="s">
        <v>372</v>
      </c>
      <c r="H334" s="240"/>
      <c r="I334" s="241"/>
      <c r="J334" s="273"/>
      <c r="K334" s="190">
        <f>SUBTOTAL(9,K335:K337)</f>
        <v>0</v>
      </c>
      <c r="L334" s="240"/>
      <c r="M334" s="241"/>
      <c r="N334" s="191">
        <f>SUBTOTAL(9,N335:N337)</f>
        <v>0</v>
      </c>
      <c r="O334" s="241"/>
      <c r="P334" s="191">
        <f>SUBTOTAL(9,P335:P337)</f>
        <v>0</v>
      </c>
      <c r="Q334" s="242"/>
      <c r="R334" s="190">
        <f>SUBTOTAL(9,R335:R337)</f>
        <v>0</v>
      </c>
      <c r="S334" s="190">
        <f>SUBTOTAL(9,S335:S337)</f>
        <v>0</v>
      </c>
      <c r="T334" s="188"/>
      <c r="U334" s="6"/>
      <c r="V334" s="9"/>
      <c r="W334" s="9"/>
    </row>
    <row r="335" spans="1:23" ht="26" outlineLevel="6">
      <c r="B335" s="196"/>
      <c r="C335" s="197"/>
      <c r="D335" s="107" t="s">
        <v>1520</v>
      </c>
      <c r="E335" s="108"/>
      <c r="F335" s="108" t="s">
        <v>1521</v>
      </c>
      <c r="G335" s="109" t="s">
        <v>840</v>
      </c>
      <c r="H335" s="110" t="s">
        <v>786</v>
      </c>
      <c r="I335" s="111">
        <v>1</v>
      </c>
      <c r="J335" s="274"/>
      <c r="K335" s="112">
        <f>I335*J335</f>
        <v>0</v>
      </c>
      <c r="L335" s="110" t="s">
        <v>2014</v>
      </c>
      <c r="M335" s="111"/>
      <c r="N335" s="111">
        <f>I335*M335</f>
        <v>0</v>
      </c>
      <c r="O335" s="111"/>
      <c r="P335" s="111">
        <f>I335*O335</f>
        <v>0</v>
      </c>
      <c r="Q335" s="112">
        <v>21</v>
      </c>
      <c r="R335" s="112">
        <f>K335*(Q335/100)</f>
        <v>0</v>
      </c>
      <c r="S335" s="112">
        <f>K335+R335</f>
        <v>0</v>
      </c>
      <c r="T335" s="113"/>
      <c r="U335" s="9"/>
      <c r="V335" s="9"/>
      <c r="W335" s="9"/>
    </row>
    <row r="336" spans="1:23" ht="4.5" customHeight="1" outlineLevel="6">
      <c r="B336" s="196"/>
      <c r="C336" s="198"/>
      <c r="D336" s="198"/>
      <c r="E336" s="10"/>
      <c r="F336" s="10"/>
      <c r="G336" s="202"/>
      <c r="H336" s="204"/>
      <c r="I336" s="158"/>
      <c r="J336" s="275"/>
      <c r="K336" s="152"/>
      <c r="L336" s="204"/>
      <c r="M336" s="158"/>
      <c r="N336" s="158"/>
      <c r="O336" s="158"/>
      <c r="P336" s="158"/>
      <c r="Q336" s="152"/>
      <c r="R336" s="152"/>
      <c r="S336" s="152"/>
      <c r="T336" s="10"/>
      <c r="U336" s="9"/>
      <c r="V336" s="9"/>
      <c r="W336" s="9"/>
    </row>
    <row r="337" spans="1:23" outlineLevel="6">
      <c r="B337" s="6"/>
      <c r="C337" s="6"/>
      <c r="D337" s="6"/>
      <c r="E337" s="6"/>
      <c r="F337" s="6"/>
      <c r="G337" s="6"/>
      <c r="H337" s="6"/>
      <c r="I337" s="6"/>
      <c r="J337" s="278"/>
      <c r="K337" s="9"/>
      <c r="L337" s="6"/>
      <c r="M337" s="6"/>
      <c r="N337" s="6"/>
      <c r="O337" s="6"/>
      <c r="P337" s="6"/>
      <c r="Q337" s="6"/>
      <c r="R337" s="9"/>
      <c r="S337" s="9"/>
      <c r="T337" s="9"/>
    </row>
    <row r="338" spans="1:23" ht="13" outlineLevel="4">
      <c r="A338" s="183" t="s">
        <v>374</v>
      </c>
      <c r="B338" s="231">
        <v>5</v>
      </c>
      <c r="C338" s="232"/>
      <c r="D338" s="232"/>
      <c r="E338" s="187"/>
      <c r="F338" s="187"/>
      <c r="G338" s="233" t="s">
        <v>375</v>
      </c>
      <c r="H338" s="234"/>
      <c r="I338" s="235"/>
      <c r="J338" s="272"/>
      <c r="K338" s="185">
        <f>SUBTOTAL(9,K339:K342)</f>
        <v>0</v>
      </c>
      <c r="L338" s="234"/>
      <c r="M338" s="235"/>
      <c r="N338" s="186">
        <f>SUBTOTAL(9,N339:N342)</f>
        <v>0</v>
      </c>
      <c r="O338" s="235"/>
      <c r="P338" s="186">
        <f>SUBTOTAL(9,P339:P342)</f>
        <v>0</v>
      </c>
      <c r="Q338" s="236"/>
      <c r="R338" s="185">
        <f>SUBTOTAL(9,R339:R342)</f>
        <v>0</v>
      </c>
      <c r="S338" s="185">
        <f>SUBTOTAL(9,S339:S342)</f>
        <v>0</v>
      </c>
      <c r="T338" s="183"/>
      <c r="U338" s="6"/>
      <c r="V338" s="9"/>
      <c r="W338" s="9"/>
    </row>
    <row r="339" spans="1:23" ht="13" outlineLevel="5">
      <c r="A339" s="188" t="s">
        <v>376</v>
      </c>
      <c r="B339" s="237">
        <v>6</v>
      </c>
      <c r="C339" s="238"/>
      <c r="D339" s="238"/>
      <c r="E339" s="192"/>
      <c r="F339" s="192"/>
      <c r="G339" s="239" t="s">
        <v>375</v>
      </c>
      <c r="H339" s="240"/>
      <c r="I339" s="241"/>
      <c r="J339" s="273"/>
      <c r="K339" s="190">
        <f>SUBTOTAL(9,K340:K342)</f>
        <v>0</v>
      </c>
      <c r="L339" s="240"/>
      <c r="M339" s="241"/>
      <c r="N339" s="191">
        <f>SUBTOTAL(9,N340:N342)</f>
        <v>0</v>
      </c>
      <c r="O339" s="241"/>
      <c r="P339" s="191">
        <f>SUBTOTAL(9,P340:P342)</f>
        <v>0</v>
      </c>
      <c r="Q339" s="242"/>
      <c r="R339" s="190">
        <f>SUBTOTAL(9,R340:R342)</f>
        <v>0</v>
      </c>
      <c r="S339" s="190">
        <f>SUBTOTAL(9,S340:S342)</f>
        <v>0</v>
      </c>
      <c r="T339" s="188"/>
      <c r="U339" s="6"/>
      <c r="V339" s="9"/>
      <c r="W339" s="9"/>
    </row>
    <row r="340" spans="1:23" ht="39" outlineLevel="6">
      <c r="B340" s="196"/>
      <c r="C340" s="197"/>
      <c r="D340" s="107" t="s">
        <v>1522</v>
      </c>
      <c r="E340" s="108"/>
      <c r="F340" s="108" t="s">
        <v>1523</v>
      </c>
      <c r="G340" s="109" t="s">
        <v>843</v>
      </c>
      <c r="H340" s="110" t="s">
        <v>786</v>
      </c>
      <c r="I340" s="111">
        <v>1</v>
      </c>
      <c r="J340" s="274"/>
      <c r="K340" s="112">
        <f>I340*J340</f>
        <v>0</v>
      </c>
      <c r="L340" s="110" t="s">
        <v>2014</v>
      </c>
      <c r="M340" s="111"/>
      <c r="N340" s="111">
        <f>I340*M340</f>
        <v>0</v>
      </c>
      <c r="O340" s="111"/>
      <c r="P340" s="111">
        <f>I340*O340</f>
        <v>0</v>
      </c>
      <c r="Q340" s="112">
        <v>21</v>
      </c>
      <c r="R340" s="112">
        <f>K340*(Q340/100)</f>
        <v>0</v>
      </c>
      <c r="S340" s="112">
        <f>K340+R340</f>
        <v>0</v>
      </c>
      <c r="T340" s="113"/>
      <c r="U340" s="9"/>
      <c r="V340" s="9"/>
      <c r="W340" s="9"/>
    </row>
    <row r="341" spans="1:23" ht="4.5" customHeight="1" outlineLevel="6">
      <c r="B341" s="196"/>
      <c r="C341" s="198"/>
      <c r="D341" s="198"/>
      <c r="E341" s="10"/>
      <c r="F341" s="10"/>
      <c r="G341" s="202"/>
      <c r="H341" s="204"/>
      <c r="I341" s="158"/>
      <c r="J341" s="275"/>
      <c r="K341" s="152"/>
      <c r="L341" s="204"/>
      <c r="M341" s="158"/>
      <c r="N341" s="158"/>
      <c r="O341" s="158"/>
      <c r="P341" s="158"/>
      <c r="Q341" s="152"/>
      <c r="R341" s="152"/>
      <c r="S341" s="152"/>
      <c r="T341" s="10"/>
      <c r="U341" s="9"/>
      <c r="V341" s="9"/>
      <c r="W341" s="9"/>
    </row>
    <row r="342" spans="1:23" outlineLevel="6">
      <c r="B342" s="6"/>
      <c r="C342" s="6"/>
      <c r="D342" s="6"/>
      <c r="E342" s="6"/>
      <c r="F342" s="6"/>
      <c r="G342" s="6"/>
      <c r="H342" s="6"/>
      <c r="I342" s="6"/>
      <c r="J342" s="278"/>
      <c r="K342" s="9"/>
      <c r="L342" s="6"/>
      <c r="M342" s="6"/>
      <c r="N342" s="6"/>
      <c r="O342" s="6"/>
      <c r="P342" s="6"/>
      <c r="Q342" s="6"/>
      <c r="R342" s="9"/>
      <c r="S342" s="9"/>
      <c r="T342" s="9"/>
    </row>
    <row r="343" spans="1:23" ht="13" outlineLevel="4">
      <c r="A343" s="183" t="s">
        <v>377</v>
      </c>
      <c r="B343" s="231">
        <v>5</v>
      </c>
      <c r="C343" s="232"/>
      <c r="D343" s="232"/>
      <c r="E343" s="187"/>
      <c r="F343" s="187"/>
      <c r="G343" s="233" t="s">
        <v>378</v>
      </c>
      <c r="H343" s="234"/>
      <c r="I343" s="235"/>
      <c r="J343" s="272"/>
      <c r="K343" s="185">
        <f>SUBTOTAL(9,K344:K347)</f>
        <v>0</v>
      </c>
      <c r="L343" s="234"/>
      <c r="M343" s="235"/>
      <c r="N343" s="186">
        <f>SUBTOTAL(9,N344:N347)</f>
        <v>0</v>
      </c>
      <c r="O343" s="235"/>
      <c r="P343" s="186">
        <f>SUBTOTAL(9,P344:P347)</f>
        <v>0</v>
      </c>
      <c r="Q343" s="236"/>
      <c r="R343" s="185">
        <f>SUBTOTAL(9,R344:R347)</f>
        <v>0</v>
      </c>
      <c r="S343" s="185">
        <f>SUBTOTAL(9,S344:S347)</f>
        <v>0</v>
      </c>
      <c r="T343" s="183"/>
      <c r="U343" s="6"/>
      <c r="V343" s="9"/>
      <c r="W343" s="9"/>
    </row>
    <row r="344" spans="1:23" ht="13" outlineLevel="5">
      <c r="A344" s="188" t="s">
        <v>379</v>
      </c>
      <c r="B344" s="237">
        <v>6</v>
      </c>
      <c r="C344" s="238"/>
      <c r="D344" s="238"/>
      <c r="E344" s="192"/>
      <c r="F344" s="192"/>
      <c r="G344" s="239" t="s">
        <v>378</v>
      </c>
      <c r="H344" s="240"/>
      <c r="I344" s="241"/>
      <c r="J344" s="273"/>
      <c r="K344" s="190">
        <f>SUBTOTAL(9,K345:K347)</f>
        <v>0</v>
      </c>
      <c r="L344" s="240"/>
      <c r="M344" s="241"/>
      <c r="N344" s="191">
        <f>SUBTOTAL(9,N345:N347)</f>
        <v>0</v>
      </c>
      <c r="O344" s="241"/>
      <c r="P344" s="191">
        <f>SUBTOTAL(9,P345:P347)</f>
        <v>0</v>
      </c>
      <c r="Q344" s="242"/>
      <c r="R344" s="190">
        <f>SUBTOTAL(9,R345:R347)</f>
        <v>0</v>
      </c>
      <c r="S344" s="190">
        <f>SUBTOTAL(9,S345:S347)</f>
        <v>0</v>
      </c>
      <c r="T344" s="188"/>
      <c r="U344" s="6"/>
      <c r="V344" s="9"/>
      <c r="W344" s="9"/>
    </row>
    <row r="345" spans="1:23" ht="13" outlineLevel="6">
      <c r="B345" s="196"/>
      <c r="C345" s="197"/>
      <c r="D345" s="107" t="s">
        <v>1524</v>
      </c>
      <c r="E345" s="108"/>
      <c r="F345" s="108" t="s">
        <v>1525</v>
      </c>
      <c r="G345" s="109" t="s">
        <v>846</v>
      </c>
      <c r="H345" s="110" t="s">
        <v>786</v>
      </c>
      <c r="I345" s="111">
        <v>1</v>
      </c>
      <c r="J345" s="274"/>
      <c r="K345" s="112">
        <f>I345*J345</f>
        <v>0</v>
      </c>
      <c r="L345" s="110" t="s">
        <v>2014</v>
      </c>
      <c r="M345" s="111"/>
      <c r="N345" s="111">
        <f>I345*M345</f>
        <v>0</v>
      </c>
      <c r="O345" s="111"/>
      <c r="P345" s="111">
        <f>I345*O345</f>
        <v>0</v>
      </c>
      <c r="Q345" s="112">
        <v>21</v>
      </c>
      <c r="R345" s="112">
        <f>K345*(Q345/100)</f>
        <v>0</v>
      </c>
      <c r="S345" s="112">
        <f>K345+R345</f>
        <v>0</v>
      </c>
      <c r="T345" s="113"/>
      <c r="U345" s="9"/>
      <c r="V345" s="9"/>
      <c r="W345" s="9"/>
    </row>
    <row r="346" spans="1:23" ht="4.5" customHeight="1" outlineLevel="6">
      <c r="B346" s="196"/>
      <c r="C346" s="198"/>
      <c r="D346" s="198"/>
      <c r="E346" s="10"/>
      <c r="F346" s="10"/>
      <c r="G346" s="202"/>
      <c r="H346" s="204"/>
      <c r="I346" s="158"/>
      <c r="J346" s="275"/>
      <c r="K346" s="152"/>
      <c r="L346" s="204"/>
      <c r="M346" s="158"/>
      <c r="N346" s="158"/>
      <c r="O346" s="158"/>
      <c r="P346" s="158"/>
      <c r="Q346" s="152"/>
      <c r="R346" s="152"/>
      <c r="S346" s="152"/>
      <c r="T346" s="10"/>
      <c r="U346" s="9"/>
      <c r="V346" s="9"/>
      <c r="W346" s="9"/>
    </row>
    <row r="347" spans="1:23" outlineLevel="6">
      <c r="B347" s="6"/>
      <c r="C347" s="6"/>
      <c r="D347" s="6"/>
      <c r="E347" s="6"/>
      <c r="F347" s="6"/>
      <c r="G347" s="6"/>
      <c r="H347" s="6"/>
      <c r="I347" s="6"/>
      <c r="J347" s="278"/>
      <c r="K347" s="9"/>
      <c r="L347" s="6"/>
      <c r="M347" s="6"/>
      <c r="N347" s="6"/>
      <c r="O347" s="6"/>
      <c r="P347" s="6"/>
      <c r="Q347" s="6"/>
      <c r="R347" s="9"/>
      <c r="S347" s="9"/>
      <c r="T347" s="9"/>
    </row>
  </sheetData>
  <sheetProtection algorithmName="SHA-512" hashValue="cCotVLJhxSS/1m5Tkmce5BQdCNyyfHTNlamlMXDa5XwvVxPAlr3FMQWluwIHa1sZIcjAJy9GmkJ1l5Uvi7emAg==" saltValue="1u0fhDZB769IgyYIN1vcmQ==" spinCount="100000" sheet="1" objects="1" scenarios="1" sort="0" autoFilter="0"/>
  <autoFilter ref="D3:L347" xr:uid="{00000000-0001-0000-0600-000000000000}"/>
  <conditionalFormatting sqref="C11:S12 C18:S19 C22:S23 C26:S27 C30:S31 C34:S35 C38:S39 C46:S47 C51:S52 C56:S57 C61:S62 C67:S70 C77:S78 C84:S85 C93:S172 C175:S252 C257:S264 C270:S271 C274:S275 C279:S284 C290:S303 C307:S318 C322:S331 C335:S336 C340:S341 C345:S346">
    <cfRule type="expression" dxfId="17" priority="1">
      <formula>$T11=15</formula>
    </cfRule>
    <cfRule type="expression" dxfId="16" priority="2">
      <formula>$T11=14</formula>
    </cfRule>
    <cfRule type="expression" dxfId="15" priority="3">
      <formula>$T11=13</formula>
    </cfRule>
    <cfRule type="expression" dxfId="14" priority="4">
      <formula>$T11=12</formula>
    </cfRule>
    <cfRule type="expression" dxfId="13" priority="5">
      <formula>$T11=11</formula>
    </cfRule>
    <cfRule type="expression" dxfId="12" priority="6">
      <formula>$T11=10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3632-E791-E242-A128-9718106728C2}">
  <sheetPr>
    <tabColor rgb="FF00B050"/>
    <outlinePr summaryBelow="0" summaryRight="0"/>
    <pageSetUpPr fitToPage="1"/>
  </sheetPr>
  <dimension ref="A1:Y336"/>
  <sheetViews>
    <sheetView showGridLines="0" view="pageBreakPreview" topLeftCell="D1" zoomScaleNormal="130" zoomScaleSheetLayoutView="100" zoomScalePageLayoutView="19" workbookViewId="0">
      <pane ySplit="5" topLeftCell="A6" activePane="bottomLeft" state="frozen"/>
      <selection pane="bottomLeft" activeCell="J1" sqref="J1:J1048576"/>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6" width="15.83203125" style="2" customWidth="1"/>
    <col min="7" max="7" width="72.6640625" style="2" customWidth="1"/>
    <col min="8" max="8" width="8.83203125" style="2" customWidth="1"/>
    <col min="9" max="9" width="15.83203125" style="2" customWidth="1"/>
    <col min="10" max="10" width="15.83203125" style="266" customWidth="1"/>
    <col min="11" max="11" width="15.83203125" style="2" customWidth="1"/>
    <col min="12" max="12" width="16" style="2" customWidth="1"/>
    <col min="13" max="17" width="16" style="2" hidden="1" customWidth="1"/>
    <col min="18" max="19" width="15.83203125" style="2" hidden="1" customWidth="1"/>
    <col min="20" max="20" width="16.33203125" style="2" hidden="1" customWidth="1"/>
    <col min="21" max="21" width="38.6640625" style="2" customWidth="1"/>
    <col min="22" max="24" width="9.1640625" style="2"/>
    <col min="25" max="25" width="9.1640625" style="2" customWidth="1"/>
    <col min="26" max="26" width="5.5" style="2" customWidth="1"/>
    <col min="27" max="16384" width="9.1640625" style="2"/>
  </cols>
  <sheetData>
    <row r="1" spans="1:25">
      <c r="B1" s="193"/>
      <c r="C1" s="193"/>
      <c r="D1" s="193"/>
      <c r="G1" s="200"/>
      <c r="H1" s="146"/>
      <c r="I1" s="154"/>
      <c r="K1" s="150"/>
      <c r="L1" s="146"/>
      <c r="M1" s="154"/>
      <c r="N1" s="154"/>
      <c r="O1" s="154"/>
      <c r="P1" s="154"/>
      <c r="Q1" s="150"/>
      <c r="R1" s="150"/>
      <c r="S1" s="150"/>
      <c r="V1" s="8"/>
      <c r="Y1" s="3"/>
    </row>
    <row r="2" spans="1:25" ht="7.5" customHeight="1">
      <c r="A2" s="6"/>
      <c r="B2" s="194"/>
      <c r="C2" s="194"/>
      <c r="D2" s="193"/>
      <c r="G2" s="146"/>
      <c r="H2" s="146"/>
      <c r="I2" s="154"/>
      <c r="K2" s="150"/>
      <c r="L2" s="206"/>
      <c r="M2" s="156"/>
      <c r="N2" s="156"/>
      <c r="O2" s="156"/>
      <c r="P2" s="156"/>
      <c r="Q2" s="161"/>
      <c r="R2" s="161"/>
      <c r="S2" s="161"/>
      <c r="T2" s="9"/>
      <c r="U2" s="9"/>
    </row>
    <row r="3" spans="1:25" ht="25.5" customHeight="1">
      <c r="A3" s="100"/>
      <c r="B3" s="199"/>
      <c r="C3" s="199"/>
      <c r="D3" s="199" t="s">
        <v>6</v>
      </c>
      <c r="E3" s="100" t="s">
        <v>157</v>
      </c>
      <c r="F3" s="100" t="s">
        <v>7</v>
      </c>
      <c r="G3" s="201" t="s">
        <v>5</v>
      </c>
      <c r="H3" s="201" t="s">
        <v>8</v>
      </c>
      <c r="I3" s="157" t="s">
        <v>9</v>
      </c>
      <c r="J3" s="267" t="s">
        <v>20</v>
      </c>
      <c r="K3" s="162" t="s">
        <v>10</v>
      </c>
      <c r="L3" s="201" t="s">
        <v>156</v>
      </c>
      <c r="M3" s="157" t="s">
        <v>11</v>
      </c>
      <c r="N3" s="157" t="s">
        <v>12</v>
      </c>
      <c r="O3" s="157" t="s">
        <v>13</v>
      </c>
      <c r="P3" s="157" t="s">
        <v>14</v>
      </c>
      <c r="Q3" s="162" t="s">
        <v>15</v>
      </c>
      <c r="R3" s="162" t="s">
        <v>3</v>
      </c>
      <c r="S3" s="162" t="s">
        <v>16</v>
      </c>
      <c r="T3" s="100" t="s">
        <v>103</v>
      </c>
      <c r="U3" s="6"/>
      <c r="V3" s="9"/>
    </row>
    <row r="4" spans="1:25" ht="7.5" customHeight="1">
      <c r="B4" s="193"/>
      <c r="C4" s="193"/>
      <c r="D4" s="193"/>
      <c r="G4" s="146"/>
      <c r="H4" s="146"/>
      <c r="I4" s="154"/>
      <c r="K4" s="150"/>
      <c r="L4" s="146"/>
      <c r="M4" s="154"/>
      <c r="N4" s="154"/>
      <c r="O4" s="154"/>
      <c r="P4" s="154"/>
      <c r="Q4" s="150"/>
      <c r="R4" s="150"/>
      <c r="S4" s="150"/>
      <c r="U4" s="9"/>
    </row>
    <row r="5" spans="1:25" ht="17">
      <c r="A5" s="163" t="s">
        <v>179</v>
      </c>
      <c r="B5" s="207">
        <v>1</v>
      </c>
      <c r="C5" s="208"/>
      <c r="D5" s="208"/>
      <c r="E5" s="167"/>
      <c r="F5" s="167"/>
      <c r="G5" s="209" t="s">
        <v>180</v>
      </c>
      <c r="H5" s="210"/>
      <c r="I5" s="211"/>
      <c r="J5" s="268"/>
      <c r="K5" s="165">
        <f>SUBTOTAL(9,K6:K336)</f>
        <v>0</v>
      </c>
      <c r="L5" s="210"/>
      <c r="M5" s="211"/>
      <c r="N5" s="166">
        <f>SUBTOTAL(9,N6:N336)</f>
        <v>4.1906831999999987</v>
      </c>
      <c r="O5" s="211"/>
      <c r="P5" s="166">
        <f>SUBTOTAL(9,P6:P336)</f>
        <v>2.0854509999999999</v>
      </c>
      <c r="Q5" s="212"/>
      <c r="R5" s="165">
        <f>SUBTOTAL(9,R6:R336)</f>
        <v>0</v>
      </c>
      <c r="S5" s="165">
        <f>SUBTOTAL(9,S6:S336)</f>
        <v>0</v>
      </c>
      <c r="T5" s="163"/>
      <c r="U5" s="6"/>
      <c r="V5" s="9"/>
      <c r="W5" s="9"/>
    </row>
    <row r="6" spans="1:25" ht="15" outlineLevel="1">
      <c r="A6" s="168" t="s">
        <v>380</v>
      </c>
      <c r="B6" s="213">
        <v>2</v>
      </c>
      <c r="C6" s="214"/>
      <c r="D6" s="214"/>
      <c r="E6" s="172"/>
      <c r="F6" s="172"/>
      <c r="G6" s="215" t="s">
        <v>381</v>
      </c>
      <c r="H6" s="216"/>
      <c r="I6" s="217"/>
      <c r="J6" s="269"/>
      <c r="K6" s="170">
        <f>SUBTOTAL(9,K7:K336)</f>
        <v>0</v>
      </c>
      <c r="L6" s="216"/>
      <c r="M6" s="217"/>
      <c r="N6" s="171">
        <f>SUBTOTAL(9,N7:N336)</f>
        <v>4.1906831999999987</v>
      </c>
      <c r="O6" s="217"/>
      <c r="P6" s="171">
        <f>SUBTOTAL(9,P7:P336)</f>
        <v>2.0854509999999999</v>
      </c>
      <c r="Q6" s="218"/>
      <c r="R6" s="170">
        <f>SUBTOTAL(9,R7:R336)</f>
        <v>0</v>
      </c>
      <c r="S6" s="170">
        <f>SUBTOTAL(9,S7:S336)</f>
        <v>0</v>
      </c>
      <c r="T6" s="168"/>
      <c r="U6" s="6"/>
      <c r="V6" s="9"/>
      <c r="W6" s="9"/>
    </row>
    <row r="7" spans="1:25" ht="14" outlineLevel="2">
      <c r="A7" s="173" t="s">
        <v>382</v>
      </c>
      <c r="B7" s="219">
        <v>3</v>
      </c>
      <c r="C7" s="220"/>
      <c r="D7" s="220"/>
      <c r="E7" s="177"/>
      <c r="F7" s="177"/>
      <c r="G7" s="221" t="s">
        <v>383</v>
      </c>
      <c r="H7" s="222"/>
      <c r="I7" s="223"/>
      <c r="J7" s="270"/>
      <c r="K7" s="175">
        <f>SUBTOTAL(9,K8:K254)</f>
        <v>0</v>
      </c>
      <c r="L7" s="222"/>
      <c r="M7" s="223"/>
      <c r="N7" s="176">
        <f>SUBTOTAL(9,N8:N254)</f>
        <v>4.182383999999999</v>
      </c>
      <c r="O7" s="223"/>
      <c r="P7" s="176">
        <f>SUBTOTAL(9,P8:P254)</f>
        <v>2.0854509999999999</v>
      </c>
      <c r="Q7" s="224"/>
      <c r="R7" s="175">
        <f>SUBTOTAL(9,R8:R254)</f>
        <v>0</v>
      </c>
      <c r="S7" s="175">
        <f>SUBTOTAL(9,S8:S254)</f>
        <v>0</v>
      </c>
      <c r="T7" s="173"/>
      <c r="U7" s="6"/>
      <c r="V7" s="9"/>
      <c r="W7" s="9"/>
    </row>
    <row r="8" spans="1:25" ht="13" outlineLevel="3">
      <c r="A8" s="178" t="s">
        <v>384</v>
      </c>
      <c r="B8" s="225">
        <v>4</v>
      </c>
      <c r="C8" s="226"/>
      <c r="D8" s="226"/>
      <c r="E8" s="182"/>
      <c r="F8" s="182"/>
      <c r="G8" s="227" t="s">
        <v>385</v>
      </c>
      <c r="H8" s="228"/>
      <c r="I8" s="229"/>
      <c r="J8" s="271"/>
      <c r="K8" s="180">
        <f>SUBTOTAL(9,K9:K57)</f>
        <v>0</v>
      </c>
      <c r="L8" s="228"/>
      <c r="M8" s="229"/>
      <c r="N8" s="181">
        <f>SUBTOTAL(9,N9:N57)</f>
        <v>0</v>
      </c>
      <c r="O8" s="229"/>
      <c r="P8" s="181">
        <f>SUBTOTAL(9,P9:P57)</f>
        <v>2.0854509999999999</v>
      </c>
      <c r="Q8" s="230"/>
      <c r="R8" s="180">
        <f>SUBTOTAL(9,R9:R57)</f>
        <v>0</v>
      </c>
      <c r="S8" s="180">
        <f>SUBTOTAL(9,S9:S57)</f>
        <v>0</v>
      </c>
      <c r="T8" s="178"/>
      <c r="U8" s="6"/>
      <c r="V8" s="9"/>
      <c r="W8" s="9"/>
    </row>
    <row r="9" spans="1:25" ht="13" outlineLevel="4">
      <c r="A9" s="183" t="s">
        <v>386</v>
      </c>
      <c r="B9" s="231">
        <v>5</v>
      </c>
      <c r="C9" s="232"/>
      <c r="D9" s="232"/>
      <c r="E9" s="187"/>
      <c r="F9" s="187"/>
      <c r="G9" s="233" t="s">
        <v>188</v>
      </c>
      <c r="H9" s="234"/>
      <c r="I9" s="235"/>
      <c r="J9" s="272"/>
      <c r="K9" s="185">
        <f>SUBTOTAL(9,K10:K27)</f>
        <v>0</v>
      </c>
      <c r="L9" s="234"/>
      <c r="M9" s="235"/>
      <c r="N9" s="186">
        <f>SUBTOTAL(9,N10:N27)</f>
        <v>0</v>
      </c>
      <c r="O9" s="235"/>
      <c r="P9" s="186">
        <f>SUBTOTAL(9,P10:P27)</f>
        <v>1.777752</v>
      </c>
      <c r="Q9" s="236"/>
      <c r="R9" s="185">
        <f>SUBTOTAL(9,R10:R27)</f>
        <v>0</v>
      </c>
      <c r="S9" s="185">
        <f>SUBTOTAL(9,S10:S27)</f>
        <v>0</v>
      </c>
      <c r="T9" s="183"/>
      <c r="U9" s="6"/>
      <c r="V9" s="9"/>
      <c r="W9" s="9"/>
    </row>
    <row r="10" spans="1:25" ht="13" outlineLevel="5">
      <c r="A10" s="188" t="s">
        <v>387</v>
      </c>
      <c r="B10" s="237">
        <v>6</v>
      </c>
      <c r="C10" s="238"/>
      <c r="D10" s="238"/>
      <c r="E10" s="192"/>
      <c r="F10" s="192"/>
      <c r="G10" s="239" t="s">
        <v>190</v>
      </c>
      <c r="H10" s="240"/>
      <c r="I10" s="241"/>
      <c r="J10" s="273"/>
      <c r="K10" s="190">
        <f>SUBTOTAL(9,K11:K20)</f>
        <v>0</v>
      </c>
      <c r="L10" s="240"/>
      <c r="M10" s="241"/>
      <c r="N10" s="191">
        <f>SUBTOTAL(9,N11:N20)</f>
        <v>0</v>
      </c>
      <c r="O10" s="241"/>
      <c r="P10" s="191">
        <f>SUBTOTAL(9,P11:P20)</f>
        <v>0.53875200000000012</v>
      </c>
      <c r="Q10" s="242"/>
      <c r="R10" s="190">
        <f>SUBTOTAL(9,R11:R20)</f>
        <v>0</v>
      </c>
      <c r="S10" s="190">
        <f>SUBTOTAL(9,S11:S20)</f>
        <v>0</v>
      </c>
      <c r="T10" s="188"/>
      <c r="U10" s="6"/>
      <c r="V10" s="9"/>
      <c r="W10" s="9"/>
    </row>
    <row r="11" spans="1:25" ht="13" outlineLevel="6">
      <c r="B11" s="196"/>
      <c r="C11" s="197"/>
      <c r="D11" s="107" t="s">
        <v>1526</v>
      </c>
      <c r="E11" s="108"/>
      <c r="F11" s="108" t="s">
        <v>848</v>
      </c>
      <c r="G11" s="109" t="s">
        <v>849</v>
      </c>
      <c r="H11" s="110" t="s">
        <v>499</v>
      </c>
      <c r="I11" s="111">
        <v>0.42000000000000004</v>
      </c>
      <c r="J11" s="274"/>
      <c r="K11" s="112">
        <f>I11*J11</f>
        <v>0</v>
      </c>
      <c r="L11" s="110" t="s">
        <v>2015</v>
      </c>
      <c r="M11" s="111"/>
      <c r="N11" s="111">
        <f>I11*M11</f>
        <v>0</v>
      </c>
      <c r="O11" s="111">
        <v>4.1000000000000002E-2</v>
      </c>
      <c r="P11" s="111">
        <f>I11*O11</f>
        <v>1.7220000000000003E-2</v>
      </c>
      <c r="Q11" s="112">
        <v>21</v>
      </c>
      <c r="R11" s="112">
        <f>K11*(Q11/100)</f>
        <v>0</v>
      </c>
      <c r="S11" s="112">
        <f>K11+R11</f>
        <v>0</v>
      </c>
      <c r="T11" s="113">
        <v>5</v>
      </c>
      <c r="U11" s="9"/>
      <c r="V11" s="9"/>
      <c r="W11" s="9"/>
    </row>
    <row r="12" spans="1:25" ht="4.5" customHeight="1" outlineLevel="6">
      <c r="B12" s="196"/>
      <c r="C12" s="198"/>
      <c r="D12" s="198"/>
      <c r="E12" s="10"/>
      <c r="F12" s="10"/>
      <c r="G12" s="202"/>
      <c r="H12" s="204"/>
      <c r="I12" s="158"/>
      <c r="J12" s="275"/>
      <c r="K12" s="152"/>
      <c r="L12" s="204"/>
      <c r="M12" s="158"/>
      <c r="N12" s="158"/>
      <c r="O12" s="158"/>
      <c r="P12" s="158"/>
      <c r="Q12" s="152"/>
      <c r="R12" s="152"/>
      <c r="S12" s="152"/>
      <c r="T12" s="10"/>
      <c r="U12" s="9"/>
      <c r="V12" s="9"/>
      <c r="W12" s="9"/>
    </row>
    <row r="13" spans="1:25" ht="12" outlineLevel="7">
      <c r="A13" s="243"/>
      <c r="B13" s="244"/>
      <c r="C13" s="244"/>
      <c r="D13" s="244"/>
      <c r="E13" s="245"/>
      <c r="F13" s="249" t="s">
        <v>17</v>
      </c>
      <c r="G13" s="246" t="s">
        <v>1527</v>
      </c>
      <c r="H13" s="247"/>
      <c r="I13" s="248">
        <v>0.42000000000000004</v>
      </c>
      <c r="J13" s="276"/>
      <c r="K13" s="250"/>
      <c r="L13" s="247"/>
      <c r="M13" s="248"/>
      <c r="N13" s="248"/>
      <c r="O13" s="248"/>
      <c r="P13" s="248"/>
      <c r="Q13" s="250"/>
      <c r="R13" s="250"/>
      <c r="S13" s="250"/>
      <c r="T13" s="249"/>
      <c r="U13" s="6"/>
      <c r="V13" s="9"/>
    </row>
    <row r="14" spans="1:25" ht="7.5" customHeight="1" outlineLevel="7">
      <c r="A14" s="9"/>
      <c r="B14" s="196"/>
      <c r="C14" s="195"/>
      <c r="D14" s="195"/>
      <c r="E14" s="12"/>
      <c r="F14" s="12"/>
      <c r="G14" s="203"/>
      <c r="H14" s="204"/>
      <c r="I14" s="205"/>
      <c r="J14" s="277"/>
      <c r="K14" s="152"/>
      <c r="L14" s="204"/>
      <c r="M14" s="158"/>
      <c r="N14" s="158"/>
      <c r="O14" s="158"/>
      <c r="P14" s="158"/>
      <c r="Q14" s="152"/>
      <c r="R14" s="152"/>
      <c r="S14" s="152"/>
      <c r="T14" s="10"/>
      <c r="U14" s="6"/>
      <c r="V14" s="9"/>
    </row>
    <row r="15" spans="1:25" ht="13" outlineLevel="6">
      <c r="B15" s="196"/>
      <c r="C15" s="197"/>
      <c r="D15" s="107" t="s">
        <v>1528</v>
      </c>
      <c r="E15" s="108"/>
      <c r="F15" s="108" t="s">
        <v>1529</v>
      </c>
      <c r="G15" s="109" t="s">
        <v>1530</v>
      </c>
      <c r="H15" s="110" t="s">
        <v>499</v>
      </c>
      <c r="I15" s="111">
        <v>9.6580000000000013</v>
      </c>
      <c r="J15" s="274"/>
      <c r="K15" s="112">
        <f>I15*J15</f>
        <v>0</v>
      </c>
      <c r="L15" s="110" t="s">
        <v>2015</v>
      </c>
      <c r="M15" s="111"/>
      <c r="N15" s="111">
        <f>I15*M15</f>
        <v>0</v>
      </c>
      <c r="O15" s="111">
        <v>5.3999999999999999E-2</v>
      </c>
      <c r="P15" s="111">
        <f>I15*O15</f>
        <v>0.52153200000000011</v>
      </c>
      <c r="Q15" s="112">
        <v>21</v>
      </c>
      <c r="R15" s="112">
        <f>K15*(Q15/100)</f>
        <v>0</v>
      </c>
      <c r="S15" s="112">
        <f>K15+R15</f>
        <v>0</v>
      </c>
      <c r="T15" s="113">
        <v>5</v>
      </c>
      <c r="U15" s="9"/>
      <c r="V15" s="9"/>
      <c r="W15" s="9"/>
    </row>
    <row r="16" spans="1:25" ht="4.5" customHeight="1" outlineLevel="6">
      <c r="B16" s="196"/>
      <c r="C16" s="198"/>
      <c r="D16" s="198"/>
      <c r="E16" s="10"/>
      <c r="F16" s="10"/>
      <c r="G16" s="202"/>
      <c r="H16" s="204"/>
      <c r="I16" s="158"/>
      <c r="J16" s="275"/>
      <c r="K16" s="152"/>
      <c r="L16" s="204"/>
      <c r="M16" s="158"/>
      <c r="N16" s="158"/>
      <c r="O16" s="158"/>
      <c r="P16" s="158"/>
      <c r="Q16" s="152"/>
      <c r="R16" s="152"/>
      <c r="S16" s="152"/>
      <c r="T16" s="10"/>
      <c r="U16" s="9"/>
      <c r="V16" s="9"/>
      <c r="W16" s="9"/>
    </row>
    <row r="17" spans="1:23" ht="12" outlineLevel="7">
      <c r="A17" s="243"/>
      <c r="B17" s="244"/>
      <c r="C17" s="244"/>
      <c r="D17" s="244"/>
      <c r="E17" s="245"/>
      <c r="F17" s="249" t="s">
        <v>17</v>
      </c>
      <c r="G17" s="246" t="s">
        <v>1531</v>
      </c>
      <c r="H17" s="247"/>
      <c r="I17" s="248">
        <v>4.8290000000000006</v>
      </c>
      <c r="J17" s="276"/>
      <c r="K17" s="250"/>
      <c r="L17" s="247"/>
      <c r="M17" s="248"/>
      <c r="N17" s="248"/>
      <c r="O17" s="248"/>
      <c r="P17" s="248"/>
      <c r="Q17" s="250"/>
      <c r="R17" s="250"/>
      <c r="S17" s="250"/>
      <c r="T17" s="249"/>
      <c r="U17" s="6"/>
      <c r="V17" s="9"/>
    </row>
    <row r="18" spans="1:23" ht="12" outlineLevel="7">
      <c r="A18" s="243"/>
      <c r="B18" s="244"/>
      <c r="C18" s="244"/>
      <c r="D18" s="244"/>
      <c r="E18" s="245"/>
      <c r="F18" s="249"/>
      <c r="G18" s="246" t="s">
        <v>1532</v>
      </c>
      <c r="H18" s="247"/>
      <c r="I18" s="248">
        <v>4.8290000000000006</v>
      </c>
      <c r="J18" s="276"/>
      <c r="K18" s="250"/>
      <c r="L18" s="247"/>
      <c r="M18" s="248"/>
      <c r="N18" s="248"/>
      <c r="O18" s="248"/>
      <c r="P18" s="248"/>
      <c r="Q18" s="250"/>
      <c r="R18" s="250"/>
      <c r="S18" s="250"/>
      <c r="T18" s="249"/>
      <c r="U18" s="6"/>
      <c r="V18" s="9"/>
    </row>
    <row r="19" spans="1:23" ht="7.5" customHeight="1" outlineLevel="7">
      <c r="A19" s="9"/>
      <c r="B19" s="196"/>
      <c r="C19" s="195"/>
      <c r="D19" s="195"/>
      <c r="E19" s="12"/>
      <c r="F19" s="12"/>
      <c r="G19" s="203"/>
      <c r="H19" s="204"/>
      <c r="I19" s="205"/>
      <c r="J19" s="277"/>
      <c r="K19" s="152"/>
      <c r="L19" s="204"/>
      <c r="M19" s="158"/>
      <c r="N19" s="158"/>
      <c r="O19" s="158"/>
      <c r="P19" s="158"/>
      <c r="Q19" s="152"/>
      <c r="R19" s="152"/>
      <c r="S19" s="152"/>
      <c r="T19" s="10"/>
      <c r="U19" s="6"/>
      <c r="V19" s="9"/>
    </row>
    <row r="20" spans="1:23" outlineLevel="6">
      <c r="B20" s="6"/>
      <c r="C20" s="6"/>
      <c r="D20" s="6"/>
      <c r="E20" s="6"/>
      <c r="F20" s="6"/>
      <c r="G20" s="6"/>
      <c r="H20" s="6"/>
      <c r="I20" s="6"/>
      <c r="J20" s="278"/>
      <c r="K20" s="9"/>
      <c r="L20" s="6"/>
      <c r="M20" s="6"/>
      <c r="N20" s="6"/>
      <c r="O20" s="6"/>
      <c r="P20" s="6"/>
      <c r="Q20" s="6"/>
      <c r="R20" s="9"/>
      <c r="S20" s="9"/>
      <c r="T20" s="9"/>
    </row>
    <row r="21" spans="1:23" ht="13" outlineLevel="5">
      <c r="A21" s="188" t="s">
        <v>388</v>
      </c>
      <c r="B21" s="237">
        <v>6</v>
      </c>
      <c r="C21" s="238"/>
      <c r="D21" s="238"/>
      <c r="E21" s="192"/>
      <c r="F21" s="192"/>
      <c r="G21" s="239" t="s">
        <v>192</v>
      </c>
      <c r="H21" s="240"/>
      <c r="I21" s="241"/>
      <c r="J21" s="273"/>
      <c r="K21" s="190">
        <f>SUBTOTAL(9,K22:K27)</f>
        <v>0</v>
      </c>
      <c r="L21" s="240"/>
      <c r="M21" s="241"/>
      <c r="N21" s="191">
        <f>SUBTOTAL(9,N22:N27)</f>
        <v>0</v>
      </c>
      <c r="O21" s="241"/>
      <c r="P21" s="191">
        <f>SUBTOTAL(9,P22:P27)</f>
        <v>1.2389999999999999</v>
      </c>
      <c r="Q21" s="242"/>
      <c r="R21" s="190">
        <f>SUBTOTAL(9,R22:R27)</f>
        <v>0</v>
      </c>
      <c r="S21" s="190">
        <f>SUBTOTAL(9,S22:S27)</f>
        <v>0</v>
      </c>
      <c r="T21" s="188"/>
      <c r="U21" s="6"/>
      <c r="V21" s="9"/>
      <c r="W21" s="9"/>
    </row>
    <row r="22" spans="1:23" ht="13" outlineLevel="6">
      <c r="B22" s="196"/>
      <c r="C22" s="197"/>
      <c r="D22" s="107" t="s">
        <v>1533</v>
      </c>
      <c r="E22" s="108"/>
      <c r="F22" s="108" t="s">
        <v>511</v>
      </c>
      <c r="G22" s="109" t="s">
        <v>512</v>
      </c>
      <c r="H22" s="110" t="s">
        <v>513</v>
      </c>
      <c r="I22" s="111">
        <v>3</v>
      </c>
      <c r="J22" s="274"/>
      <c r="K22" s="112">
        <f>I22*J22</f>
        <v>0</v>
      </c>
      <c r="L22" s="110" t="s">
        <v>2013</v>
      </c>
      <c r="M22" s="111"/>
      <c r="N22" s="111">
        <f>I22*M22</f>
        <v>0</v>
      </c>
      <c r="O22" s="111">
        <v>0.41299999999999998</v>
      </c>
      <c r="P22" s="111">
        <f>I22*O22</f>
        <v>1.2389999999999999</v>
      </c>
      <c r="Q22" s="112">
        <v>21</v>
      </c>
      <c r="R22" s="112">
        <f>K22*(Q22/100)</f>
        <v>0</v>
      </c>
      <c r="S22" s="112">
        <f>K22+R22</f>
        <v>0</v>
      </c>
      <c r="T22" s="113">
        <v>5</v>
      </c>
      <c r="U22" s="9"/>
      <c r="V22" s="9"/>
      <c r="W22" s="9"/>
    </row>
    <row r="23" spans="1:23" ht="4.5" customHeight="1" outlineLevel="6">
      <c r="B23" s="196"/>
      <c r="C23" s="198"/>
      <c r="D23" s="198"/>
      <c r="E23" s="10"/>
      <c r="F23" s="10"/>
      <c r="G23" s="202"/>
      <c r="H23" s="204"/>
      <c r="I23" s="158"/>
      <c r="J23" s="275"/>
      <c r="K23" s="152"/>
      <c r="L23" s="204"/>
      <c r="M23" s="158"/>
      <c r="N23" s="158"/>
      <c r="O23" s="158"/>
      <c r="P23" s="158"/>
      <c r="Q23" s="152"/>
      <c r="R23" s="152"/>
      <c r="S23" s="152"/>
      <c r="T23" s="10"/>
      <c r="U23" s="9"/>
      <c r="V23" s="9"/>
      <c r="W23" s="9"/>
    </row>
    <row r="24" spans="1:23" ht="12" outlineLevel="7">
      <c r="A24" s="243"/>
      <c r="B24" s="244"/>
      <c r="C24" s="244"/>
      <c r="D24" s="244"/>
      <c r="E24" s="245"/>
      <c r="F24" s="249" t="s">
        <v>17</v>
      </c>
      <c r="G24" s="246" t="s">
        <v>514</v>
      </c>
      <c r="H24" s="247"/>
      <c r="I24" s="248">
        <v>0</v>
      </c>
      <c r="J24" s="276"/>
      <c r="K24" s="250"/>
      <c r="L24" s="247"/>
      <c r="M24" s="248"/>
      <c r="N24" s="248"/>
      <c r="O24" s="248"/>
      <c r="P24" s="248"/>
      <c r="Q24" s="250"/>
      <c r="R24" s="250"/>
      <c r="S24" s="250"/>
      <c r="T24" s="249"/>
      <c r="U24" s="6"/>
      <c r="V24" s="9"/>
    </row>
    <row r="25" spans="1:23" ht="12" outlineLevel="7">
      <c r="A25" s="243"/>
      <c r="B25" s="244"/>
      <c r="C25" s="244"/>
      <c r="D25" s="244"/>
      <c r="E25" s="245"/>
      <c r="F25" s="249"/>
      <c r="G25" s="246" t="s">
        <v>154</v>
      </c>
      <c r="H25" s="247"/>
      <c r="I25" s="248">
        <v>3</v>
      </c>
      <c r="J25" s="276"/>
      <c r="K25" s="250"/>
      <c r="L25" s="247"/>
      <c r="M25" s="248"/>
      <c r="N25" s="248"/>
      <c r="O25" s="248"/>
      <c r="P25" s="248"/>
      <c r="Q25" s="250"/>
      <c r="R25" s="250"/>
      <c r="S25" s="250"/>
      <c r="T25" s="249"/>
      <c r="U25" s="6"/>
      <c r="V25" s="9"/>
    </row>
    <row r="26" spans="1:23" ht="7.5" customHeight="1" outlineLevel="7">
      <c r="A26" s="9"/>
      <c r="B26" s="196"/>
      <c r="C26" s="195"/>
      <c r="D26" s="195"/>
      <c r="E26" s="12"/>
      <c r="F26" s="12"/>
      <c r="G26" s="203"/>
      <c r="H26" s="204"/>
      <c r="I26" s="205"/>
      <c r="J26" s="277"/>
      <c r="K26" s="152"/>
      <c r="L26" s="204"/>
      <c r="M26" s="158"/>
      <c r="N26" s="158"/>
      <c r="O26" s="158"/>
      <c r="P26" s="158"/>
      <c r="Q26" s="152"/>
      <c r="R26" s="152"/>
      <c r="S26" s="152"/>
      <c r="T26" s="10"/>
      <c r="U26" s="6"/>
      <c r="V26" s="9"/>
    </row>
    <row r="27" spans="1:23" outlineLevel="6">
      <c r="B27" s="6"/>
      <c r="C27" s="6"/>
      <c r="D27" s="6"/>
      <c r="E27" s="6"/>
      <c r="F27" s="6"/>
      <c r="G27" s="6"/>
      <c r="H27" s="6"/>
      <c r="I27" s="6"/>
      <c r="J27" s="278"/>
      <c r="K27" s="9"/>
      <c r="L27" s="6"/>
      <c r="M27" s="6"/>
      <c r="N27" s="6"/>
      <c r="O27" s="6"/>
      <c r="P27" s="6"/>
      <c r="Q27" s="6"/>
      <c r="R27" s="9"/>
      <c r="S27" s="9"/>
      <c r="T27" s="9"/>
    </row>
    <row r="28" spans="1:23" ht="13" outlineLevel="4">
      <c r="A28" s="183" t="s">
        <v>389</v>
      </c>
      <c r="B28" s="231">
        <v>5</v>
      </c>
      <c r="C28" s="232"/>
      <c r="D28" s="232"/>
      <c r="E28" s="187"/>
      <c r="F28" s="187"/>
      <c r="G28" s="233" t="s">
        <v>267</v>
      </c>
      <c r="H28" s="234"/>
      <c r="I28" s="235"/>
      <c r="J28" s="272"/>
      <c r="K28" s="185">
        <f>SUBTOTAL(9,K29:K34)</f>
        <v>0</v>
      </c>
      <c r="L28" s="234"/>
      <c r="M28" s="235"/>
      <c r="N28" s="186">
        <f>SUBTOTAL(9,N29:N34)</f>
        <v>0</v>
      </c>
      <c r="O28" s="235"/>
      <c r="P28" s="186">
        <f>SUBTOTAL(9,P29:P34)</f>
        <v>9.969900000000001E-2</v>
      </c>
      <c r="Q28" s="236"/>
      <c r="R28" s="185">
        <f>SUBTOTAL(9,R29:R34)</f>
        <v>0</v>
      </c>
      <c r="S28" s="185">
        <f>SUBTOTAL(9,S29:S34)</f>
        <v>0</v>
      </c>
      <c r="T28" s="183"/>
      <c r="U28" s="6"/>
      <c r="V28" s="9"/>
      <c r="W28" s="9"/>
    </row>
    <row r="29" spans="1:23" ht="13" outlineLevel="5">
      <c r="A29" s="188" t="s">
        <v>390</v>
      </c>
      <c r="B29" s="237">
        <v>6</v>
      </c>
      <c r="C29" s="238"/>
      <c r="D29" s="238"/>
      <c r="E29" s="192"/>
      <c r="F29" s="192"/>
      <c r="G29" s="239" t="s">
        <v>269</v>
      </c>
      <c r="H29" s="240"/>
      <c r="I29" s="241"/>
      <c r="J29" s="273"/>
      <c r="K29" s="190">
        <f>SUBTOTAL(9,K30:K34)</f>
        <v>0</v>
      </c>
      <c r="L29" s="240"/>
      <c r="M29" s="241"/>
      <c r="N29" s="191">
        <f>SUBTOTAL(9,N30:N34)</f>
        <v>0</v>
      </c>
      <c r="O29" s="241"/>
      <c r="P29" s="191">
        <f>SUBTOTAL(9,P30:P34)</f>
        <v>9.969900000000001E-2</v>
      </c>
      <c r="Q29" s="242"/>
      <c r="R29" s="190">
        <f>SUBTOTAL(9,R30:R34)</f>
        <v>0</v>
      </c>
      <c r="S29" s="190">
        <f>SUBTOTAL(9,S30:S34)</f>
        <v>0</v>
      </c>
      <c r="T29" s="188"/>
      <c r="U29" s="6"/>
      <c r="V29" s="9"/>
      <c r="W29" s="9"/>
    </row>
    <row r="30" spans="1:23" ht="13" outlineLevel="6">
      <c r="B30" s="196"/>
      <c r="C30" s="197"/>
      <c r="D30" s="107" t="s">
        <v>1534</v>
      </c>
      <c r="E30" s="108"/>
      <c r="F30" s="108" t="s">
        <v>856</v>
      </c>
      <c r="G30" s="109" t="s">
        <v>857</v>
      </c>
      <c r="H30" s="110" t="s">
        <v>554</v>
      </c>
      <c r="I30" s="111">
        <v>59.7</v>
      </c>
      <c r="J30" s="274"/>
      <c r="K30" s="112">
        <f>I30*J30</f>
        <v>0</v>
      </c>
      <c r="L30" s="110" t="s">
        <v>2015</v>
      </c>
      <c r="M30" s="111"/>
      <c r="N30" s="111">
        <f>I30*M30</f>
        <v>0</v>
      </c>
      <c r="O30" s="111">
        <v>1.67E-3</v>
      </c>
      <c r="P30" s="111">
        <f>I30*O30</f>
        <v>9.969900000000001E-2</v>
      </c>
      <c r="Q30" s="112">
        <v>21</v>
      </c>
      <c r="R30" s="112">
        <f>K30*(Q30/100)</f>
        <v>0</v>
      </c>
      <c r="S30" s="112">
        <f>K30+R30</f>
        <v>0</v>
      </c>
      <c r="T30" s="113">
        <v>5</v>
      </c>
      <c r="U30" s="9"/>
      <c r="V30" s="9"/>
      <c r="W30" s="9"/>
    </row>
    <row r="31" spans="1:23" ht="4.5" customHeight="1" outlineLevel="6">
      <c r="B31" s="196"/>
      <c r="C31" s="198"/>
      <c r="D31" s="198"/>
      <c r="E31" s="10"/>
      <c r="F31" s="10"/>
      <c r="G31" s="202"/>
      <c r="H31" s="204"/>
      <c r="I31" s="158"/>
      <c r="J31" s="275"/>
      <c r="K31" s="152"/>
      <c r="L31" s="204"/>
      <c r="M31" s="158"/>
      <c r="N31" s="158"/>
      <c r="O31" s="158"/>
      <c r="P31" s="158"/>
      <c r="Q31" s="152"/>
      <c r="R31" s="152"/>
      <c r="S31" s="152"/>
      <c r="T31" s="10"/>
      <c r="U31" s="9"/>
      <c r="V31" s="9"/>
      <c r="W31" s="9"/>
    </row>
    <row r="32" spans="1:23" ht="12" outlineLevel="7">
      <c r="A32" s="243"/>
      <c r="B32" s="244"/>
      <c r="C32" s="244"/>
      <c r="D32" s="244"/>
      <c r="E32" s="245"/>
      <c r="F32" s="249" t="s">
        <v>17</v>
      </c>
      <c r="G32" s="246" t="s">
        <v>1535</v>
      </c>
      <c r="H32" s="247"/>
      <c r="I32" s="248">
        <v>59.7</v>
      </c>
      <c r="J32" s="276"/>
      <c r="K32" s="250"/>
      <c r="L32" s="247"/>
      <c r="M32" s="248"/>
      <c r="N32" s="248"/>
      <c r="O32" s="248"/>
      <c r="P32" s="248"/>
      <c r="Q32" s="250"/>
      <c r="R32" s="250"/>
      <c r="S32" s="250"/>
      <c r="T32" s="249"/>
      <c r="U32" s="6"/>
      <c r="V32" s="9"/>
    </row>
    <row r="33" spans="1:23" ht="7.5" customHeight="1" outlineLevel="7">
      <c r="A33" s="9"/>
      <c r="B33" s="196"/>
      <c r="C33" s="195"/>
      <c r="D33" s="195"/>
      <c r="E33" s="12"/>
      <c r="F33" s="12"/>
      <c r="G33" s="203"/>
      <c r="H33" s="204"/>
      <c r="I33" s="205"/>
      <c r="J33" s="277"/>
      <c r="K33" s="152"/>
      <c r="L33" s="204"/>
      <c r="M33" s="158"/>
      <c r="N33" s="158"/>
      <c r="O33" s="158"/>
      <c r="P33" s="158"/>
      <c r="Q33" s="152"/>
      <c r="R33" s="152"/>
      <c r="S33" s="152"/>
      <c r="T33" s="10"/>
      <c r="U33" s="6"/>
      <c r="V33" s="9"/>
    </row>
    <row r="34" spans="1:23" outlineLevel="6">
      <c r="B34" s="6"/>
      <c r="C34" s="6"/>
      <c r="D34" s="6"/>
      <c r="E34" s="6"/>
      <c r="F34" s="6"/>
      <c r="G34" s="6"/>
      <c r="H34" s="6"/>
      <c r="I34" s="6"/>
      <c r="J34" s="278"/>
      <c r="K34" s="9"/>
      <c r="L34" s="6"/>
      <c r="M34" s="6"/>
      <c r="N34" s="6"/>
      <c r="O34" s="6"/>
      <c r="P34" s="6"/>
      <c r="Q34" s="6"/>
      <c r="R34" s="9"/>
      <c r="S34" s="9"/>
      <c r="T34" s="9"/>
    </row>
    <row r="35" spans="1:23" ht="13" outlineLevel="4">
      <c r="A35" s="183" t="s">
        <v>391</v>
      </c>
      <c r="B35" s="231">
        <v>5</v>
      </c>
      <c r="C35" s="232"/>
      <c r="D35" s="232"/>
      <c r="E35" s="187"/>
      <c r="F35" s="187"/>
      <c r="G35" s="233" t="s">
        <v>194</v>
      </c>
      <c r="H35" s="234"/>
      <c r="I35" s="235"/>
      <c r="J35" s="272"/>
      <c r="K35" s="185">
        <f>SUBTOTAL(9,K36:K57)</f>
        <v>0</v>
      </c>
      <c r="L35" s="234"/>
      <c r="M35" s="235"/>
      <c r="N35" s="186">
        <f>SUBTOTAL(9,N36:N57)</f>
        <v>0</v>
      </c>
      <c r="O35" s="235"/>
      <c r="P35" s="186">
        <f>SUBTOTAL(9,P36:P57)</f>
        <v>0.20799999999999999</v>
      </c>
      <c r="Q35" s="236"/>
      <c r="R35" s="185">
        <f>SUBTOTAL(9,R36:R57)</f>
        <v>0</v>
      </c>
      <c r="S35" s="185">
        <f>SUBTOTAL(9,S36:S57)</f>
        <v>0</v>
      </c>
      <c r="T35" s="183"/>
      <c r="U35" s="6"/>
      <c r="V35" s="9"/>
      <c r="W35" s="9"/>
    </row>
    <row r="36" spans="1:23" ht="13" outlineLevel="5">
      <c r="A36" s="188" t="s">
        <v>392</v>
      </c>
      <c r="B36" s="237">
        <v>6</v>
      </c>
      <c r="C36" s="238"/>
      <c r="D36" s="238"/>
      <c r="E36" s="192"/>
      <c r="F36" s="192"/>
      <c r="G36" s="239" t="s">
        <v>196</v>
      </c>
      <c r="H36" s="240"/>
      <c r="I36" s="241"/>
      <c r="J36" s="273"/>
      <c r="K36" s="190">
        <f>SUBTOTAL(9,K37:K57)</f>
        <v>0</v>
      </c>
      <c r="L36" s="240"/>
      <c r="M36" s="241"/>
      <c r="N36" s="191">
        <f>SUBTOTAL(9,N37:N57)</f>
        <v>0</v>
      </c>
      <c r="O36" s="241"/>
      <c r="P36" s="191">
        <f>SUBTOTAL(9,P37:P57)</f>
        <v>0.20799999999999999</v>
      </c>
      <c r="Q36" s="242"/>
      <c r="R36" s="190">
        <f>SUBTOTAL(9,R37:R57)</f>
        <v>0</v>
      </c>
      <c r="S36" s="190">
        <f>SUBTOTAL(9,S37:S57)</f>
        <v>0</v>
      </c>
      <c r="T36" s="188"/>
      <c r="U36" s="6"/>
      <c r="V36" s="9"/>
      <c r="W36" s="9"/>
    </row>
    <row r="37" spans="1:23" ht="13" outlineLevel="6">
      <c r="B37" s="196"/>
      <c r="C37" s="197"/>
      <c r="D37" s="107" t="s">
        <v>1536</v>
      </c>
      <c r="E37" s="108"/>
      <c r="F37" s="108" t="s">
        <v>517</v>
      </c>
      <c r="G37" s="109" t="s">
        <v>518</v>
      </c>
      <c r="H37" s="110" t="s">
        <v>513</v>
      </c>
      <c r="I37" s="111">
        <v>4</v>
      </c>
      <c r="J37" s="274"/>
      <c r="K37" s="112">
        <f>I37*J37</f>
        <v>0</v>
      </c>
      <c r="L37" s="110" t="s">
        <v>2015</v>
      </c>
      <c r="M37" s="111"/>
      <c r="N37" s="111">
        <f>I37*M37</f>
        <v>0</v>
      </c>
      <c r="O37" s="111">
        <v>3.0000000000000001E-3</v>
      </c>
      <c r="P37" s="111">
        <f>I37*O37</f>
        <v>1.2E-2</v>
      </c>
      <c r="Q37" s="112">
        <v>21</v>
      </c>
      <c r="R37" s="112">
        <f>K37*(Q37/100)</f>
        <v>0</v>
      </c>
      <c r="S37" s="112">
        <f>K37+R37</f>
        <v>0</v>
      </c>
      <c r="T37" s="113"/>
      <c r="U37" s="9"/>
      <c r="V37" s="9"/>
      <c r="W37" s="9"/>
    </row>
    <row r="38" spans="1:23" ht="4.5" customHeight="1" outlineLevel="6">
      <c r="B38" s="196"/>
      <c r="C38" s="198"/>
      <c r="D38" s="198"/>
      <c r="E38" s="10"/>
      <c r="F38" s="10"/>
      <c r="G38" s="202"/>
      <c r="H38" s="204"/>
      <c r="I38" s="158"/>
      <c r="J38" s="275"/>
      <c r="K38" s="152"/>
      <c r="L38" s="204"/>
      <c r="M38" s="158"/>
      <c r="N38" s="158"/>
      <c r="O38" s="158"/>
      <c r="P38" s="158"/>
      <c r="Q38" s="152"/>
      <c r="R38" s="152"/>
      <c r="S38" s="152"/>
      <c r="T38" s="10"/>
      <c r="U38" s="9"/>
      <c r="V38" s="9"/>
      <c r="W38" s="9"/>
    </row>
    <row r="39" spans="1:23" ht="12" outlineLevel="7">
      <c r="A39" s="243"/>
      <c r="B39" s="244"/>
      <c r="C39" s="244"/>
      <c r="D39" s="244"/>
      <c r="E39" s="245"/>
      <c r="F39" s="249" t="s">
        <v>17</v>
      </c>
      <c r="G39" s="246" t="s">
        <v>510</v>
      </c>
      <c r="H39" s="247"/>
      <c r="I39" s="248">
        <v>4</v>
      </c>
      <c r="J39" s="276"/>
      <c r="K39" s="250"/>
      <c r="L39" s="247"/>
      <c r="M39" s="248"/>
      <c r="N39" s="248"/>
      <c r="O39" s="248"/>
      <c r="P39" s="248"/>
      <c r="Q39" s="250"/>
      <c r="R39" s="250"/>
      <c r="S39" s="250"/>
      <c r="T39" s="249"/>
      <c r="U39" s="6"/>
      <c r="V39" s="9"/>
    </row>
    <row r="40" spans="1:23" ht="7.5" customHeight="1" outlineLevel="7">
      <c r="A40" s="9"/>
      <c r="B40" s="196"/>
      <c r="C40" s="195"/>
      <c r="D40" s="195"/>
      <c r="E40" s="12"/>
      <c r="F40" s="12"/>
      <c r="G40" s="203"/>
      <c r="H40" s="204"/>
      <c r="I40" s="205"/>
      <c r="J40" s="277"/>
      <c r="K40" s="152"/>
      <c r="L40" s="204"/>
      <c r="M40" s="158"/>
      <c r="N40" s="158"/>
      <c r="O40" s="158"/>
      <c r="P40" s="158"/>
      <c r="Q40" s="152"/>
      <c r="R40" s="152"/>
      <c r="S40" s="152"/>
      <c r="T40" s="10"/>
      <c r="U40" s="6"/>
      <c r="V40" s="9"/>
    </row>
    <row r="41" spans="1:23" ht="13" outlineLevel="6">
      <c r="B41" s="196"/>
      <c r="C41" s="197"/>
      <c r="D41" s="107" t="s">
        <v>1537</v>
      </c>
      <c r="E41" s="108"/>
      <c r="F41" s="108" t="s">
        <v>521</v>
      </c>
      <c r="G41" s="109" t="s">
        <v>522</v>
      </c>
      <c r="H41" s="110" t="s">
        <v>513</v>
      </c>
      <c r="I41" s="111">
        <v>17</v>
      </c>
      <c r="J41" s="274"/>
      <c r="K41" s="112">
        <f>I41*J41</f>
        <v>0</v>
      </c>
      <c r="L41" s="110" t="s">
        <v>2015</v>
      </c>
      <c r="M41" s="111"/>
      <c r="N41" s="111">
        <f>I41*M41</f>
        <v>0</v>
      </c>
      <c r="O41" s="111">
        <v>4.0000000000000001E-3</v>
      </c>
      <c r="P41" s="111">
        <f>I41*O41</f>
        <v>6.8000000000000005E-2</v>
      </c>
      <c r="Q41" s="112">
        <v>21</v>
      </c>
      <c r="R41" s="112">
        <f>K41*(Q41/100)</f>
        <v>0</v>
      </c>
      <c r="S41" s="112">
        <f>K41+R41</f>
        <v>0</v>
      </c>
      <c r="T41" s="113"/>
      <c r="U41" s="9"/>
      <c r="V41" s="9"/>
      <c r="W41" s="9"/>
    </row>
    <row r="42" spans="1:23" ht="4.5" customHeight="1" outlineLevel="6">
      <c r="B42" s="196"/>
      <c r="C42" s="198"/>
      <c r="D42" s="198"/>
      <c r="E42" s="10"/>
      <c r="F42" s="10"/>
      <c r="G42" s="202"/>
      <c r="H42" s="204"/>
      <c r="I42" s="158"/>
      <c r="J42" s="275"/>
      <c r="K42" s="152"/>
      <c r="L42" s="204"/>
      <c r="M42" s="158"/>
      <c r="N42" s="158"/>
      <c r="O42" s="158"/>
      <c r="P42" s="158"/>
      <c r="Q42" s="152"/>
      <c r="R42" s="152"/>
      <c r="S42" s="152"/>
      <c r="T42" s="10"/>
      <c r="U42" s="9"/>
      <c r="V42" s="9"/>
      <c r="W42" s="9"/>
    </row>
    <row r="43" spans="1:23" ht="12" outlineLevel="7">
      <c r="A43" s="243"/>
      <c r="B43" s="244"/>
      <c r="C43" s="244"/>
      <c r="D43" s="244"/>
      <c r="E43" s="245"/>
      <c r="F43" s="249" t="s">
        <v>17</v>
      </c>
      <c r="G43" s="246" t="s">
        <v>564</v>
      </c>
      <c r="H43" s="247"/>
      <c r="I43" s="248">
        <v>17</v>
      </c>
      <c r="J43" s="276"/>
      <c r="K43" s="250"/>
      <c r="L43" s="247"/>
      <c r="M43" s="248"/>
      <c r="N43" s="248"/>
      <c r="O43" s="248"/>
      <c r="P43" s="248"/>
      <c r="Q43" s="250"/>
      <c r="R43" s="250"/>
      <c r="S43" s="250"/>
      <c r="T43" s="249"/>
      <c r="U43" s="6"/>
      <c r="V43" s="9"/>
    </row>
    <row r="44" spans="1:23" ht="7.5" customHeight="1" outlineLevel="7">
      <c r="A44" s="9"/>
      <c r="B44" s="196"/>
      <c r="C44" s="195"/>
      <c r="D44" s="195"/>
      <c r="E44" s="12"/>
      <c r="F44" s="12"/>
      <c r="G44" s="203"/>
      <c r="H44" s="204"/>
      <c r="I44" s="205"/>
      <c r="J44" s="277"/>
      <c r="K44" s="152"/>
      <c r="L44" s="204"/>
      <c r="M44" s="158"/>
      <c r="N44" s="158"/>
      <c r="O44" s="158"/>
      <c r="P44" s="158"/>
      <c r="Q44" s="152"/>
      <c r="R44" s="152"/>
      <c r="S44" s="152"/>
      <c r="T44" s="10"/>
      <c r="U44" s="6"/>
      <c r="V44" s="9"/>
    </row>
    <row r="45" spans="1:23" ht="13" outlineLevel="6">
      <c r="B45" s="196"/>
      <c r="C45" s="197"/>
      <c r="D45" s="107" t="s">
        <v>1538</v>
      </c>
      <c r="E45" s="108"/>
      <c r="F45" s="108" t="s">
        <v>524</v>
      </c>
      <c r="G45" s="109" t="s">
        <v>525</v>
      </c>
      <c r="H45" s="110" t="s">
        <v>513</v>
      </c>
      <c r="I45" s="111">
        <v>19</v>
      </c>
      <c r="J45" s="274"/>
      <c r="K45" s="112">
        <f>I45*J45</f>
        <v>0</v>
      </c>
      <c r="L45" s="110" t="s">
        <v>2015</v>
      </c>
      <c r="M45" s="111"/>
      <c r="N45" s="111">
        <f>I45*M45</f>
        <v>0</v>
      </c>
      <c r="O45" s="111">
        <v>5.0000000000000001E-3</v>
      </c>
      <c r="P45" s="111">
        <f>I45*O45</f>
        <v>9.5000000000000001E-2</v>
      </c>
      <c r="Q45" s="112">
        <v>21</v>
      </c>
      <c r="R45" s="112">
        <f>K45*(Q45/100)</f>
        <v>0</v>
      </c>
      <c r="S45" s="112">
        <f>K45+R45</f>
        <v>0</v>
      </c>
      <c r="T45" s="113"/>
      <c r="U45" s="9"/>
      <c r="V45" s="9"/>
      <c r="W45" s="9"/>
    </row>
    <row r="46" spans="1:23" ht="4.5" customHeight="1" outlineLevel="6">
      <c r="B46" s="196"/>
      <c r="C46" s="198"/>
      <c r="D46" s="198"/>
      <c r="E46" s="10"/>
      <c r="F46" s="10"/>
      <c r="G46" s="202"/>
      <c r="H46" s="204"/>
      <c r="I46" s="158"/>
      <c r="J46" s="275"/>
      <c r="K46" s="152"/>
      <c r="L46" s="204"/>
      <c r="M46" s="158"/>
      <c r="N46" s="158"/>
      <c r="O46" s="158"/>
      <c r="P46" s="158"/>
      <c r="Q46" s="152"/>
      <c r="R46" s="152"/>
      <c r="S46" s="152"/>
      <c r="T46" s="10"/>
      <c r="U46" s="9"/>
      <c r="V46" s="9"/>
      <c r="W46" s="9"/>
    </row>
    <row r="47" spans="1:23" ht="12" outlineLevel="7">
      <c r="A47" s="243"/>
      <c r="B47" s="244"/>
      <c r="C47" s="244"/>
      <c r="D47" s="244"/>
      <c r="E47" s="245"/>
      <c r="F47" s="249" t="s">
        <v>17</v>
      </c>
      <c r="G47" s="246" t="s">
        <v>570</v>
      </c>
      <c r="H47" s="247"/>
      <c r="I47" s="248">
        <v>19</v>
      </c>
      <c r="J47" s="276"/>
      <c r="K47" s="250"/>
      <c r="L47" s="247"/>
      <c r="M47" s="248"/>
      <c r="N47" s="248"/>
      <c r="O47" s="248"/>
      <c r="P47" s="248"/>
      <c r="Q47" s="250"/>
      <c r="R47" s="250"/>
      <c r="S47" s="250"/>
      <c r="T47" s="249"/>
      <c r="U47" s="6"/>
      <c r="V47" s="9"/>
    </row>
    <row r="48" spans="1:23" ht="7.5" customHeight="1" outlineLevel="7">
      <c r="A48" s="9"/>
      <c r="B48" s="196"/>
      <c r="C48" s="195"/>
      <c r="D48" s="195"/>
      <c r="E48" s="12"/>
      <c r="F48" s="12"/>
      <c r="G48" s="203"/>
      <c r="H48" s="204"/>
      <c r="I48" s="205"/>
      <c r="J48" s="277"/>
      <c r="K48" s="152"/>
      <c r="L48" s="204"/>
      <c r="M48" s="158"/>
      <c r="N48" s="158"/>
      <c r="O48" s="158"/>
      <c r="P48" s="158"/>
      <c r="Q48" s="152"/>
      <c r="R48" s="152"/>
      <c r="S48" s="152"/>
      <c r="T48" s="10"/>
      <c r="U48" s="6"/>
      <c r="V48" s="9"/>
    </row>
    <row r="49" spans="1:23" ht="13" outlineLevel="6">
      <c r="B49" s="196"/>
      <c r="C49" s="197"/>
      <c r="D49" s="107" t="s">
        <v>1539</v>
      </c>
      <c r="E49" s="108"/>
      <c r="F49" s="108" t="s">
        <v>528</v>
      </c>
      <c r="G49" s="109" t="s">
        <v>529</v>
      </c>
      <c r="H49" s="110" t="s">
        <v>513</v>
      </c>
      <c r="I49" s="111">
        <v>2</v>
      </c>
      <c r="J49" s="274"/>
      <c r="K49" s="112">
        <f>I49*J49</f>
        <v>0</v>
      </c>
      <c r="L49" s="110" t="s">
        <v>2015</v>
      </c>
      <c r="M49" s="111"/>
      <c r="N49" s="111">
        <f>I49*M49</f>
        <v>0</v>
      </c>
      <c r="O49" s="111">
        <v>6.0000000000000001E-3</v>
      </c>
      <c r="P49" s="111">
        <f>I49*O49</f>
        <v>1.2E-2</v>
      </c>
      <c r="Q49" s="112">
        <v>21</v>
      </c>
      <c r="R49" s="112">
        <f>K49*(Q49/100)</f>
        <v>0</v>
      </c>
      <c r="S49" s="112">
        <f>K49+R49</f>
        <v>0</v>
      </c>
      <c r="T49" s="113"/>
      <c r="U49" s="9"/>
      <c r="V49" s="9"/>
      <c r="W49" s="9"/>
    </row>
    <row r="50" spans="1:23" ht="4.5" customHeight="1" outlineLevel="6">
      <c r="B50" s="196"/>
      <c r="C50" s="198"/>
      <c r="D50" s="198"/>
      <c r="E50" s="10"/>
      <c r="F50" s="10"/>
      <c r="G50" s="202"/>
      <c r="H50" s="204"/>
      <c r="I50" s="158"/>
      <c r="J50" s="275"/>
      <c r="K50" s="152"/>
      <c r="L50" s="204"/>
      <c r="M50" s="158"/>
      <c r="N50" s="158"/>
      <c r="O50" s="158"/>
      <c r="P50" s="158"/>
      <c r="Q50" s="152"/>
      <c r="R50" s="152"/>
      <c r="S50" s="152"/>
      <c r="T50" s="10"/>
      <c r="U50" s="9"/>
      <c r="V50" s="9"/>
      <c r="W50" s="9"/>
    </row>
    <row r="51" spans="1:23" ht="12" outlineLevel="7">
      <c r="A51" s="243"/>
      <c r="B51" s="244"/>
      <c r="C51" s="244"/>
      <c r="D51" s="244"/>
      <c r="E51" s="245"/>
      <c r="F51" s="249" t="s">
        <v>17</v>
      </c>
      <c r="G51" s="246" t="s">
        <v>152</v>
      </c>
      <c r="H51" s="247"/>
      <c r="I51" s="248">
        <v>2</v>
      </c>
      <c r="J51" s="276"/>
      <c r="K51" s="250"/>
      <c r="L51" s="247"/>
      <c r="M51" s="248"/>
      <c r="N51" s="248"/>
      <c r="O51" s="248"/>
      <c r="P51" s="248"/>
      <c r="Q51" s="250"/>
      <c r="R51" s="250"/>
      <c r="S51" s="250"/>
      <c r="T51" s="249"/>
      <c r="U51" s="6"/>
      <c r="V51" s="9"/>
    </row>
    <row r="52" spans="1:23" ht="7.5" customHeight="1" outlineLevel="7">
      <c r="A52" s="9"/>
      <c r="B52" s="196"/>
      <c r="C52" s="195"/>
      <c r="D52" s="195"/>
      <c r="E52" s="12"/>
      <c r="F52" s="12"/>
      <c r="G52" s="203"/>
      <c r="H52" s="204"/>
      <c r="I52" s="205"/>
      <c r="J52" s="277"/>
      <c r="K52" s="152"/>
      <c r="L52" s="204"/>
      <c r="M52" s="158"/>
      <c r="N52" s="158"/>
      <c r="O52" s="158"/>
      <c r="P52" s="158"/>
      <c r="Q52" s="152"/>
      <c r="R52" s="152"/>
      <c r="S52" s="152"/>
      <c r="T52" s="10"/>
      <c r="U52" s="6"/>
      <c r="V52" s="9"/>
    </row>
    <row r="53" spans="1:23" ht="13" outlineLevel="6">
      <c r="B53" s="196"/>
      <c r="C53" s="197"/>
      <c r="D53" s="107" t="s">
        <v>1540</v>
      </c>
      <c r="E53" s="108"/>
      <c r="F53" s="108" t="s">
        <v>864</v>
      </c>
      <c r="G53" s="109" t="s">
        <v>865</v>
      </c>
      <c r="H53" s="110" t="s">
        <v>513</v>
      </c>
      <c r="I53" s="111">
        <v>3</v>
      </c>
      <c r="J53" s="274"/>
      <c r="K53" s="112">
        <f>I53*J53</f>
        <v>0</v>
      </c>
      <c r="L53" s="110" t="s">
        <v>2015</v>
      </c>
      <c r="M53" s="111"/>
      <c r="N53" s="111">
        <f>I53*M53</f>
        <v>0</v>
      </c>
      <c r="O53" s="111">
        <v>7.0000000000000001E-3</v>
      </c>
      <c r="P53" s="111">
        <f>I53*O53</f>
        <v>2.1000000000000001E-2</v>
      </c>
      <c r="Q53" s="112">
        <v>21</v>
      </c>
      <c r="R53" s="112">
        <f>K53*(Q53/100)</f>
        <v>0</v>
      </c>
      <c r="S53" s="112">
        <f>K53+R53</f>
        <v>0</v>
      </c>
      <c r="T53" s="113"/>
      <c r="U53" s="9"/>
      <c r="V53" s="9"/>
      <c r="W53" s="9"/>
    </row>
    <row r="54" spans="1:23" ht="4.5" customHeight="1" outlineLevel="6">
      <c r="B54" s="196"/>
      <c r="C54" s="198"/>
      <c r="D54" s="198"/>
      <c r="E54" s="10"/>
      <c r="F54" s="10"/>
      <c r="G54" s="202"/>
      <c r="H54" s="204"/>
      <c r="I54" s="158"/>
      <c r="J54" s="275"/>
      <c r="K54" s="152"/>
      <c r="L54" s="204"/>
      <c r="M54" s="158"/>
      <c r="N54" s="158"/>
      <c r="O54" s="158"/>
      <c r="P54" s="158"/>
      <c r="Q54" s="152"/>
      <c r="R54" s="152"/>
      <c r="S54" s="152"/>
      <c r="T54" s="10"/>
      <c r="U54" s="9"/>
      <c r="V54" s="9"/>
      <c r="W54" s="9"/>
    </row>
    <row r="55" spans="1:23" ht="12" outlineLevel="7">
      <c r="A55" s="243"/>
      <c r="B55" s="244"/>
      <c r="C55" s="244"/>
      <c r="D55" s="244"/>
      <c r="E55" s="245"/>
      <c r="F55" s="249" t="s">
        <v>17</v>
      </c>
      <c r="G55" s="246" t="s">
        <v>154</v>
      </c>
      <c r="H55" s="247"/>
      <c r="I55" s="248">
        <v>3</v>
      </c>
      <c r="J55" s="276"/>
      <c r="K55" s="250"/>
      <c r="L55" s="247"/>
      <c r="M55" s="248"/>
      <c r="N55" s="248"/>
      <c r="O55" s="248"/>
      <c r="P55" s="248"/>
      <c r="Q55" s="250"/>
      <c r="R55" s="250"/>
      <c r="S55" s="250"/>
      <c r="T55" s="249"/>
      <c r="U55" s="6"/>
      <c r="V55" s="9"/>
    </row>
    <row r="56" spans="1:23" ht="7.5" customHeight="1" outlineLevel="7">
      <c r="A56" s="9"/>
      <c r="B56" s="196"/>
      <c r="C56" s="195"/>
      <c r="D56" s="195"/>
      <c r="E56" s="12"/>
      <c r="F56" s="12"/>
      <c r="G56" s="203"/>
      <c r="H56" s="204"/>
      <c r="I56" s="205"/>
      <c r="J56" s="277"/>
      <c r="K56" s="152"/>
      <c r="L56" s="204"/>
      <c r="M56" s="158"/>
      <c r="N56" s="158"/>
      <c r="O56" s="158"/>
      <c r="P56" s="158"/>
      <c r="Q56" s="152"/>
      <c r="R56" s="152"/>
      <c r="S56" s="152"/>
      <c r="T56" s="10"/>
      <c r="U56" s="6"/>
      <c r="V56" s="9"/>
    </row>
    <row r="57" spans="1:23" outlineLevel="6">
      <c r="B57" s="6"/>
      <c r="C57" s="6"/>
      <c r="D57" s="6"/>
      <c r="E57" s="6"/>
      <c r="F57" s="6"/>
      <c r="G57" s="6"/>
      <c r="H57" s="6"/>
      <c r="I57" s="6"/>
      <c r="J57" s="278"/>
      <c r="K57" s="9"/>
      <c r="L57" s="6"/>
      <c r="M57" s="6"/>
      <c r="N57" s="6"/>
      <c r="O57" s="6"/>
      <c r="P57" s="6"/>
      <c r="Q57" s="6"/>
      <c r="R57" s="9"/>
      <c r="S57" s="9"/>
      <c r="T57" s="9"/>
    </row>
    <row r="58" spans="1:23" ht="13" outlineLevel="3">
      <c r="A58" s="178" t="s">
        <v>393</v>
      </c>
      <c r="B58" s="225">
        <v>4</v>
      </c>
      <c r="C58" s="226"/>
      <c r="D58" s="226"/>
      <c r="E58" s="182"/>
      <c r="F58" s="182"/>
      <c r="G58" s="227" t="s">
        <v>394</v>
      </c>
      <c r="H58" s="228"/>
      <c r="I58" s="229"/>
      <c r="J58" s="271"/>
      <c r="K58" s="180">
        <f>SUBTOTAL(9,K59:K106)</f>
        <v>0</v>
      </c>
      <c r="L58" s="228"/>
      <c r="M58" s="229"/>
      <c r="N58" s="181">
        <f>SUBTOTAL(9,N59:N106)</f>
        <v>4.182383999999999</v>
      </c>
      <c r="O58" s="229"/>
      <c r="P58" s="181">
        <f>SUBTOTAL(9,P59:P106)</f>
        <v>0</v>
      </c>
      <c r="Q58" s="230"/>
      <c r="R58" s="180">
        <f>SUBTOTAL(9,R59:R106)</f>
        <v>0</v>
      </c>
      <c r="S58" s="180">
        <f>SUBTOTAL(9,S59:S106)</f>
        <v>0</v>
      </c>
      <c r="T58" s="178"/>
      <c r="U58" s="6"/>
      <c r="V58" s="9"/>
      <c r="W58" s="9"/>
    </row>
    <row r="59" spans="1:23" ht="13" outlineLevel="4">
      <c r="A59" s="183" t="s">
        <v>395</v>
      </c>
      <c r="B59" s="231">
        <v>5</v>
      </c>
      <c r="C59" s="232"/>
      <c r="D59" s="232"/>
      <c r="E59" s="187"/>
      <c r="F59" s="187"/>
      <c r="G59" s="233" t="s">
        <v>204</v>
      </c>
      <c r="H59" s="234"/>
      <c r="I59" s="235"/>
      <c r="J59" s="272"/>
      <c r="K59" s="185">
        <f>SUBTOTAL(9,K60:K91)</f>
        <v>0</v>
      </c>
      <c r="L59" s="234"/>
      <c r="M59" s="235"/>
      <c r="N59" s="186">
        <f>SUBTOTAL(9,N60:N91)</f>
        <v>4.1401439999999994</v>
      </c>
      <c r="O59" s="235"/>
      <c r="P59" s="186">
        <f>SUBTOTAL(9,P60:P91)</f>
        <v>0</v>
      </c>
      <c r="Q59" s="236"/>
      <c r="R59" s="185">
        <f>SUBTOTAL(9,R60:R91)</f>
        <v>0</v>
      </c>
      <c r="S59" s="185">
        <f>SUBTOTAL(9,S60:S91)</f>
        <v>0</v>
      </c>
      <c r="T59" s="183"/>
      <c r="U59" s="6"/>
      <c r="V59" s="9"/>
      <c r="W59" s="9"/>
    </row>
    <row r="60" spans="1:23" ht="13" outlineLevel="5">
      <c r="A60" s="188" t="s">
        <v>396</v>
      </c>
      <c r="B60" s="237">
        <v>6</v>
      </c>
      <c r="C60" s="238"/>
      <c r="D60" s="238"/>
      <c r="E60" s="192"/>
      <c r="F60" s="192"/>
      <c r="G60" s="239" t="s">
        <v>206</v>
      </c>
      <c r="H60" s="240"/>
      <c r="I60" s="241"/>
      <c r="J60" s="273"/>
      <c r="K60" s="190">
        <f>SUBTOTAL(9,K61:K82)</f>
        <v>0</v>
      </c>
      <c r="L60" s="240"/>
      <c r="M60" s="241"/>
      <c r="N60" s="191">
        <f>SUBTOTAL(9,N61:N82)</f>
        <v>2.0287039999999998</v>
      </c>
      <c r="O60" s="241"/>
      <c r="P60" s="191">
        <f>SUBTOTAL(9,P61:P82)</f>
        <v>0</v>
      </c>
      <c r="Q60" s="242"/>
      <c r="R60" s="190">
        <f>SUBTOTAL(9,R61:R82)</f>
        <v>0</v>
      </c>
      <c r="S60" s="190">
        <f>SUBTOTAL(9,S61:S82)</f>
        <v>0</v>
      </c>
      <c r="T60" s="188"/>
      <c r="U60" s="6"/>
      <c r="V60" s="9"/>
      <c r="W60" s="9"/>
    </row>
    <row r="61" spans="1:23" ht="13" outlineLevel="6">
      <c r="B61" s="196"/>
      <c r="C61" s="197"/>
      <c r="D61" s="107" t="s">
        <v>1541</v>
      </c>
      <c r="E61" s="108"/>
      <c r="F61" s="108" t="s">
        <v>535</v>
      </c>
      <c r="G61" s="109" t="s">
        <v>536</v>
      </c>
      <c r="H61" s="110" t="s">
        <v>499</v>
      </c>
      <c r="I61" s="111">
        <v>342</v>
      </c>
      <c r="J61" s="274"/>
      <c r="K61" s="112">
        <f>I61*J61</f>
        <v>0</v>
      </c>
      <c r="L61" s="110" t="s">
        <v>2015</v>
      </c>
      <c r="M61" s="111"/>
      <c r="N61" s="111">
        <f>I61*M61</f>
        <v>0</v>
      </c>
      <c r="O61" s="111"/>
      <c r="P61" s="111">
        <f>I61*O61</f>
        <v>0</v>
      </c>
      <c r="Q61" s="112">
        <v>21</v>
      </c>
      <c r="R61" s="112">
        <f>K61*(Q61/100)</f>
        <v>0</v>
      </c>
      <c r="S61" s="112">
        <f>K61+R61</f>
        <v>0</v>
      </c>
      <c r="T61" s="113">
        <v>5</v>
      </c>
      <c r="U61" s="9"/>
      <c r="V61" s="9"/>
      <c r="W61" s="9"/>
    </row>
    <row r="62" spans="1:23" ht="4.5" customHeight="1" outlineLevel="6">
      <c r="B62" s="196"/>
      <c r="C62" s="198"/>
      <c r="D62" s="198"/>
      <c r="E62" s="10"/>
      <c r="F62" s="10"/>
      <c r="G62" s="202"/>
      <c r="H62" s="204"/>
      <c r="I62" s="158"/>
      <c r="J62" s="275"/>
      <c r="K62" s="152"/>
      <c r="L62" s="204"/>
      <c r="M62" s="158"/>
      <c r="N62" s="158"/>
      <c r="O62" s="158"/>
      <c r="P62" s="158"/>
      <c r="Q62" s="152"/>
      <c r="R62" s="152"/>
      <c r="S62" s="152"/>
      <c r="T62" s="10"/>
      <c r="U62" s="9"/>
      <c r="V62" s="9"/>
      <c r="W62" s="9"/>
    </row>
    <row r="63" spans="1:23" ht="12" outlineLevel="7">
      <c r="A63" s="243"/>
      <c r="B63" s="244"/>
      <c r="C63" s="244"/>
      <c r="D63" s="244"/>
      <c r="E63" s="245"/>
      <c r="F63" s="249" t="s">
        <v>17</v>
      </c>
      <c r="G63" s="246" t="s">
        <v>537</v>
      </c>
      <c r="H63" s="247"/>
      <c r="I63" s="248">
        <v>0</v>
      </c>
      <c r="J63" s="276"/>
      <c r="K63" s="250"/>
      <c r="L63" s="247"/>
      <c r="M63" s="248"/>
      <c r="N63" s="248"/>
      <c r="O63" s="248"/>
      <c r="P63" s="248"/>
      <c r="Q63" s="250"/>
      <c r="R63" s="250"/>
      <c r="S63" s="250"/>
      <c r="T63" s="249"/>
      <c r="U63" s="6"/>
      <c r="V63" s="9"/>
    </row>
    <row r="64" spans="1:23" ht="12" outlineLevel="7">
      <c r="A64" s="243"/>
      <c r="B64" s="244"/>
      <c r="C64" s="244"/>
      <c r="D64" s="244"/>
      <c r="E64" s="245"/>
      <c r="F64" s="249"/>
      <c r="G64" s="246" t="s">
        <v>1542</v>
      </c>
      <c r="H64" s="247"/>
      <c r="I64" s="248">
        <v>322</v>
      </c>
      <c r="J64" s="276"/>
      <c r="K64" s="250"/>
      <c r="L64" s="247"/>
      <c r="M64" s="248"/>
      <c r="N64" s="248"/>
      <c r="O64" s="248"/>
      <c r="P64" s="248"/>
      <c r="Q64" s="250"/>
      <c r="R64" s="250"/>
      <c r="S64" s="250"/>
      <c r="T64" s="249"/>
      <c r="U64" s="6"/>
      <c r="V64" s="9"/>
    </row>
    <row r="65" spans="1:23" ht="12" outlineLevel="7">
      <c r="A65" s="243"/>
      <c r="B65" s="244"/>
      <c r="C65" s="244"/>
      <c r="D65" s="244"/>
      <c r="E65" s="245"/>
      <c r="F65" s="249"/>
      <c r="G65" s="246" t="s">
        <v>539</v>
      </c>
      <c r="H65" s="247"/>
      <c r="I65" s="248">
        <v>0</v>
      </c>
      <c r="J65" s="276"/>
      <c r="K65" s="250"/>
      <c r="L65" s="247"/>
      <c r="M65" s="248"/>
      <c r="N65" s="248"/>
      <c r="O65" s="248"/>
      <c r="P65" s="248"/>
      <c r="Q65" s="250"/>
      <c r="R65" s="250"/>
      <c r="S65" s="250"/>
      <c r="T65" s="249"/>
      <c r="U65" s="6"/>
      <c r="V65" s="9"/>
    </row>
    <row r="66" spans="1:23" ht="12" outlineLevel="7">
      <c r="A66" s="243"/>
      <c r="B66" s="244"/>
      <c r="C66" s="244"/>
      <c r="D66" s="244"/>
      <c r="E66" s="245"/>
      <c r="F66" s="249"/>
      <c r="G66" s="246" t="s">
        <v>1543</v>
      </c>
      <c r="H66" s="247"/>
      <c r="I66" s="248">
        <v>20</v>
      </c>
      <c r="J66" s="276"/>
      <c r="K66" s="250"/>
      <c r="L66" s="247"/>
      <c r="M66" s="248"/>
      <c r="N66" s="248"/>
      <c r="O66" s="248"/>
      <c r="P66" s="248"/>
      <c r="Q66" s="250"/>
      <c r="R66" s="250"/>
      <c r="S66" s="250"/>
      <c r="T66" s="249"/>
      <c r="U66" s="6"/>
      <c r="V66" s="9"/>
    </row>
    <row r="67" spans="1:23" ht="7.5" customHeight="1" outlineLevel="7">
      <c r="A67" s="9"/>
      <c r="B67" s="196"/>
      <c r="C67" s="195"/>
      <c r="D67" s="195"/>
      <c r="E67" s="12"/>
      <c r="F67" s="12"/>
      <c r="G67" s="203"/>
      <c r="H67" s="204"/>
      <c r="I67" s="205"/>
      <c r="J67" s="277"/>
      <c r="K67" s="152"/>
      <c r="L67" s="204"/>
      <c r="M67" s="158"/>
      <c r="N67" s="158"/>
      <c r="O67" s="158"/>
      <c r="P67" s="158"/>
      <c r="Q67" s="152"/>
      <c r="R67" s="152"/>
      <c r="S67" s="152"/>
      <c r="T67" s="10"/>
      <c r="U67" s="6"/>
      <c r="V67" s="9"/>
    </row>
    <row r="68" spans="1:23" ht="13" outlineLevel="6">
      <c r="B68" s="196"/>
      <c r="C68" s="197"/>
      <c r="D68" s="107" t="s">
        <v>1544</v>
      </c>
      <c r="E68" s="108"/>
      <c r="F68" s="108" t="s">
        <v>542</v>
      </c>
      <c r="G68" s="109" t="s">
        <v>543</v>
      </c>
      <c r="H68" s="110" t="s">
        <v>499</v>
      </c>
      <c r="I68" s="111">
        <v>10.8</v>
      </c>
      <c r="J68" s="274"/>
      <c r="K68" s="112">
        <f>I68*J68</f>
        <v>0</v>
      </c>
      <c r="L68" s="110" t="s">
        <v>2013</v>
      </c>
      <c r="M68" s="111">
        <v>2.0480000000000002E-2</v>
      </c>
      <c r="N68" s="111">
        <f>I68*M68</f>
        <v>0.22118400000000002</v>
      </c>
      <c r="O68" s="111"/>
      <c r="P68" s="111">
        <f>I68*O68</f>
        <v>0</v>
      </c>
      <c r="Q68" s="112">
        <v>21</v>
      </c>
      <c r="R68" s="112">
        <f>K68*(Q68/100)</f>
        <v>0</v>
      </c>
      <c r="S68" s="112">
        <f>K68+R68</f>
        <v>0</v>
      </c>
      <c r="T68" s="113">
        <v>5</v>
      </c>
      <c r="U68" s="9"/>
      <c r="V68" s="9"/>
      <c r="W68" s="9"/>
    </row>
    <row r="69" spans="1:23" ht="4.5" customHeight="1" outlineLevel="6">
      <c r="B69" s="196"/>
      <c r="C69" s="198"/>
      <c r="D69" s="198"/>
      <c r="E69" s="10"/>
      <c r="F69" s="10"/>
      <c r="G69" s="202"/>
      <c r="H69" s="204"/>
      <c r="I69" s="158"/>
      <c r="J69" s="275"/>
      <c r="K69" s="152"/>
      <c r="L69" s="204"/>
      <c r="M69" s="158"/>
      <c r="N69" s="158"/>
      <c r="O69" s="158"/>
      <c r="P69" s="158"/>
      <c r="Q69" s="152"/>
      <c r="R69" s="152"/>
      <c r="S69" s="152"/>
      <c r="T69" s="10"/>
      <c r="U69" s="9"/>
      <c r="V69" s="9"/>
      <c r="W69" s="9"/>
    </row>
    <row r="70" spans="1:23" ht="12" outlineLevel="7">
      <c r="A70" s="243"/>
      <c r="B70" s="244"/>
      <c r="C70" s="244"/>
      <c r="D70" s="244"/>
      <c r="E70" s="245"/>
      <c r="F70" s="249" t="s">
        <v>17</v>
      </c>
      <c r="G70" s="246" t="s">
        <v>544</v>
      </c>
      <c r="H70" s="247"/>
      <c r="I70" s="248">
        <v>0</v>
      </c>
      <c r="J70" s="276"/>
      <c r="K70" s="250"/>
      <c r="L70" s="247"/>
      <c r="M70" s="248"/>
      <c r="N70" s="248"/>
      <c r="O70" s="248"/>
      <c r="P70" s="248"/>
      <c r="Q70" s="250"/>
      <c r="R70" s="250"/>
      <c r="S70" s="250"/>
      <c r="T70" s="249"/>
      <c r="U70" s="6"/>
      <c r="V70" s="9"/>
    </row>
    <row r="71" spans="1:23" ht="12" outlineLevel="7">
      <c r="A71" s="243"/>
      <c r="B71" s="244"/>
      <c r="C71" s="244"/>
      <c r="D71" s="244"/>
      <c r="E71" s="245"/>
      <c r="F71" s="249"/>
      <c r="G71" s="246" t="s">
        <v>1545</v>
      </c>
      <c r="H71" s="247"/>
      <c r="I71" s="248">
        <v>10.8</v>
      </c>
      <c r="J71" s="276"/>
      <c r="K71" s="250"/>
      <c r="L71" s="247"/>
      <c r="M71" s="248"/>
      <c r="N71" s="248"/>
      <c r="O71" s="248"/>
      <c r="P71" s="248"/>
      <c r="Q71" s="250"/>
      <c r="R71" s="250"/>
      <c r="S71" s="250"/>
      <c r="T71" s="249"/>
      <c r="U71" s="6"/>
      <c r="V71" s="9"/>
    </row>
    <row r="72" spans="1:23" ht="7.5" customHeight="1" outlineLevel="7">
      <c r="A72" s="9"/>
      <c r="B72" s="196"/>
      <c r="C72" s="195"/>
      <c r="D72" s="195"/>
      <c r="E72" s="12"/>
      <c r="F72" s="12"/>
      <c r="G72" s="203"/>
      <c r="H72" s="204"/>
      <c r="I72" s="205"/>
      <c r="J72" s="277"/>
      <c r="K72" s="152"/>
      <c r="L72" s="204"/>
      <c r="M72" s="158"/>
      <c r="N72" s="158"/>
      <c r="O72" s="158"/>
      <c r="P72" s="158"/>
      <c r="Q72" s="152"/>
      <c r="R72" s="152"/>
      <c r="S72" s="152"/>
      <c r="T72" s="10"/>
      <c r="U72" s="6"/>
      <c r="V72" s="9"/>
    </row>
    <row r="73" spans="1:23" ht="13" outlineLevel="6">
      <c r="B73" s="196"/>
      <c r="C73" s="197"/>
      <c r="D73" s="107" t="s">
        <v>1546</v>
      </c>
      <c r="E73" s="108"/>
      <c r="F73" s="108" t="s">
        <v>547</v>
      </c>
      <c r="G73" s="109" t="s">
        <v>548</v>
      </c>
      <c r="H73" s="110" t="s">
        <v>499</v>
      </c>
      <c r="I73" s="111">
        <v>44</v>
      </c>
      <c r="J73" s="274"/>
      <c r="K73" s="112">
        <f>I73*J73</f>
        <v>0</v>
      </c>
      <c r="L73" s="110" t="s">
        <v>2015</v>
      </c>
      <c r="M73" s="111">
        <v>3.3579999999999999E-2</v>
      </c>
      <c r="N73" s="111">
        <f>I73*M73</f>
        <v>1.4775199999999999</v>
      </c>
      <c r="O73" s="111"/>
      <c r="P73" s="111">
        <f>I73*O73</f>
        <v>0</v>
      </c>
      <c r="Q73" s="112">
        <v>21</v>
      </c>
      <c r="R73" s="112">
        <f>K73*(Q73/100)</f>
        <v>0</v>
      </c>
      <c r="S73" s="112">
        <f>K73+R73</f>
        <v>0</v>
      </c>
      <c r="T73" s="113">
        <v>5</v>
      </c>
      <c r="U73" s="9"/>
      <c r="V73" s="9"/>
      <c r="W73" s="9"/>
    </row>
    <row r="74" spans="1:23" ht="4.5" customHeight="1" outlineLevel="6">
      <c r="B74" s="196"/>
      <c r="C74" s="198"/>
      <c r="D74" s="198"/>
      <c r="E74" s="10"/>
      <c r="F74" s="10"/>
      <c r="G74" s="202"/>
      <c r="H74" s="204"/>
      <c r="I74" s="158"/>
      <c r="J74" s="275"/>
      <c r="K74" s="152"/>
      <c r="L74" s="204"/>
      <c r="M74" s="158"/>
      <c r="N74" s="158"/>
      <c r="O74" s="158"/>
      <c r="P74" s="158"/>
      <c r="Q74" s="152"/>
      <c r="R74" s="152"/>
      <c r="S74" s="152"/>
      <c r="T74" s="10"/>
      <c r="U74" s="9"/>
      <c r="V74" s="9"/>
      <c r="W74" s="9"/>
    </row>
    <row r="75" spans="1:23" ht="12" outlineLevel="7">
      <c r="A75" s="243"/>
      <c r="B75" s="244"/>
      <c r="C75" s="244"/>
      <c r="D75" s="244"/>
      <c r="E75" s="245"/>
      <c r="F75" s="249" t="s">
        <v>17</v>
      </c>
      <c r="G75" s="246" t="s">
        <v>549</v>
      </c>
      <c r="H75" s="247"/>
      <c r="I75" s="248">
        <v>0</v>
      </c>
      <c r="J75" s="276"/>
      <c r="K75" s="250"/>
      <c r="L75" s="247"/>
      <c r="M75" s="248"/>
      <c r="N75" s="248"/>
      <c r="O75" s="248"/>
      <c r="P75" s="248"/>
      <c r="Q75" s="250"/>
      <c r="R75" s="250"/>
      <c r="S75" s="250"/>
      <c r="T75" s="249"/>
      <c r="U75" s="6"/>
      <c r="V75" s="9"/>
    </row>
    <row r="76" spans="1:23" ht="12" outlineLevel="7">
      <c r="A76" s="243"/>
      <c r="B76" s="244"/>
      <c r="C76" s="244"/>
      <c r="D76" s="244"/>
      <c r="E76" s="245"/>
      <c r="F76" s="249"/>
      <c r="G76" s="246" t="s">
        <v>1547</v>
      </c>
      <c r="H76" s="247"/>
      <c r="I76" s="248">
        <v>44</v>
      </c>
      <c r="J76" s="276"/>
      <c r="K76" s="250"/>
      <c r="L76" s="247"/>
      <c r="M76" s="248"/>
      <c r="N76" s="248"/>
      <c r="O76" s="248"/>
      <c r="P76" s="248"/>
      <c r="Q76" s="250"/>
      <c r="R76" s="250"/>
      <c r="S76" s="250"/>
      <c r="T76" s="249"/>
      <c r="U76" s="6"/>
      <c r="V76" s="9"/>
    </row>
    <row r="77" spans="1:23" ht="7.5" customHeight="1" outlineLevel="7">
      <c r="A77" s="9"/>
      <c r="B77" s="196"/>
      <c r="C77" s="195"/>
      <c r="D77" s="195"/>
      <c r="E77" s="12"/>
      <c r="F77" s="12"/>
      <c r="G77" s="203"/>
      <c r="H77" s="204"/>
      <c r="I77" s="205"/>
      <c r="J77" s="277"/>
      <c r="K77" s="152"/>
      <c r="L77" s="204"/>
      <c r="M77" s="158"/>
      <c r="N77" s="158"/>
      <c r="O77" s="158"/>
      <c r="P77" s="158"/>
      <c r="Q77" s="152"/>
      <c r="R77" s="152"/>
      <c r="S77" s="152"/>
      <c r="T77" s="10"/>
      <c r="U77" s="6"/>
      <c r="V77" s="9"/>
    </row>
    <row r="78" spans="1:23" ht="13" outlineLevel="6">
      <c r="B78" s="196"/>
      <c r="C78" s="197"/>
      <c r="D78" s="107" t="s">
        <v>1548</v>
      </c>
      <c r="E78" s="108"/>
      <c r="F78" s="108" t="s">
        <v>552</v>
      </c>
      <c r="G78" s="109" t="s">
        <v>553</v>
      </c>
      <c r="H78" s="110" t="s">
        <v>554</v>
      </c>
      <c r="I78" s="111">
        <v>220</v>
      </c>
      <c r="J78" s="274"/>
      <c r="K78" s="112">
        <f>I78*J78</f>
        <v>0</v>
      </c>
      <c r="L78" s="110" t="s">
        <v>2015</v>
      </c>
      <c r="M78" s="111">
        <v>1.5E-3</v>
      </c>
      <c r="N78" s="111">
        <f>I78*M78</f>
        <v>0.33</v>
      </c>
      <c r="O78" s="111"/>
      <c r="P78" s="111">
        <f>I78*O78</f>
        <v>0</v>
      </c>
      <c r="Q78" s="112">
        <v>21</v>
      </c>
      <c r="R78" s="112">
        <f>K78*(Q78/100)</f>
        <v>0</v>
      </c>
      <c r="S78" s="112">
        <f>K78+R78</f>
        <v>0</v>
      </c>
      <c r="T78" s="113">
        <v>5</v>
      </c>
      <c r="U78" s="9"/>
      <c r="V78" s="9"/>
      <c r="W78" s="9"/>
    </row>
    <row r="79" spans="1:23" ht="4.5" customHeight="1" outlineLevel="6">
      <c r="B79" s="196"/>
      <c r="C79" s="198"/>
      <c r="D79" s="198"/>
      <c r="E79" s="10"/>
      <c r="F79" s="10"/>
      <c r="G79" s="202"/>
      <c r="H79" s="204"/>
      <c r="I79" s="158"/>
      <c r="J79" s="275"/>
      <c r="K79" s="152"/>
      <c r="L79" s="204"/>
      <c r="M79" s="158"/>
      <c r="N79" s="158"/>
      <c r="O79" s="158"/>
      <c r="P79" s="158"/>
      <c r="Q79" s="152"/>
      <c r="R79" s="152"/>
      <c r="S79" s="152"/>
      <c r="T79" s="10"/>
      <c r="U79" s="9"/>
      <c r="V79" s="9"/>
      <c r="W79" s="9"/>
    </row>
    <row r="80" spans="1:23" ht="12" outlineLevel="7">
      <c r="A80" s="243"/>
      <c r="B80" s="244"/>
      <c r="C80" s="244"/>
      <c r="D80" s="244"/>
      <c r="E80" s="245"/>
      <c r="F80" s="249" t="s">
        <v>17</v>
      </c>
      <c r="G80" s="246" t="s">
        <v>1183</v>
      </c>
      <c r="H80" s="247"/>
      <c r="I80" s="248">
        <v>220</v>
      </c>
      <c r="J80" s="276"/>
      <c r="K80" s="250"/>
      <c r="L80" s="247"/>
      <c r="M80" s="248"/>
      <c r="N80" s="248"/>
      <c r="O80" s="248"/>
      <c r="P80" s="248"/>
      <c r="Q80" s="250"/>
      <c r="R80" s="250"/>
      <c r="S80" s="250"/>
      <c r="T80" s="249"/>
      <c r="U80" s="6"/>
      <c r="V80" s="9"/>
    </row>
    <row r="81" spans="1:23" ht="7.5" customHeight="1" outlineLevel="7">
      <c r="A81" s="9"/>
      <c r="B81" s="196"/>
      <c r="C81" s="195"/>
      <c r="D81" s="195"/>
      <c r="E81" s="12"/>
      <c r="F81" s="12"/>
      <c r="G81" s="203"/>
      <c r="H81" s="204"/>
      <c r="I81" s="205"/>
      <c r="J81" s="277"/>
      <c r="K81" s="152"/>
      <c r="L81" s="204"/>
      <c r="M81" s="158"/>
      <c r="N81" s="158"/>
      <c r="O81" s="158"/>
      <c r="P81" s="158"/>
      <c r="Q81" s="152"/>
      <c r="R81" s="152"/>
      <c r="S81" s="152"/>
      <c r="T81" s="10"/>
      <c r="U81" s="6"/>
      <c r="V81" s="9"/>
    </row>
    <row r="82" spans="1:23" outlineLevel="6">
      <c r="B82" s="6"/>
      <c r="C82" s="6"/>
      <c r="D82" s="6"/>
      <c r="E82" s="6"/>
      <c r="F82" s="6"/>
      <c r="G82" s="6"/>
      <c r="H82" s="6"/>
      <c r="I82" s="6"/>
      <c r="J82" s="278"/>
      <c r="K82" s="9"/>
      <c r="L82" s="6"/>
      <c r="M82" s="6"/>
      <c r="N82" s="6"/>
      <c r="O82" s="6"/>
      <c r="P82" s="6"/>
      <c r="Q82" s="6"/>
      <c r="R82" s="9"/>
      <c r="S82" s="9"/>
      <c r="T82" s="9"/>
    </row>
    <row r="83" spans="1:23" ht="13" outlineLevel="5">
      <c r="A83" s="188" t="s">
        <v>397</v>
      </c>
      <c r="B83" s="237">
        <v>6</v>
      </c>
      <c r="C83" s="238"/>
      <c r="D83" s="238"/>
      <c r="E83" s="192"/>
      <c r="F83" s="192"/>
      <c r="G83" s="239" t="s">
        <v>208</v>
      </c>
      <c r="H83" s="240"/>
      <c r="I83" s="241"/>
      <c r="J83" s="273"/>
      <c r="K83" s="190">
        <f>SUBTOTAL(9,K84:K91)</f>
        <v>0</v>
      </c>
      <c r="L83" s="240"/>
      <c r="M83" s="241"/>
      <c r="N83" s="191">
        <f>SUBTOTAL(9,N84:N91)</f>
        <v>2.11144</v>
      </c>
      <c r="O83" s="241"/>
      <c r="P83" s="191">
        <f>SUBTOTAL(9,P84:P91)</f>
        <v>0</v>
      </c>
      <c r="Q83" s="242"/>
      <c r="R83" s="190">
        <f>SUBTOTAL(9,R84:R91)</f>
        <v>0</v>
      </c>
      <c r="S83" s="190">
        <f>SUBTOTAL(9,S84:S91)</f>
        <v>0</v>
      </c>
      <c r="T83" s="188"/>
      <c r="U83" s="6"/>
      <c r="V83" s="9"/>
      <c r="W83" s="9"/>
    </row>
    <row r="84" spans="1:23" ht="26" outlineLevel="6">
      <c r="B84" s="196"/>
      <c r="C84" s="197"/>
      <c r="D84" s="107" t="s">
        <v>1549</v>
      </c>
      <c r="E84" s="108"/>
      <c r="F84" s="108" t="s">
        <v>557</v>
      </c>
      <c r="G84" s="109" t="s">
        <v>558</v>
      </c>
      <c r="H84" s="110" t="s">
        <v>499</v>
      </c>
      <c r="I84" s="111">
        <v>44</v>
      </c>
      <c r="J84" s="274"/>
      <c r="K84" s="112">
        <f>I84*J84</f>
        <v>0</v>
      </c>
      <c r="L84" s="110" t="s">
        <v>2013</v>
      </c>
      <c r="M84" s="111">
        <v>3.798E-2</v>
      </c>
      <c r="N84" s="111">
        <f>I84*M84</f>
        <v>1.6711199999999999</v>
      </c>
      <c r="O84" s="111"/>
      <c r="P84" s="111">
        <f>I84*O84</f>
        <v>0</v>
      </c>
      <c r="Q84" s="112">
        <v>21</v>
      </c>
      <c r="R84" s="112">
        <f>K84*(Q84/100)</f>
        <v>0</v>
      </c>
      <c r="S84" s="112">
        <f>K84+R84</f>
        <v>0</v>
      </c>
      <c r="T84" s="113">
        <v>5</v>
      </c>
      <c r="U84" s="9"/>
      <c r="V84" s="9"/>
      <c r="W84" s="9"/>
    </row>
    <row r="85" spans="1:23" ht="4.5" customHeight="1" outlineLevel="6">
      <c r="B85" s="196"/>
      <c r="C85" s="198"/>
      <c r="D85" s="198"/>
      <c r="E85" s="10"/>
      <c r="F85" s="10"/>
      <c r="G85" s="202"/>
      <c r="H85" s="204"/>
      <c r="I85" s="158"/>
      <c r="J85" s="275"/>
      <c r="K85" s="152"/>
      <c r="L85" s="204"/>
      <c r="M85" s="158"/>
      <c r="N85" s="158"/>
      <c r="O85" s="158"/>
      <c r="P85" s="158"/>
      <c r="Q85" s="152"/>
      <c r="R85" s="152"/>
      <c r="S85" s="152"/>
      <c r="T85" s="10"/>
      <c r="U85" s="9"/>
      <c r="V85" s="9"/>
      <c r="W85" s="9"/>
    </row>
    <row r="86" spans="1:23" ht="13" outlineLevel="6">
      <c r="B86" s="196"/>
      <c r="C86" s="197"/>
      <c r="D86" s="107" t="s">
        <v>1550</v>
      </c>
      <c r="E86" s="108"/>
      <c r="F86" s="108" t="s">
        <v>877</v>
      </c>
      <c r="G86" s="109" t="s">
        <v>878</v>
      </c>
      <c r="H86" s="110" t="s">
        <v>499</v>
      </c>
      <c r="I86" s="111">
        <v>21.5</v>
      </c>
      <c r="J86" s="274"/>
      <c r="K86" s="112">
        <f>I86*J86</f>
        <v>0</v>
      </c>
      <c r="L86" s="110" t="s">
        <v>2013</v>
      </c>
      <c r="M86" s="111">
        <v>2.0480000000000002E-2</v>
      </c>
      <c r="N86" s="111">
        <f>I86*M86</f>
        <v>0.44032000000000004</v>
      </c>
      <c r="O86" s="111"/>
      <c r="P86" s="111">
        <f>I86*O86</f>
        <v>0</v>
      </c>
      <c r="Q86" s="112">
        <v>21</v>
      </c>
      <c r="R86" s="112">
        <f>K86*(Q86/100)</f>
        <v>0</v>
      </c>
      <c r="S86" s="112">
        <f>K86+R86</f>
        <v>0</v>
      </c>
      <c r="T86" s="113">
        <v>5</v>
      </c>
      <c r="U86" s="9"/>
      <c r="V86" s="9"/>
      <c r="W86" s="9"/>
    </row>
    <row r="87" spans="1:23" ht="4.5" customHeight="1" outlineLevel="6">
      <c r="B87" s="196"/>
      <c r="C87" s="198"/>
      <c r="D87" s="198"/>
      <c r="E87" s="10"/>
      <c r="F87" s="10"/>
      <c r="G87" s="202"/>
      <c r="H87" s="204"/>
      <c r="I87" s="158"/>
      <c r="J87" s="275"/>
      <c r="K87" s="152"/>
      <c r="L87" s="204"/>
      <c r="M87" s="158"/>
      <c r="N87" s="158"/>
      <c r="O87" s="158"/>
      <c r="P87" s="158"/>
      <c r="Q87" s="152"/>
      <c r="R87" s="152"/>
      <c r="S87" s="152"/>
      <c r="T87" s="10"/>
      <c r="U87" s="9"/>
      <c r="V87" s="9"/>
      <c r="W87" s="9"/>
    </row>
    <row r="88" spans="1:23" ht="12" outlineLevel="7">
      <c r="A88" s="243"/>
      <c r="B88" s="244"/>
      <c r="C88" s="244"/>
      <c r="D88" s="244"/>
      <c r="E88" s="245"/>
      <c r="F88" s="249" t="s">
        <v>17</v>
      </c>
      <c r="G88" s="246" t="s">
        <v>879</v>
      </c>
      <c r="H88" s="247"/>
      <c r="I88" s="248">
        <v>0</v>
      </c>
      <c r="J88" s="276"/>
      <c r="K88" s="250"/>
      <c r="L88" s="247"/>
      <c r="M88" s="248"/>
      <c r="N88" s="248"/>
      <c r="O88" s="248"/>
      <c r="P88" s="248"/>
      <c r="Q88" s="250"/>
      <c r="R88" s="250"/>
      <c r="S88" s="250"/>
      <c r="T88" s="249"/>
      <c r="U88" s="6"/>
      <c r="V88" s="9"/>
    </row>
    <row r="89" spans="1:23" ht="12" outlineLevel="7">
      <c r="A89" s="243"/>
      <c r="B89" s="244"/>
      <c r="C89" s="244"/>
      <c r="D89" s="244"/>
      <c r="E89" s="245"/>
      <c r="F89" s="249"/>
      <c r="G89" s="246" t="s">
        <v>1551</v>
      </c>
      <c r="H89" s="247"/>
      <c r="I89" s="248">
        <v>21.5</v>
      </c>
      <c r="J89" s="276"/>
      <c r="K89" s="250"/>
      <c r="L89" s="247"/>
      <c r="M89" s="248"/>
      <c r="N89" s="248"/>
      <c r="O89" s="248"/>
      <c r="P89" s="248"/>
      <c r="Q89" s="250"/>
      <c r="R89" s="250"/>
      <c r="S89" s="250"/>
      <c r="T89" s="249"/>
      <c r="U89" s="6"/>
      <c r="V89" s="9"/>
    </row>
    <row r="90" spans="1:23" ht="7.5" customHeight="1" outlineLevel="7">
      <c r="A90" s="9"/>
      <c r="B90" s="196"/>
      <c r="C90" s="195"/>
      <c r="D90" s="195"/>
      <c r="E90" s="12"/>
      <c r="F90" s="12"/>
      <c r="G90" s="203"/>
      <c r="H90" s="204"/>
      <c r="I90" s="205"/>
      <c r="J90" s="277"/>
      <c r="K90" s="152"/>
      <c r="L90" s="204"/>
      <c r="M90" s="158"/>
      <c r="N90" s="158"/>
      <c r="O90" s="158"/>
      <c r="P90" s="158"/>
      <c r="Q90" s="152"/>
      <c r="R90" s="152"/>
      <c r="S90" s="152"/>
      <c r="T90" s="10"/>
      <c r="U90" s="6"/>
      <c r="V90" s="9"/>
    </row>
    <row r="91" spans="1:23" outlineLevel="6">
      <c r="B91" s="6"/>
      <c r="C91" s="6"/>
      <c r="D91" s="6"/>
      <c r="E91" s="6"/>
      <c r="F91" s="6"/>
      <c r="G91" s="6"/>
      <c r="H91" s="6"/>
      <c r="I91" s="6"/>
      <c r="J91" s="278"/>
      <c r="K91" s="9"/>
      <c r="L91" s="6"/>
      <c r="M91" s="6"/>
      <c r="N91" s="6"/>
      <c r="O91" s="6"/>
      <c r="P91" s="6"/>
      <c r="Q91" s="6"/>
      <c r="R91" s="9"/>
      <c r="S91" s="9"/>
      <c r="T91" s="9"/>
    </row>
    <row r="92" spans="1:23" ht="13" outlineLevel="4">
      <c r="A92" s="183" t="s">
        <v>398</v>
      </c>
      <c r="B92" s="231">
        <v>5</v>
      </c>
      <c r="C92" s="232"/>
      <c r="D92" s="232"/>
      <c r="E92" s="187"/>
      <c r="F92" s="187"/>
      <c r="G92" s="233" t="s">
        <v>210</v>
      </c>
      <c r="H92" s="234"/>
      <c r="I92" s="235"/>
      <c r="J92" s="272"/>
      <c r="K92" s="185">
        <f>SUBTOTAL(9,K93:K106)</f>
        <v>0</v>
      </c>
      <c r="L92" s="234"/>
      <c r="M92" s="235"/>
      <c r="N92" s="186">
        <f>SUBTOTAL(9,N93:N106)</f>
        <v>4.224E-2</v>
      </c>
      <c r="O92" s="235"/>
      <c r="P92" s="186">
        <f>SUBTOTAL(9,P93:P106)</f>
        <v>0</v>
      </c>
      <c r="Q92" s="236"/>
      <c r="R92" s="185">
        <f>SUBTOTAL(9,R93:R106)</f>
        <v>0</v>
      </c>
      <c r="S92" s="185">
        <f>SUBTOTAL(9,S93:S106)</f>
        <v>0</v>
      </c>
      <c r="T92" s="183"/>
      <c r="U92" s="6"/>
      <c r="V92" s="9"/>
      <c r="W92" s="9"/>
    </row>
    <row r="93" spans="1:23" ht="13" outlineLevel="5">
      <c r="A93" s="188" t="s">
        <v>399</v>
      </c>
      <c r="B93" s="237">
        <v>6</v>
      </c>
      <c r="C93" s="238"/>
      <c r="D93" s="238"/>
      <c r="E93" s="192"/>
      <c r="F93" s="192"/>
      <c r="G93" s="239" t="s">
        <v>212</v>
      </c>
      <c r="H93" s="240"/>
      <c r="I93" s="241"/>
      <c r="J93" s="273"/>
      <c r="K93" s="190">
        <f>SUBTOTAL(9,K94:K99)</f>
        <v>0</v>
      </c>
      <c r="L93" s="240"/>
      <c r="M93" s="241"/>
      <c r="N93" s="191">
        <f>SUBTOTAL(9,N94:N99)</f>
        <v>1.7600000000000001E-2</v>
      </c>
      <c r="O93" s="241"/>
      <c r="P93" s="191">
        <f>SUBTOTAL(9,P94:P99)</f>
        <v>0</v>
      </c>
      <c r="Q93" s="242"/>
      <c r="R93" s="190">
        <f>SUBTOTAL(9,R94:R99)</f>
        <v>0</v>
      </c>
      <c r="S93" s="190">
        <f>SUBTOTAL(9,S94:S99)</f>
        <v>0</v>
      </c>
      <c r="T93" s="188"/>
      <c r="U93" s="6"/>
      <c r="V93" s="9"/>
      <c r="W93" s="9"/>
    </row>
    <row r="94" spans="1:23" ht="13" outlineLevel="6">
      <c r="B94" s="196"/>
      <c r="C94" s="197"/>
      <c r="D94" s="107" t="s">
        <v>1552</v>
      </c>
      <c r="E94" s="108"/>
      <c r="F94" s="108" t="s">
        <v>560</v>
      </c>
      <c r="G94" s="109" t="s">
        <v>561</v>
      </c>
      <c r="H94" s="110" t="s">
        <v>499</v>
      </c>
      <c r="I94" s="111">
        <v>88</v>
      </c>
      <c r="J94" s="274"/>
      <c r="K94" s="112">
        <f>I94*J94</f>
        <v>0</v>
      </c>
      <c r="L94" s="110" t="s">
        <v>2013</v>
      </c>
      <c r="M94" s="111">
        <v>2.0000000000000001E-4</v>
      </c>
      <c r="N94" s="111">
        <f>I94*M94</f>
        <v>1.7600000000000001E-2</v>
      </c>
      <c r="O94" s="111"/>
      <c r="P94" s="111">
        <f>I94*O94</f>
        <v>0</v>
      </c>
      <c r="Q94" s="112">
        <v>21</v>
      </c>
      <c r="R94" s="112">
        <f>K94*(Q94/100)</f>
        <v>0</v>
      </c>
      <c r="S94" s="112">
        <f>K94+R94</f>
        <v>0</v>
      </c>
      <c r="T94" s="113">
        <v>5</v>
      </c>
      <c r="U94" s="9"/>
      <c r="V94" s="9"/>
      <c r="W94" s="9"/>
    </row>
    <row r="95" spans="1:23" ht="4.5" customHeight="1" outlineLevel="6">
      <c r="B95" s="196"/>
      <c r="C95" s="198"/>
      <c r="D95" s="198"/>
      <c r="E95" s="10"/>
      <c r="F95" s="10"/>
      <c r="G95" s="202"/>
      <c r="H95" s="204"/>
      <c r="I95" s="158"/>
      <c r="J95" s="275"/>
      <c r="K95" s="152"/>
      <c r="L95" s="204"/>
      <c r="M95" s="158"/>
      <c r="N95" s="158"/>
      <c r="O95" s="158"/>
      <c r="P95" s="158"/>
      <c r="Q95" s="152"/>
      <c r="R95" s="152"/>
      <c r="S95" s="152"/>
      <c r="T95" s="10"/>
      <c r="U95" s="9"/>
      <c r="V95" s="9"/>
      <c r="W95" s="9"/>
    </row>
    <row r="96" spans="1:23" ht="12" outlineLevel="7">
      <c r="A96" s="243"/>
      <c r="B96" s="244"/>
      <c r="C96" s="244"/>
      <c r="D96" s="244"/>
      <c r="E96" s="245"/>
      <c r="F96" s="249" t="s">
        <v>17</v>
      </c>
      <c r="G96" s="246" t="s">
        <v>562</v>
      </c>
      <c r="H96" s="247"/>
      <c r="I96" s="248">
        <v>0</v>
      </c>
      <c r="J96" s="276"/>
      <c r="K96" s="250"/>
      <c r="L96" s="247"/>
      <c r="M96" s="248"/>
      <c r="N96" s="248"/>
      <c r="O96" s="248"/>
      <c r="P96" s="248"/>
      <c r="Q96" s="250"/>
      <c r="R96" s="250"/>
      <c r="S96" s="250"/>
      <c r="T96" s="249"/>
      <c r="U96" s="6"/>
      <c r="V96" s="9"/>
    </row>
    <row r="97" spans="1:23" ht="12" outlineLevel="7">
      <c r="A97" s="243"/>
      <c r="B97" s="244"/>
      <c r="C97" s="244"/>
      <c r="D97" s="244"/>
      <c r="E97" s="245"/>
      <c r="F97" s="249"/>
      <c r="G97" s="246" t="s">
        <v>817</v>
      </c>
      <c r="H97" s="247"/>
      <c r="I97" s="248">
        <v>88</v>
      </c>
      <c r="J97" s="276"/>
      <c r="K97" s="250"/>
      <c r="L97" s="247"/>
      <c r="M97" s="248"/>
      <c r="N97" s="248"/>
      <c r="O97" s="248"/>
      <c r="P97" s="248"/>
      <c r="Q97" s="250"/>
      <c r="R97" s="250"/>
      <c r="S97" s="250"/>
      <c r="T97" s="249"/>
      <c r="U97" s="6"/>
      <c r="V97" s="9"/>
    </row>
    <row r="98" spans="1:23" ht="7.5" customHeight="1" outlineLevel="7">
      <c r="A98" s="9"/>
      <c r="B98" s="196"/>
      <c r="C98" s="195"/>
      <c r="D98" s="195"/>
      <c r="E98" s="12"/>
      <c r="F98" s="12"/>
      <c r="G98" s="203"/>
      <c r="H98" s="204"/>
      <c r="I98" s="205"/>
      <c r="J98" s="277"/>
      <c r="K98" s="152"/>
      <c r="L98" s="204"/>
      <c r="M98" s="158"/>
      <c r="N98" s="158"/>
      <c r="O98" s="158"/>
      <c r="P98" s="158"/>
      <c r="Q98" s="152"/>
      <c r="R98" s="152"/>
      <c r="S98" s="152"/>
      <c r="T98" s="10"/>
      <c r="U98" s="6"/>
      <c r="V98" s="9"/>
    </row>
    <row r="99" spans="1:23" outlineLevel="6">
      <c r="B99" s="6"/>
      <c r="C99" s="6"/>
      <c r="D99" s="6"/>
      <c r="E99" s="6"/>
      <c r="F99" s="6"/>
      <c r="G99" s="6"/>
      <c r="H99" s="6"/>
      <c r="I99" s="6"/>
      <c r="J99" s="278"/>
      <c r="K99" s="9"/>
      <c r="L99" s="6"/>
      <c r="M99" s="6"/>
      <c r="N99" s="6"/>
      <c r="O99" s="6"/>
      <c r="P99" s="6"/>
      <c r="Q99" s="6"/>
      <c r="R99" s="9"/>
      <c r="S99" s="9"/>
      <c r="T99" s="9"/>
    </row>
    <row r="100" spans="1:23" ht="13" outlineLevel="5">
      <c r="A100" s="188" t="s">
        <v>400</v>
      </c>
      <c r="B100" s="237">
        <v>6</v>
      </c>
      <c r="C100" s="238"/>
      <c r="D100" s="238"/>
      <c r="E100" s="192"/>
      <c r="F100" s="192"/>
      <c r="G100" s="239" t="s">
        <v>214</v>
      </c>
      <c r="H100" s="240"/>
      <c r="I100" s="241"/>
      <c r="J100" s="273"/>
      <c r="K100" s="190">
        <f>SUBTOTAL(9,K101:K106)</f>
        <v>0</v>
      </c>
      <c r="L100" s="240"/>
      <c r="M100" s="241"/>
      <c r="N100" s="191">
        <f>SUBTOTAL(9,N101:N106)</f>
        <v>2.4639999999999999E-2</v>
      </c>
      <c r="O100" s="241"/>
      <c r="P100" s="191">
        <f>SUBTOTAL(9,P101:P106)</f>
        <v>0</v>
      </c>
      <c r="Q100" s="242"/>
      <c r="R100" s="190">
        <f>SUBTOTAL(9,R101:R106)</f>
        <v>0</v>
      </c>
      <c r="S100" s="190">
        <f>SUBTOTAL(9,S101:S106)</f>
        <v>0</v>
      </c>
      <c r="T100" s="188"/>
      <c r="U100" s="6"/>
      <c r="V100" s="9"/>
      <c r="W100" s="9"/>
    </row>
    <row r="101" spans="1:23" ht="13" outlineLevel="6">
      <c r="B101" s="196"/>
      <c r="C101" s="197"/>
      <c r="D101" s="107" t="s">
        <v>1553</v>
      </c>
      <c r="E101" s="108"/>
      <c r="F101" s="108" t="s">
        <v>565</v>
      </c>
      <c r="G101" s="109" t="s">
        <v>566</v>
      </c>
      <c r="H101" s="110" t="s">
        <v>499</v>
      </c>
      <c r="I101" s="111">
        <v>88</v>
      </c>
      <c r="J101" s="274"/>
      <c r="K101" s="112">
        <f>I101*J101</f>
        <v>0</v>
      </c>
      <c r="L101" s="110" t="s">
        <v>2013</v>
      </c>
      <c r="M101" s="111">
        <v>2.7999999999999998E-4</v>
      </c>
      <c r="N101" s="111">
        <f>I101*M101</f>
        <v>2.4639999999999999E-2</v>
      </c>
      <c r="O101" s="111"/>
      <c r="P101" s="111">
        <f>I101*O101</f>
        <v>0</v>
      </c>
      <c r="Q101" s="112">
        <v>21</v>
      </c>
      <c r="R101" s="112">
        <f>K101*(Q101/100)</f>
        <v>0</v>
      </c>
      <c r="S101" s="112">
        <f>K101+R101</f>
        <v>0</v>
      </c>
      <c r="T101" s="113">
        <v>5</v>
      </c>
      <c r="U101" s="9"/>
      <c r="V101" s="9"/>
      <c r="W101" s="9"/>
    </row>
    <row r="102" spans="1:23" ht="4.5" customHeight="1" outlineLevel="6">
      <c r="B102" s="196"/>
      <c r="C102" s="198"/>
      <c r="D102" s="198"/>
      <c r="E102" s="10"/>
      <c r="F102" s="10"/>
      <c r="G102" s="202"/>
      <c r="H102" s="204"/>
      <c r="I102" s="158"/>
      <c r="J102" s="275"/>
      <c r="K102" s="152"/>
      <c r="L102" s="204"/>
      <c r="M102" s="158"/>
      <c r="N102" s="158"/>
      <c r="O102" s="158"/>
      <c r="P102" s="158"/>
      <c r="Q102" s="152"/>
      <c r="R102" s="152"/>
      <c r="S102" s="152"/>
      <c r="T102" s="10"/>
      <c r="U102" s="9"/>
      <c r="V102" s="9"/>
      <c r="W102" s="9"/>
    </row>
    <row r="103" spans="1:23" ht="12" outlineLevel="7">
      <c r="A103" s="243"/>
      <c r="B103" s="244"/>
      <c r="C103" s="244"/>
      <c r="D103" s="244"/>
      <c r="E103" s="245"/>
      <c r="F103" s="249" t="s">
        <v>17</v>
      </c>
      <c r="G103" s="246" t="s">
        <v>562</v>
      </c>
      <c r="H103" s="247"/>
      <c r="I103" s="248">
        <v>0</v>
      </c>
      <c r="J103" s="276"/>
      <c r="K103" s="250"/>
      <c r="L103" s="247"/>
      <c r="M103" s="248"/>
      <c r="N103" s="248"/>
      <c r="O103" s="248"/>
      <c r="P103" s="248"/>
      <c r="Q103" s="250"/>
      <c r="R103" s="250"/>
      <c r="S103" s="250"/>
      <c r="T103" s="249"/>
      <c r="U103" s="6"/>
      <c r="V103" s="9"/>
    </row>
    <row r="104" spans="1:23" ht="12" outlineLevel="7">
      <c r="A104" s="243"/>
      <c r="B104" s="244"/>
      <c r="C104" s="244"/>
      <c r="D104" s="244"/>
      <c r="E104" s="245"/>
      <c r="F104" s="249"/>
      <c r="G104" s="246" t="s">
        <v>817</v>
      </c>
      <c r="H104" s="247"/>
      <c r="I104" s="248">
        <v>88</v>
      </c>
      <c r="J104" s="276"/>
      <c r="K104" s="250"/>
      <c r="L104" s="247"/>
      <c r="M104" s="248"/>
      <c r="N104" s="248"/>
      <c r="O104" s="248"/>
      <c r="P104" s="248"/>
      <c r="Q104" s="250"/>
      <c r="R104" s="250"/>
      <c r="S104" s="250"/>
      <c r="T104" s="249"/>
      <c r="U104" s="6"/>
      <c r="V104" s="9"/>
    </row>
    <row r="105" spans="1:23" ht="7.5" customHeight="1" outlineLevel="7">
      <c r="A105" s="9"/>
      <c r="B105" s="196"/>
      <c r="C105" s="195"/>
      <c r="D105" s="195"/>
      <c r="E105" s="12"/>
      <c r="F105" s="12"/>
      <c r="G105" s="203"/>
      <c r="H105" s="204"/>
      <c r="I105" s="205"/>
      <c r="J105" s="277"/>
      <c r="K105" s="152"/>
      <c r="L105" s="204"/>
      <c r="M105" s="158"/>
      <c r="N105" s="158"/>
      <c r="O105" s="158"/>
      <c r="P105" s="158"/>
      <c r="Q105" s="152"/>
      <c r="R105" s="152"/>
      <c r="S105" s="152"/>
      <c r="T105" s="10"/>
      <c r="U105" s="6"/>
      <c r="V105" s="9"/>
    </row>
    <row r="106" spans="1:23" outlineLevel="6">
      <c r="B106" s="6"/>
      <c r="C106" s="6"/>
      <c r="D106" s="6"/>
      <c r="E106" s="6"/>
      <c r="F106" s="6"/>
      <c r="G106" s="6"/>
      <c r="H106" s="6"/>
      <c r="I106" s="6"/>
      <c r="J106" s="278"/>
      <c r="K106" s="9"/>
      <c r="L106" s="6"/>
      <c r="M106" s="6"/>
      <c r="N106" s="6"/>
      <c r="O106" s="6"/>
      <c r="P106" s="6"/>
      <c r="Q106" s="6"/>
      <c r="R106" s="9"/>
      <c r="S106" s="9"/>
      <c r="T106" s="9"/>
    </row>
    <row r="107" spans="1:23" ht="13" outlineLevel="3">
      <c r="A107" s="178" t="s">
        <v>401</v>
      </c>
      <c r="B107" s="225">
        <v>4</v>
      </c>
      <c r="C107" s="226"/>
      <c r="D107" s="226"/>
      <c r="E107" s="182"/>
      <c r="F107" s="182"/>
      <c r="G107" s="227" t="s">
        <v>402</v>
      </c>
      <c r="H107" s="228"/>
      <c r="I107" s="229"/>
      <c r="J107" s="271"/>
      <c r="K107" s="180">
        <f>SUBTOTAL(9,K108:K242)</f>
        <v>0</v>
      </c>
      <c r="L107" s="228"/>
      <c r="M107" s="229"/>
      <c r="N107" s="181">
        <f>SUBTOTAL(9,N108:N242)</f>
        <v>0</v>
      </c>
      <c r="O107" s="229"/>
      <c r="P107" s="181">
        <f>SUBTOTAL(9,P108:P242)</f>
        <v>0</v>
      </c>
      <c r="Q107" s="230"/>
      <c r="R107" s="180">
        <f>SUBTOTAL(9,R108:R242)</f>
        <v>0</v>
      </c>
      <c r="S107" s="180">
        <f>SUBTOTAL(9,S108:S242)</f>
        <v>0</v>
      </c>
      <c r="T107" s="178"/>
      <c r="U107" s="6"/>
      <c r="V107" s="9"/>
      <c r="W107" s="9"/>
    </row>
    <row r="108" spans="1:23" ht="13" outlineLevel="4">
      <c r="A108" s="183" t="s">
        <v>403</v>
      </c>
      <c r="B108" s="231">
        <v>5</v>
      </c>
      <c r="C108" s="232"/>
      <c r="D108" s="232"/>
      <c r="E108" s="187"/>
      <c r="F108" s="187"/>
      <c r="G108" s="233" t="s">
        <v>404</v>
      </c>
      <c r="H108" s="234"/>
      <c r="I108" s="235"/>
      <c r="J108" s="272"/>
      <c r="K108" s="185">
        <f>SUBTOTAL(9,K109:K242)</f>
        <v>0</v>
      </c>
      <c r="L108" s="234"/>
      <c r="M108" s="235"/>
      <c r="N108" s="186">
        <f>SUBTOTAL(9,N109:N242)</f>
        <v>0</v>
      </c>
      <c r="O108" s="235"/>
      <c r="P108" s="186">
        <f>SUBTOTAL(9,P109:P242)</f>
        <v>0</v>
      </c>
      <c r="Q108" s="236"/>
      <c r="R108" s="185">
        <f>SUBTOTAL(9,R109:R242)</f>
        <v>0</v>
      </c>
      <c r="S108" s="185">
        <f>SUBTOTAL(9,S109:S242)</f>
        <v>0</v>
      </c>
      <c r="T108" s="183"/>
      <c r="U108" s="6"/>
      <c r="V108" s="9"/>
      <c r="W108" s="9"/>
    </row>
    <row r="109" spans="1:23" ht="13" outlineLevel="5">
      <c r="A109" s="188" t="s">
        <v>405</v>
      </c>
      <c r="B109" s="237">
        <v>6</v>
      </c>
      <c r="C109" s="238"/>
      <c r="D109" s="238"/>
      <c r="E109" s="192"/>
      <c r="F109" s="192"/>
      <c r="G109" s="239" t="s">
        <v>406</v>
      </c>
      <c r="H109" s="240"/>
      <c r="I109" s="241"/>
      <c r="J109" s="273"/>
      <c r="K109" s="190">
        <f>SUBTOTAL(9,K110:K164)</f>
        <v>0</v>
      </c>
      <c r="L109" s="240"/>
      <c r="M109" s="241"/>
      <c r="N109" s="191">
        <f>SUBTOTAL(9,N110:N164)</f>
        <v>0</v>
      </c>
      <c r="O109" s="241"/>
      <c r="P109" s="191">
        <f>SUBTOTAL(9,P110:P164)</f>
        <v>0</v>
      </c>
      <c r="Q109" s="242"/>
      <c r="R109" s="190">
        <f>SUBTOTAL(9,R110:R164)</f>
        <v>0</v>
      </c>
      <c r="S109" s="190">
        <f>SUBTOTAL(9,S110:S164)</f>
        <v>0</v>
      </c>
      <c r="T109" s="188"/>
      <c r="U109" s="6"/>
      <c r="V109" s="9"/>
      <c r="W109" s="9"/>
    </row>
    <row r="110" spans="1:23" ht="26" outlineLevel="6">
      <c r="B110" s="196"/>
      <c r="C110" s="197"/>
      <c r="D110" s="107" t="s">
        <v>1554</v>
      </c>
      <c r="E110" s="108"/>
      <c r="F110" s="108" t="s">
        <v>1555</v>
      </c>
      <c r="G110" s="109" t="s">
        <v>569</v>
      </c>
      <c r="H110" s="110"/>
      <c r="I110" s="111">
        <v>0</v>
      </c>
      <c r="J110" s="274"/>
      <c r="K110" s="112">
        <f>I110*J110</f>
        <v>0</v>
      </c>
      <c r="L110" s="110" t="s">
        <v>2014</v>
      </c>
      <c r="M110" s="111"/>
      <c r="N110" s="111">
        <f>I110*M110</f>
        <v>0</v>
      </c>
      <c r="O110" s="111"/>
      <c r="P110" s="111">
        <f>I110*O110</f>
        <v>0</v>
      </c>
      <c r="Q110" s="112">
        <v>21</v>
      </c>
      <c r="R110" s="112">
        <f>K110*(Q110/100)</f>
        <v>0</v>
      </c>
      <c r="S110" s="112">
        <f>K110+R110</f>
        <v>0</v>
      </c>
      <c r="T110" s="113"/>
      <c r="U110" s="9"/>
      <c r="V110" s="9"/>
      <c r="W110" s="9"/>
    </row>
    <row r="111" spans="1:23" ht="4.5" customHeight="1" outlineLevel="6">
      <c r="B111" s="196"/>
      <c r="C111" s="198"/>
      <c r="D111" s="198"/>
      <c r="E111" s="10"/>
      <c r="F111" s="10"/>
      <c r="G111" s="202"/>
      <c r="H111" s="204"/>
      <c r="I111" s="158"/>
      <c r="J111" s="275"/>
      <c r="K111" s="152"/>
      <c r="L111" s="204"/>
      <c r="M111" s="158"/>
      <c r="N111" s="158"/>
      <c r="O111" s="158"/>
      <c r="P111" s="158"/>
      <c r="Q111" s="152"/>
      <c r="R111" s="152"/>
      <c r="S111" s="152"/>
      <c r="T111" s="10"/>
      <c r="U111" s="9"/>
      <c r="V111" s="9"/>
      <c r="W111" s="9"/>
    </row>
    <row r="112" spans="1:23" ht="26" outlineLevel="6">
      <c r="B112" s="196"/>
      <c r="C112" s="197"/>
      <c r="D112" s="107" t="s">
        <v>1556</v>
      </c>
      <c r="E112" s="108"/>
      <c r="F112" s="108" t="s">
        <v>1557</v>
      </c>
      <c r="G112" s="109" t="s">
        <v>572</v>
      </c>
      <c r="H112" s="110"/>
      <c r="I112" s="111">
        <v>0</v>
      </c>
      <c r="J112" s="274"/>
      <c r="K112" s="112">
        <f>I112*J112</f>
        <v>0</v>
      </c>
      <c r="L112" s="110" t="s">
        <v>2014</v>
      </c>
      <c r="M112" s="111"/>
      <c r="N112" s="111">
        <f>I112*M112</f>
        <v>0</v>
      </c>
      <c r="O112" s="111"/>
      <c r="P112" s="111">
        <f>I112*O112</f>
        <v>0</v>
      </c>
      <c r="Q112" s="112">
        <v>21</v>
      </c>
      <c r="R112" s="112">
        <f>K112*(Q112/100)</f>
        <v>0</v>
      </c>
      <c r="S112" s="112">
        <f>K112+R112</f>
        <v>0</v>
      </c>
      <c r="T112" s="113"/>
      <c r="U112" s="9"/>
      <c r="V112" s="9"/>
      <c r="W112" s="9"/>
    </row>
    <row r="113" spans="2:23" ht="4.5" customHeight="1" outlineLevel="6">
      <c r="B113" s="196"/>
      <c r="C113" s="198"/>
      <c r="D113" s="198"/>
      <c r="E113" s="10"/>
      <c r="F113" s="10"/>
      <c r="G113" s="202"/>
      <c r="H113" s="204"/>
      <c r="I113" s="158"/>
      <c r="J113" s="275"/>
      <c r="K113" s="152"/>
      <c r="L113" s="204"/>
      <c r="M113" s="158"/>
      <c r="N113" s="158"/>
      <c r="O113" s="158"/>
      <c r="P113" s="158"/>
      <c r="Q113" s="152"/>
      <c r="R113" s="152"/>
      <c r="S113" s="152"/>
      <c r="T113" s="10"/>
      <c r="U113" s="9"/>
      <c r="V113" s="9"/>
      <c r="W113" s="9"/>
    </row>
    <row r="114" spans="2:23" ht="26" outlineLevel="6">
      <c r="B114" s="196"/>
      <c r="C114" s="197"/>
      <c r="D114" s="107" t="s">
        <v>1558</v>
      </c>
      <c r="E114" s="108"/>
      <c r="F114" s="108" t="s">
        <v>1559</v>
      </c>
      <c r="G114" s="109" t="s">
        <v>575</v>
      </c>
      <c r="H114" s="110"/>
      <c r="I114" s="111">
        <v>0</v>
      </c>
      <c r="J114" s="274"/>
      <c r="K114" s="112">
        <f>I114*J114</f>
        <v>0</v>
      </c>
      <c r="L114" s="110" t="s">
        <v>2014</v>
      </c>
      <c r="M114" s="111"/>
      <c r="N114" s="111">
        <f>I114*M114</f>
        <v>0</v>
      </c>
      <c r="O114" s="111"/>
      <c r="P114" s="111">
        <f>I114*O114</f>
        <v>0</v>
      </c>
      <c r="Q114" s="112">
        <v>21</v>
      </c>
      <c r="R114" s="112">
        <f>K114*(Q114/100)</f>
        <v>0</v>
      </c>
      <c r="S114" s="112">
        <f>K114+R114</f>
        <v>0</v>
      </c>
      <c r="T114" s="113"/>
      <c r="U114" s="9"/>
      <c r="V114" s="9"/>
      <c r="W114" s="9"/>
    </row>
    <row r="115" spans="2:23" ht="4.5" customHeight="1" outlineLevel="6">
      <c r="B115" s="196"/>
      <c r="C115" s="198"/>
      <c r="D115" s="198"/>
      <c r="E115" s="10"/>
      <c r="F115" s="10"/>
      <c r="G115" s="202"/>
      <c r="H115" s="204"/>
      <c r="I115" s="158"/>
      <c r="J115" s="275"/>
      <c r="K115" s="152"/>
      <c r="L115" s="204"/>
      <c r="M115" s="158"/>
      <c r="N115" s="158"/>
      <c r="O115" s="158"/>
      <c r="P115" s="158"/>
      <c r="Q115" s="152"/>
      <c r="R115" s="152"/>
      <c r="S115" s="152"/>
      <c r="T115" s="10"/>
      <c r="U115" s="9"/>
      <c r="V115" s="9"/>
      <c r="W115" s="9"/>
    </row>
    <row r="116" spans="2:23" ht="182" outlineLevel="6">
      <c r="B116" s="196"/>
      <c r="C116" s="197"/>
      <c r="D116" s="107" t="s">
        <v>1560</v>
      </c>
      <c r="E116" s="108" t="s">
        <v>1561</v>
      </c>
      <c r="F116" s="108" t="s">
        <v>1562</v>
      </c>
      <c r="G116" s="109" t="s">
        <v>1563</v>
      </c>
      <c r="H116" s="110" t="s">
        <v>513</v>
      </c>
      <c r="I116" s="111">
        <v>1</v>
      </c>
      <c r="J116" s="274"/>
      <c r="K116" s="112">
        <f>I116*J116</f>
        <v>0</v>
      </c>
      <c r="L116" s="110" t="s">
        <v>2014</v>
      </c>
      <c r="M116" s="111"/>
      <c r="N116" s="111">
        <f>I116*M116</f>
        <v>0</v>
      </c>
      <c r="O116" s="111"/>
      <c r="P116" s="111">
        <f>I116*O116</f>
        <v>0</v>
      </c>
      <c r="Q116" s="112">
        <v>21</v>
      </c>
      <c r="R116" s="112">
        <f>K116*(Q116/100)</f>
        <v>0</v>
      </c>
      <c r="S116" s="112">
        <f>K116+R116</f>
        <v>0</v>
      </c>
      <c r="T116" s="113"/>
      <c r="U116" s="9"/>
      <c r="V116" s="9"/>
      <c r="W116" s="9"/>
    </row>
    <row r="117" spans="2:23" ht="4.5" customHeight="1" outlineLevel="6">
      <c r="B117" s="196"/>
      <c r="C117" s="198"/>
      <c r="D117" s="198"/>
      <c r="E117" s="10"/>
      <c r="F117" s="10"/>
      <c r="G117" s="202"/>
      <c r="H117" s="204"/>
      <c r="I117" s="158"/>
      <c r="J117" s="275"/>
      <c r="K117" s="152"/>
      <c r="L117" s="204"/>
      <c r="M117" s="158"/>
      <c r="N117" s="158"/>
      <c r="O117" s="158"/>
      <c r="P117" s="158"/>
      <c r="Q117" s="152"/>
      <c r="R117" s="152"/>
      <c r="S117" s="152"/>
      <c r="T117" s="10"/>
      <c r="U117" s="9"/>
      <c r="V117" s="9"/>
      <c r="W117" s="9"/>
    </row>
    <row r="118" spans="2:23" ht="104" outlineLevel="6">
      <c r="B118" s="196"/>
      <c r="C118" s="197"/>
      <c r="D118" s="107" t="s">
        <v>1564</v>
      </c>
      <c r="E118" s="108" t="s">
        <v>1565</v>
      </c>
      <c r="F118" s="108" t="s">
        <v>1566</v>
      </c>
      <c r="G118" s="109" t="s">
        <v>1567</v>
      </c>
      <c r="H118" s="110" t="s">
        <v>513</v>
      </c>
      <c r="I118" s="111">
        <v>1</v>
      </c>
      <c r="J118" s="274"/>
      <c r="K118" s="112">
        <f>I118*J118</f>
        <v>0</v>
      </c>
      <c r="L118" s="110" t="s">
        <v>2014</v>
      </c>
      <c r="M118" s="111"/>
      <c r="N118" s="111">
        <f>I118*M118</f>
        <v>0</v>
      </c>
      <c r="O118" s="111"/>
      <c r="P118" s="111">
        <f>I118*O118</f>
        <v>0</v>
      </c>
      <c r="Q118" s="112">
        <v>21</v>
      </c>
      <c r="R118" s="112">
        <f>K118*(Q118/100)</f>
        <v>0</v>
      </c>
      <c r="S118" s="112">
        <f>K118+R118</f>
        <v>0</v>
      </c>
      <c r="T118" s="113"/>
      <c r="U118" s="9"/>
      <c r="V118" s="9"/>
      <c r="W118" s="9"/>
    </row>
    <row r="119" spans="2:23" ht="4.5" customHeight="1" outlineLevel="6">
      <c r="B119" s="196"/>
      <c r="C119" s="198"/>
      <c r="D119" s="198"/>
      <c r="E119" s="10"/>
      <c r="F119" s="10"/>
      <c r="G119" s="202"/>
      <c r="H119" s="204"/>
      <c r="I119" s="158"/>
      <c r="J119" s="275"/>
      <c r="K119" s="152"/>
      <c r="L119" s="204"/>
      <c r="M119" s="158"/>
      <c r="N119" s="158"/>
      <c r="O119" s="158"/>
      <c r="P119" s="158"/>
      <c r="Q119" s="152"/>
      <c r="R119" s="152"/>
      <c r="S119" s="152"/>
      <c r="T119" s="10"/>
      <c r="U119" s="9"/>
      <c r="V119" s="9"/>
      <c r="W119" s="9"/>
    </row>
    <row r="120" spans="2:23" ht="104" outlineLevel="6">
      <c r="B120" s="196"/>
      <c r="C120" s="197"/>
      <c r="D120" s="107" t="s">
        <v>1568</v>
      </c>
      <c r="E120" s="108" t="s">
        <v>1569</v>
      </c>
      <c r="F120" s="108" t="s">
        <v>1570</v>
      </c>
      <c r="G120" s="109" t="s">
        <v>1567</v>
      </c>
      <c r="H120" s="110" t="s">
        <v>513</v>
      </c>
      <c r="I120" s="111">
        <v>1</v>
      </c>
      <c r="J120" s="274"/>
      <c r="K120" s="112">
        <f>I120*J120</f>
        <v>0</v>
      </c>
      <c r="L120" s="110" t="s">
        <v>2014</v>
      </c>
      <c r="M120" s="111"/>
      <c r="N120" s="111">
        <f>I120*M120</f>
        <v>0</v>
      </c>
      <c r="O120" s="111"/>
      <c r="P120" s="111">
        <f>I120*O120</f>
        <v>0</v>
      </c>
      <c r="Q120" s="112">
        <v>21</v>
      </c>
      <c r="R120" s="112">
        <f>K120*(Q120/100)</f>
        <v>0</v>
      </c>
      <c r="S120" s="112">
        <f>K120+R120</f>
        <v>0</v>
      </c>
      <c r="T120" s="113"/>
      <c r="U120" s="9"/>
      <c r="V120" s="9"/>
      <c r="W120" s="9"/>
    </row>
    <row r="121" spans="2:23" ht="4.5" customHeight="1" outlineLevel="6">
      <c r="B121" s="196"/>
      <c r="C121" s="198"/>
      <c r="D121" s="198"/>
      <c r="E121" s="10"/>
      <c r="F121" s="10"/>
      <c r="G121" s="202"/>
      <c r="H121" s="204"/>
      <c r="I121" s="158"/>
      <c r="J121" s="275"/>
      <c r="K121" s="152"/>
      <c r="L121" s="204"/>
      <c r="M121" s="158"/>
      <c r="N121" s="158"/>
      <c r="O121" s="158"/>
      <c r="P121" s="158"/>
      <c r="Q121" s="152"/>
      <c r="R121" s="152"/>
      <c r="S121" s="152"/>
      <c r="T121" s="10"/>
      <c r="U121" s="9"/>
      <c r="V121" s="9"/>
      <c r="W121" s="9"/>
    </row>
    <row r="122" spans="2:23" ht="143" outlineLevel="6">
      <c r="B122" s="196"/>
      <c r="C122" s="197"/>
      <c r="D122" s="107" t="s">
        <v>1571</v>
      </c>
      <c r="E122" s="108" t="s">
        <v>1572</v>
      </c>
      <c r="F122" s="108" t="s">
        <v>1573</v>
      </c>
      <c r="G122" s="109" t="s">
        <v>1574</v>
      </c>
      <c r="H122" s="110" t="s">
        <v>513</v>
      </c>
      <c r="I122" s="111">
        <v>1</v>
      </c>
      <c r="J122" s="274"/>
      <c r="K122" s="112">
        <f>I122*J122</f>
        <v>0</v>
      </c>
      <c r="L122" s="110" t="s">
        <v>2014</v>
      </c>
      <c r="M122" s="111"/>
      <c r="N122" s="111">
        <f>I122*M122</f>
        <v>0</v>
      </c>
      <c r="O122" s="111"/>
      <c r="P122" s="111">
        <f>I122*O122</f>
        <v>0</v>
      </c>
      <c r="Q122" s="112">
        <v>21</v>
      </c>
      <c r="R122" s="112">
        <f>K122*(Q122/100)</f>
        <v>0</v>
      </c>
      <c r="S122" s="112">
        <f>K122+R122</f>
        <v>0</v>
      </c>
      <c r="T122" s="113"/>
      <c r="U122" s="9"/>
      <c r="V122" s="9"/>
      <c r="W122" s="9"/>
    </row>
    <row r="123" spans="2:23" ht="4.5" customHeight="1" outlineLevel="6">
      <c r="B123" s="196"/>
      <c r="C123" s="198"/>
      <c r="D123" s="198"/>
      <c r="E123" s="10"/>
      <c r="F123" s="10"/>
      <c r="G123" s="202"/>
      <c r="H123" s="204"/>
      <c r="I123" s="158"/>
      <c r="J123" s="275"/>
      <c r="K123" s="152"/>
      <c r="L123" s="204"/>
      <c r="M123" s="158"/>
      <c r="N123" s="158"/>
      <c r="O123" s="158"/>
      <c r="P123" s="158"/>
      <c r="Q123" s="152"/>
      <c r="R123" s="152"/>
      <c r="S123" s="152"/>
      <c r="T123" s="10"/>
      <c r="U123" s="9"/>
      <c r="V123" s="9"/>
      <c r="W123" s="9"/>
    </row>
    <row r="124" spans="2:23" ht="156" outlineLevel="6">
      <c r="B124" s="196"/>
      <c r="C124" s="197"/>
      <c r="D124" s="107" t="s">
        <v>1575</v>
      </c>
      <c r="E124" s="108" t="s">
        <v>1576</v>
      </c>
      <c r="F124" s="108" t="s">
        <v>1577</v>
      </c>
      <c r="G124" s="109" t="s">
        <v>1578</v>
      </c>
      <c r="H124" s="110" t="s">
        <v>513</v>
      </c>
      <c r="I124" s="111">
        <v>1</v>
      </c>
      <c r="J124" s="274"/>
      <c r="K124" s="112">
        <f>I124*J124</f>
        <v>0</v>
      </c>
      <c r="L124" s="110" t="s">
        <v>2014</v>
      </c>
      <c r="M124" s="111"/>
      <c r="N124" s="111">
        <f>I124*M124</f>
        <v>0</v>
      </c>
      <c r="O124" s="111"/>
      <c r="P124" s="111">
        <f>I124*O124</f>
        <v>0</v>
      </c>
      <c r="Q124" s="112">
        <v>21</v>
      </c>
      <c r="R124" s="112">
        <f>K124*(Q124/100)</f>
        <v>0</v>
      </c>
      <c r="S124" s="112">
        <f>K124+R124</f>
        <v>0</v>
      </c>
      <c r="T124" s="113"/>
      <c r="U124" s="9"/>
      <c r="V124" s="9"/>
      <c r="W124" s="9"/>
    </row>
    <row r="125" spans="2:23" ht="4.5" customHeight="1" outlineLevel="6">
      <c r="B125" s="196"/>
      <c r="C125" s="198"/>
      <c r="D125" s="198"/>
      <c r="E125" s="10"/>
      <c r="F125" s="10"/>
      <c r="G125" s="202"/>
      <c r="H125" s="204"/>
      <c r="I125" s="158"/>
      <c r="J125" s="275"/>
      <c r="K125" s="152"/>
      <c r="L125" s="204"/>
      <c r="M125" s="158"/>
      <c r="N125" s="158"/>
      <c r="O125" s="158"/>
      <c r="P125" s="158"/>
      <c r="Q125" s="152"/>
      <c r="R125" s="152"/>
      <c r="S125" s="152"/>
      <c r="T125" s="10"/>
      <c r="U125" s="9"/>
      <c r="V125" s="9"/>
      <c r="W125" s="9"/>
    </row>
    <row r="126" spans="2:23" ht="156" outlineLevel="6">
      <c r="B126" s="196"/>
      <c r="C126" s="197"/>
      <c r="D126" s="107" t="s">
        <v>1579</v>
      </c>
      <c r="E126" s="108" t="s">
        <v>1580</v>
      </c>
      <c r="F126" s="108" t="s">
        <v>1581</v>
      </c>
      <c r="G126" s="109" t="s">
        <v>1582</v>
      </c>
      <c r="H126" s="110" t="s">
        <v>513</v>
      </c>
      <c r="I126" s="111">
        <v>1</v>
      </c>
      <c r="J126" s="274"/>
      <c r="K126" s="112">
        <f>I126*J126</f>
        <v>0</v>
      </c>
      <c r="L126" s="110" t="s">
        <v>2014</v>
      </c>
      <c r="M126" s="111"/>
      <c r="N126" s="111">
        <f>I126*M126</f>
        <v>0</v>
      </c>
      <c r="O126" s="111"/>
      <c r="P126" s="111">
        <f>I126*O126</f>
        <v>0</v>
      </c>
      <c r="Q126" s="112">
        <v>21</v>
      </c>
      <c r="R126" s="112">
        <f>K126*(Q126/100)</f>
        <v>0</v>
      </c>
      <c r="S126" s="112">
        <f>K126+R126</f>
        <v>0</v>
      </c>
      <c r="T126" s="113"/>
      <c r="U126" s="9"/>
      <c r="V126" s="9"/>
      <c r="W126" s="9"/>
    </row>
    <row r="127" spans="2:23" ht="4.5" customHeight="1" outlineLevel="6">
      <c r="B127" s="196"/>
      <c r="C127" s="198"/>
      <c r="D127" s="198"/>
      <c r="E127" s="10"/>
      <c r="F127" s="10"/>
      <c r="G127" s="202"/>
      <c r="H127" s="204"/>
      <c r="I127" s="158"/>
      <c r="J127" s="275"/>
      <c r="K127" s="152"/>
      <c r="L127" s="204"/>
      <c r="M127" s="158"/>
      <c r="N127" s="158"/>
      <c r="O127" s="158"/>
      <c r="P127" s="158"/>
      <c r="Q127" s="152"/>
      <c r="R127" s="152"/>
      <c r="S127" s="152"/>
      <c r="T127" s="10"/>
      <c r="U127" s="9"/>
      <c r="V127" s="9"/>
      <c r="W127" s="9"/>
    </row>
    <row r="128" spans="2:23" ht="195" outlineLevel="6">
      <c r="B128" s="196"/>
      <c r="C128" s="197"/>
      <c r="D128" s="107" t="s">
        <v>1583</v>
      </c>
      <c r="E128" s="108" t="s">
        <v>1584</v>
      </c>
      <c r="F128" s="108" t="s">
        <v>1585</v>
      </c>
      <c r="G128" s="109" t="s">
        <v>1586</v>
      </c>
      <c r="H128" s="110" t="s">
        <v>513</v>
      </c>
      <c r="I128" s="111">
        <v>1</v>
      </c>
      <c r="J128" s="274"/>
      <c r="K128" s="112">
        <f>I128*J128</f>
        <v>0</v>
      </c>
      <c r="L128" s="110" t="s">
        <v>2014</v>
      </c>
      <c r="M128" s="111"/>
      <c r="N128" s="111">
        <f>I128*M128</f>
        <v>0</v>
      </c>
      <c r="O128" s="111"/>
      <c r="P128" s="111">
        <f>I128*O128</f>
        <v>0</v>
      </c>
      <c r="Q128" s="112">
        <v>21</v>
      </c>
      <c r="R128" s="112">
        <f>K128*(Q128/100)</f>
        <v>0</v>
      </c>
      <c r="S128" s="112">
        <f>K128+R128</f>
        <v>0</v>
      </c>
      <c r="T128" s="113"/>
      <c r="U128" s="9"/>
      <c r="V128" s="9"/>
      <c r="W128" s="9"/>
    </row>
    <row r="129" spans="2:23" ht="4.5" customHeight="1" outlineLevel="6">
      <c r="B129" s="196"/>
      <c r="C129" s="198"/>
      <c r="D129" s="198"/>
      <c r="E129" s="10"/>
      <c r="F129" s="10"/>
      <c r="G129" s="202"/>
      <c r="H129" s="204"/>
      <c r="I129" s="158"/>
      <c r="J129" s="275"/>
      <c r="K129" s="152"/>
      <c r="L129" s="204"/>
      <c r="M129" s="158"/>
      <c r="N129" s="158"/>
      <c r="O129" s="158"/>
      <c r="P129" s="158"/>
      <c r="Q129" s="152"/>
      <c r="R129" s="152"/>
      <c r="S129" s="152"/>
      <c r="T129" s="10"/>
      <c r="U129" s="9"/>
      <c r="V129" s="9"/>
      <c r="W129" s="9"/>
    </row>
    <row r="130" spans="2:23" ht="182" outlineLevel="6">
      <c r="B130" s="196"/>
      <c r="C130" s="197"/>
      <c r="D130" s="107" t="s">
        <v>1587</v>
      </c>
      <c r="E130" s="108" t="s">
        <v>1588</v>
      </c>
      <c r="F130" s="108" t="s">
        <v>1589</v>
      </c>
      <c r="G130" s="109" t="s">
        <v>1590</v>
      </c>
      <c r="H130" s="110" t="s">
        <v>513</v>
      </c>
      <c r="I130" s="111">
        <v>1</v>
      </c>
      <c r="J130" s="274"/>
      <c r="K130" s="112">
        <f>I130*J130</f>
        <v>0</v>
      </c>
      <c r="L130" s="110" t="s">
        <v>2014</v>
      </c>
      <c r="M130" s="111"/>
      <c r="N130" s="111">
        <f>I130*M130</f>
        <v>0</v>
      </c>
      <c r="O130" s="111"/>
      <c r="P130" s="111">
        <f>I130*O130</f>
        <v>0</v>
      </c>
      <c r="Q130" s="112">
        <v>21</v>
      </c>
      <c r="R130" s="112">
        <f>K130*(Q130/100)</f>
        <v>0</v>
      </c>
      <c r="S130" s="112">
        <f>K130+R130</f>
        <v>0</v>
      </c>
      <c r="T130" s="113"/>
      <c r="U130" s="9"/>
      <c r="V130" s="9"/>
      <c r="W130" s="9"/>
    </row>
    <row r="131" spans="2:23" ht="4.5" customHeight="1" outlineLevel="6">
      <c r="B131" s="196"/>
      <c r="C131" s="198"/>
      <c r="D131" s="198"/>
      <c r="E131" s="10"/>
      <c r="F131" s="10"/>
      <c r="G131" s="202"/>
      <c r="H131" s="204"/>
      <c r="I131" s="158"/>
      <c r="J131" s="275"/>
      <c r="K131" s="152"/>
      <c r="L131" s="204"/>
      <c r="M131" s="158"/>
      <c r="N131" s="158"/>
      <c r="O131" s="158"/>
      <c r="P131" s="158"/>
      <c r="Q131" s="152"/>
      <c r="R131" s="152"/>
      <c r="S131" s="152"/>
      <c r="T131" s="10"/>
      <c r="U131" s="9"/>
      <c r="V131" s="9"/>
      <c r="W131" s="9"/>
    </row>
    <row r="132" spans="2:23" ht="195" outlineLevel="6">
      <c r="B132" s="196"/>
      <c r="C132" s="197"/>
      <c r="D132" s="107" t="s">
        <v>1591</v>
      </c>
      <c r="E132" s="108" t="s">
        <v>1592</v>
      </c>
      <c r="F132" s="108" t="s">
        <v>1593</v>
      </c>
      <c r="G132" s="109" t="s">
        <v>1594</v>
      </c>
      <c r="H132" s="110" t="s">
        <v>513</v>
      </c>
      <c r="I132" s="111">
        <v>1</v>
      </c>
      <c r="J132" s="274"/>
      <c r="K132" s="112">
        <f>I132*J132</f>
        <v>0</v>
      </c>
      <c r="L132" s="110" t="s">
        <v>2014</v>
      </c>
      <c r="M132" s="111"/>
      <c r="N132" s="111">
        <f>I132*M132</f>
        <v>0</v>
      </c>
      <c r="O132" s="111"/>
      <c r="P132" s="111">
        <f>I132*O132</f>
        <v>0</v>
      </c>
      <c r="Q132" s="112">
        <v>21</v>
      </c>
      <c r="R132" s="112">
        <f>K132*(Q132/100)</f>
        <v>0</v>
      </c>
      <c r="S132" s="112">
        <f>K132+R132</f>
        <v>0</v>
      </c>
      <c r="T132" s="113"/>
      <c r="U132" s="9"/>
      <c r="V132" s="9"/>
      <c r="W132" s="9"/>
    </row>
    <row r="133" spans="2:23" ht="4.5" customHeight="1" outlineLevel="6">
      <c r="B133" s="196"/>
      <c r="C133" s="198"/>
      <c r="D133" s="198"/>
      <c r="E133" s="10"/>
      <c r="F133" s="10"/>
      <c r="G133" s="202"/>
      <c r="H133" s="204"/>
      <c r="I133" s="158"/>
      <c r="J133" s="275"/>
      <c r="K133" s="152"/>
      <c r="L133" s="204"/>
      <c r="M133" s="158"/>
      <c r="N133" s="158"/>
      <c r="O133" s="158"/>
      <c r="P133" s="158"/>
      <c r="Q133" s="152"/>
      <c r="R133" s="152"/>
      <c r="S133" s="152"/>
      <c r="T133" s="10"/>
      <c r="U133" s="9"/>
      <c r="V133" s="9"/>
      <c r="W133" s="9"/>
    </row>
    <row r="134" spans="2:23" ht="104" outlineLevel="6">
      <c r="B134" s="196"/>
      <c r="C134" s="197"/>
      <c r="D134" s="107" t="s">
        <v>1595</v>
      </c>
      <c r="E134" s="108" t="s">
        <v>1596</v>
      </c>
      <c r="F134" s="108" t="s">
        <v>1597</v>
      </c>
      <c r="G134" s="109" t="s">
        <v>1598</v>
      </c>
      <c r="H134" s="110" t="s">
        <v>513</v>
      </c>
      <c r="I134" s="111">
        <v>1</v>
      </c>
      <c r="J134" s="274"/>
      <c r="K134" s="112">
        <f>I134*J134</f>
        <v>0</v>
      </c>
      <c r="L134" s="110" t="s">
        <v>2014</v>
      </c>
      <c r="M134" s="111"/>
      <c r="N134" s="111">
        <f>I134*M134</f>
        <v>0</v>
      </c>
      <c r="O134" s="111"/>
      <c r="P134" s="111">
        <f>I134*O134</f>
        <v>0</v>
      </c>
      <c r="Q134" s="112">
        <v>21</v>
      </c>
      <c r="R134" s="112">
        <f>K134*(Q134/100)</f>
        <v>0</v>
      </c>
      <c r="S134" s="112">
        <f>K134+R134</f>
        <v>0</v>
      </c>
      <c r="T134" s="113"/>
      <c r="U134" s="9"/>
      <c r="V134" s="9"/>
      <c r="W134" s="9"/>
    </row>
    <row r="135" spans="2:23" ht="4.5" customHeight="1" outlineLevel="6">
      <c r="B135" s="196"/>
      <c r="C135" s="198"/>
      <c r="D135" s="198"/>
      <c r="E135" s="10"/>
      <c r="F135" s="10"/>
      <c r="G135" s="202"/>
      <c r="H135" s="204"/>
      <c r="I135" s="158"/>
      <c r="J135" s="275"/>
      <c r="K135" s="152"/>
      <c r="L135" s="204"/>
      <c r="M135" s="158"/>
      <c r="N135" s="158"/>
      <c r="O135" s="158"/>
      <c r="P135" s="158"/>
      <c r="Q135" s="152"/>
      <c r="R135" s="152"/>
      <c r="S135" s="152"/>
      <c r="T135" s="10"/>
      <c r="U135" s="9"/>
      <c r="V135" s="9"/>
      <c r="W135" s="9"/>
    </row>
    <row r="136" spans="2:23" ht="104" outlineLevel="6">
      <c r="B136" s="196"/>
      <c r="C136" s="197"/>
      <c r="D136" s="107" t="s">
        <v>1599</v>
      </c>
      <c r="E136" s="108" t="s">
        <v>1600</v>
      </c>
      <c r="F136" s="108" t="s">
        <v>1601</v>
      </c>
      <c r="G136" s="109" t="s">
        <v>1598</v>
      </c>
      <c r="H136" s="110" t="s">
        <v>513</v>
      </c>
      <c r="I136" s="111">
        <v>1</v>
      </c>
      <c r="J136" s="274"/>
      <c r="K136" s="112">
        <f>I136*J136</f>
        <v>0</v>
      </c>
      <c r="L136" s="110" t="s">
        <v>2014</v>
      </c>
      <c r="M136" s="111"/>
      <c r="N136" s="111">
        <f>I136*M136</f>
        <v>0</v>
      </c>
      <c r="O136" s="111"/>
      <c r="P136" s="111">
        <f>I136*O136</f>
        <v>0</v>
      </c>
      <c r="Q136" s="112">
        <v>21</v>
      </c>
      <c r="R136" s="112">
        <f>K136*(Q136/100)</f>
        <v>0</v>
      </c>
      <c r="S136" s="112">
        <f>K136+R136</f>
        <v>0</v>
      </c>
      <c r="T136" s="113"/>
      <c r="U136" s="9"/>
      <c r="V136" s="9"/>
      <c r="W136" s="9"/>
    </row>
    <row r="137" spans="2:23" ht="4.5" customHeight="1" outlineLevel="6">
      <c r="B137" s="196"/>
      <c r="C137" s="198"/>
      <c r="D137" s="198"/>
      <c r="E137" s="10"/>
      <c r="F137" s="10"/>
      <c r="G137" s="202"/>
      <c r="H137" s="204"/>
      <c r="I137" s="158"/>
      <c r="J137" s="275"/>
      <c r="K137" s="152"/>
      <c r="L137" s="204"/>
      <c r="M137" s="158"/>
      <c r="N137" s="158"/>
      <c r="O137" s="158"/>
      <c r="P137" s="158"/>
      <c r="Q137" s="152"/>
      <c r="R137" s="152"/>
      <c r="S137" s="152"/>
      <c r="T137" s="10"/>
      <c r="U137" s="9"/>
      <c r="V137" s="9"/>
      <c r="W137" s="9"/>
    </row>
    <row r="138" spans="2:23" ht="156" outlineLevel="6">
      <c r="B138" s="196"/>
      <c r="C138" s="197"/>
      <c r="D138" s="107" t="s">
        <v>1602</v>
      </c>
      <c r="E138" s="108" t="s">
        <v>1603</v>
      </c>
      <c r="F138" s="108" t="s">
        <v>1604</v>
      </c>
      <c r="G138" s="109" t="s">
        <v>1605</v>
      </c>
      <c r="H138" s="110" t="s">
        <v>513</v>
      </c>
      <c r="I138" s="111">
        <v>1</v>
      </c>
      <c r="J138" s="274"/>
      <c r="K138" s="112">
        <f>I138*J138</f>
        <v>0</v>
      </c>
      <c r="L138" s="110" t="s">
        <v>2014</v>
      </c>
      <c r="M138" s="111"/>
      <c r="N138" s="111">
        <f>I138*M138</f>
        <v>0</v>
      </c>
      <c r="O138" s="111"/>
      <c r="P138" s="111">
        <f>I138*O138</f>
        <v>0</v>
      </c>
      <c r="Q138" s="112">
        <v>21</v>
      </c>
      <c r="R138" s="112">
        <f>K138*(Q138/100)</f>
        <v>0</v>
      </c>
      <c r="S138" s="112">
        <f>K138+R138</f>
        <v>0</v>
      </c>
      <c r="T138" s="113"/>
      <c r="U138" s="9"/>
      <c r="V138" s="9"/>
      <c r="W138" s="9"/>
    </row>
    <row r="139" spans="2:23" ht="4.5" customHeight="1" outlineLevel="6">
      <c r="B139" s="196"/>
      <c r="C139" s="198"/>
      <c r="D139" s="198"/>
      <c r="E139" s="10"/>
      <c r="F139" s="10"/>
      <c r="G139" s="202"/>
      <c r="H139" s="204"/>
      <c r="I139" s="158"/>
      <c r="J139" s="275"/>
      <c r="K139" s="152"/>
      <c r="L139" s="204"/>
      <c r="M139" s="158"/>
      <c r="N139" s="158"/>
      <c r="O139" s="158"/>
      <c r="P139" s="158"/>
      <c r="Q139" s="152"/>
      <c r="R139" s="152"/>
      <c r="S139" s="152"/>
      <c r="T139" s="10"/>
      <c r="U139" s="9"/>
      <c r="V139" s="9"/>
      <c r="W139" s="9"/>
    </row>
    <row r="140" spans="2:23" ht="182" outlineLevel="6">
      <c r="B140" s="196"/>
      <c r="C140" s="197"/>
      <c r="D140" s="107" t="s">
        <v>1606</v>
      </c>
      <c r="E140" s="108" t="s">
        <v>1607</v>
      </c>
      <c r="F140" s="108" t="s">
        <v>1608</v>
      </c>
      <c r="G140" s="109" t="s">
        <v>1609</v>
      </c>
      <c r="H140" s="110" t="s">
        <v>513</v>
      </c>
      <c r="I140" s="111">
        <v>1</v>
      </c>
      <c r="J140" s="274"/>
      <c r="K140" s="112">
        <f>I140*J140</f>
        <v>0</v>
      </c>
      <c r="L140" s="110" t="s">
        <v>2014</v>
      </c>
      <c r="M140" s="111"/>
      <c r="N140" s="111">
        <f>I140*M140</f>
        <v>0</v>
      </c>
      <c r="O140" s="111"/>
      <c r="P140" s="111">
        <f>I140*O140</f>
        <v>0</v>
      </c>
      <c r="Q140" s="112">
        <v>21</v>
      </c>
      <c r="R140" s="112">
        <f>K140*(Q140/100)</f>
        <v>0</v>
      </c>
      <c r="S140" s="112">
        <f>K140+R140</f>
        <v>0</v>
      </c>
      <c r="T140" s="113"/>
      <c r="U140" s="9"/>
      <c r="V140" s="9"/>
      <c r="W140" s="9"/>
    </row>
    <row r="141" spans="2:23" ht="4.5" customHeight="1" outlineLevel="6">
      <c r="B141" s="196"/>
      <c r="C141" s="198"/>
      <c r="D141" s="198"/>
      <c r="E141" s="10"/>
      <c r="F141" s="10"/>
      <c r="G141" s="202"/>
      <c r="H141" s="204"/>
      <c r="I141" s="158"/>
      <c r="J141" s="275"/>
      <c r="K141" s="152"/>
      <c r="L141" s="204"/>
      <c r="M141" s="158"/>
      <c r="N141" s="158"/>
      <c r="O141" s="158"/>
      <c r="P141" s="158"/>
      <c r="Q141" s="152"/>
      <c r="R141" s="152"/>
      <c r="S141" s="152"/>
      <c r="T141" s="10"/>
      <c r="U141" s="9"/>
      <c r="V141" s="9"/>
      <c r="W141" s="9"/>
    </row>
    <row r="142" spans="2:23" ht="156" outlineLevel="6">
      <c r="B142" s="196"/>
      <c r="C142" s="197"/>
      <c r="D142" s="107" t="s">
        <v>1610</v>
      </c>
      <c r="E142" s="108" t="s">
        <v>1611</v>
      </c>
      <c r="F142" s="108" t="s">
        <v>1612</v>
      </c>
      <c r="G142" s="109" t="s">
        <v>1613</v>
      </c>
      <c r="H142" s="110" t="s">
        <v>513</v>
      </c>
      <c r="I142" s="111">
        <v>1</v>
      </c>
      <c r="J142" s="274"/>
      <c r="K142" s="112">
        <f>I142*J142</f>
        <v>0</v>
      </c>
      <c r="L142" s="110" t="s">
        <v>2014</v>
      </c>
      <c r="M142" s="111"/>
      <c r="N142" s="111">
        <f>I142*M142</f>
        <v>0</v>
      </c>
      <c r="O142" s="111"/>
      <c r="P142" s="111">
        <f>I142*O142</f>
        <v>0</v>
      </c>
      <c r="Q142" s="112">
        <v>21</v>
      </c>
      <c r="R142" s="112">
        <f>K142*(Q142/100)</f>
        <v>0</v>
      </c>
      <c r="S142" s="112">
        <f>K142+R142</f>
        <v>0</v>
      </c>
      <c r="T142" s="113"/>
      <c r="U142" s="9"/>
      <c r="V142" s="9"/>
      <c r="W142" s="9"/>
    </row>
    <row r="143" spans="2:23" ht="4.5" customHeight="1" outlineLevel="6">
      <c r="B143" s="196"/>
      <c r="C143" s="198"/>
      <c r="D143" s="198"/>
      <c r="E143" s="10"/>
      <c r="F143" s="10"/>
      <c r="G143" s="202"/>
      <c r="H143" s="204"/>
      <c r="I143" s="158"/>
      <c r="J143" s="275"/>
      <c r="K143" s="152"/>
      <c r="L143" s="204"/>
      <c r="M143" s="158"/>
      <c r="N143" s="158"/>
      <c r="O143" s="158"/>
      <c r="P143" s="158"/>
      <c r="Q143" s="152"/>
      <c r="R143" s="152"/>
      <c r="S143" s="152"/>
      <c r="T143" s="10"/>
      <c r="U143" s="9"/>
      <c r="V143" s="9"/>
      <c r="W143" s="9"/>
    </row>
    <row r="144" spans="2:23" ht="169" outlineLevel="6">
      <c r="B144" s="196"/>
      <c r="C144" s="197"/>
      <c r="D144" s="107" t="s">
        <v>1614</v>
      </c>
      <c r="E144" s="108" t="s">
        <v>1615</v>
      </c>
      <c r="F144" s="108" t="s">
        <v>1616</v>
      </c>
      <c r="G144" s="109" t="s">
        <v>1617</v>
      </c>
      <c r="H144" s="110" t="s">
        <v>513</v>
      </c>
      <c r="I144" s="111">
        <v>1</v>
      </c>
      <c r="J144" s="274"/>
      <c r="K144" s="112">
        <f>I144*J144</f>
        <v>0</v>
      </c>
      <c r="L144" s="110" t="s">
        <v>2014</v>
      </c>
      <c r="M144" s="111"/>
      <c r="N144" s="111">
        <f>I144*M144</f>
        <v>0</v>
      </c>
      <c r="O144" s="111"/>
      <c r="P144" s="111">
        <f>I144*O144</f>
        <v>0</v>
      </c>
      <c r="Q144" s="112">
        <v>21</v>
      </c>
      <c r="R144" s="112">
        <f>K144*(Q144/100)</f>
        <v>0</v>
      </c>
      <c r="S144" s="112">
        <f>K144+R144</f>
        <v>0</v>
      </c>
      <c r="T144" s="113"/>
      <c r="U144" s="9"/>
      <c r="V144" s="9"/>
      <c r="W144" s="9"/>
    </row>
    <row r="145" spans="2:23" ht="4.5" customHeight="1" outlineLevel="6">
      <c r="B145" s="196"/>
      <c r="C145" s="198"/>
      <c r="D145" s="198"/>
      <c r="E145" s="10"/>
      <c r="F145" s="10"/>
      <c r="G145" s="202"/>
      <c r="H145" s="204"/>
      <c r="I145" s="158"/>
      <c r="J145" s="275"/>
      <c r="K145" s="152"/>
      <c r="L145" s="204"/>
      <c r="M145" s="158"/>
      <c r="N145" s="158"/>
      <c r="O145" s="158"/>
      <c r="P145" s="158"/>
      <c r="Q145" s="152"/>
      <c r="R145" s="152"/>
      <c r="S145" s="152"/>
      <c r="T145" s="10"/>
      <c r="U145" s="9"/>
      <c r="V145" s="9"/>
      <c r="W145" s="9"/>
    </row>
    <row r="146" spans="2:23" ht="156" outlineLevel="6">
      <c r="B146" s="196"/>
      <c r="C146" s="197"/>
      <c r="D146" s="107" t="s">
        <v>1618</v>
      </c>
      <c r="E146" s="108" t="s">
        <v>1619</v>
      </c>
      <c r="F146" s="108" t="s">
        <v>1620</v>
      </c>
      <c r="G146" s="109" t="s">
        <v>1621</v>
      </c>
      <c r="H146" s="110" t="s">
        <v>513</v>
      </c>
      <c r="I146" s="111">
        <v>1</v>
      </c>
      <c r="J146" s="274"/>
      <c r="K146" s="112">
        <f>I146*J146</f>
        <v>0</v>
      </c>
      <c r="L146" s="110" t="s">
        <v>2014</v>
      </c>
      <c r="M146" s="111"/>
      <c r="N146" s="111">
        <f>I146*M146</f>
        <v>0</v>
      </c>
      <c r="O146" s="111"/>
      <c r="P146" s="111">
        <f>I146*O146</f>
        <v>0</v>
      </c>
      <c r="Q146" s="112">
        <v>21</v>
      </c>
      <c r="R146" s="112">
        <f>K146*(Q146/100)</f>
        <v>0</v>
      </c>
      <c r="S146" s="112">
        <f>K146+R146</f>
        <v>0</v>
      </c>
      <c r="T146" s="113"/>
      <c r="U146" s="9"/>
      <c r="V146" s="9"/>
      <c r="W146" s="9"/>
    </row>
    <row r="147" spans="2:23" ht="4.5" customHeight="1" outlineLevel="6">
      <c r="B147" s="196"/>
      <c r="C147" s="198"/>
      <c r="D147" s="198"/>
      <c r="E147" s="10"/>
      <c r="F147" s="10"/>
      <c r="G147" s="202"/>
      <c r="H147" s="204"/>
      <c r="I147" s="158"/>
      <c r="J147" s="275"/>
      <c r="K147" s="152"/>
      <c r="L147" s="204"/>
      <c r="M147" s="158"/>
      <c r="N147" s="158"/>
      <c r="O147" s="158"/>
      <c r="P147" s="158"/>
      <c r="Q147" s="152"/>
      <c r="R147" s="152"/>
      <c r="S147" s="152"/>
      <c r="T147" s="10"/>
      <c r="U147" s="9"/>
      <c r="V147" s="9"/>
      <c r="W147" s="9"/>
    </row>
    <row r="148" spans="2:23" ht="156" outlineLevel="6">
      <c r="B148" s="196"/>
      <c r="C148" s="197"/>
      <c r="D148" s="107" t="s">
        <v>1622</v>
      </c>
      <c r="E148" s="108" t="s">
        <v>1623</v>
      </c>
      <c r="F148" s="108" t="s">
        <v>1624</v>
      </c>
      <c r="G148" s="109" t="s">
        <v>1613</v>
      </c>
      <c r="H148" s="110" t="s">
        <v>513</v>
      </c>
      <c r="I148" s="111">
        <v>1</v>
      </c>
      <c r="J148" s="274"/>
      <c r="K148" s="112">
        <f>I148*J148</f>
        <v>0</v>
      </c>
      <c r="L148" s="110" t="s">
        <v>2014</v>
      </c>
      <c r="M148" s="111"/>
      <c r="N148" s="111">
        <f>I148*M148</f>
        <v>0</v>
      </c>
      <c r="O148" s="111"/>
      <c r="P148" s="111">
        <f>I148*O148</f>
        <v>0</v>
      </c>
      <c r="Q148" s="112">
        <v>21</v>
      </c>
      <c r="R148" s="112">
        <f>K148*(Q148/100)</f>
        <v>0</v>
      </c>
      <c r="S148" s="112">
        <f>K148+R148</f>
        <v>0</v>
      </c>
      <c r="T148" s="113"/>
      <c r="U148" s="9"/>
      <c r="V148" s="9"/>
      <c r="W148" s="9"/>
    </row>
    <row r="149" spans="2:23" ht="4.5" customHeight="1" outlineLevel="6">
      <c r="B149" s="196"/>
      <c r="C149" s="198"/>
      <c r="D149" s="198"/>
      <c r="E149" s="10"/>
      <c r="F149" s="10"/>
      <c r="G149" s="202"/>
      <c r="H149" s="204"/>
      <c r="I149" s="158"/>
      <c r="J149" s="275"/>
      <c r="K149" s="152"/>
      <c r="L149" s="204"/>
      <c r="M149" s="158"/>
      <c r="N149" s="158"/>
      <c r="O149" s="158"/>
      <c r="P149" s="158"/>
      <c r="Q149" s="152"/>
      <c r="R149" s="152"/>
      <c r="S149" s="152"/>
      <c r="T149" s="10"/>
      <c r="U149" s="9"/>
      <c r="V149" s="9"/>
      <c r="W149" s="9"/>
    </row>
    <row r="150" spans="2:23" ht="156" outlineLevel="6">
      <c r="B150" s="196"/>
      <c r="C150" s="197"/>
      <c r="D150" s="107" t="s">
        <v>1625</v>
      </c>
      <c r="E150" s="108" t="s">
        <v>1626</v>
      </c>
      <c r="F150" s="108" t="s">
        <v>1627</v>
      </c>
      <c r="G150" s="109" t="s">
        <v>1628</v>
      </c>
      <c r="H150" s="110" t="s">
        <v>513</v>
      </c>
      <c r="I150" s="111">
        <v>1</v>
      </c>
      <c r="J150" s="274"/>
      <c r="K150" s="112">
        <f>I150*J150</f>
        <v>0</v>
      </c>
      <c r="L150" s="110" t="s">
        <v>2014</v>
      </c>
      <c r="M150" s="111"/>
      <c r="N150" s="111">
        <f>I150*M150</f>
        <v>0</v>
      </c>
      <c r="O150" s="111"/>
      <c r="P150" s="111">
        <f>I150*O150</f>
        <v>0</v>
      </c>
      <c r="Q150" s="112">
        <v>21</v>
      </c>
      <c r="R150" s="112">
        <f>K150*(Q150/100)</f>
        <v>0</v>
      </c>
      <c r="S150" s="112">
        <f>K150+R150</f>
        <v>0</v>
      </c>
      <c r="T150" s="113"/>
      <c r="U150" s="9"/>
      <c r="V150" s="9"/>
      <c r="W150" s="9"/>
    </row>
    <row r="151" spans="2:23" ht="4.5" customHeight="1" outlineLevel="6">
      <c r="B151" s="196"/>
      <c r="C151" s="198"/>
      <c r="D151" s="198"/>
      <c r="E151" s="10"/>
      <c r="F151" s="10"/>
      <c r="G151" s="202"/>
      <c r="H151" s="204"/>
      <c r="I151" s="158"/>
      <c r="J151" s="275"/>
      <c r="K151" s="152"/>
      <c r="L151" s="204"/>
      <c r="M151" s="158"/>
      <c r="N151" s="158"/>
      <c r="O151" s="158"/>
      <c r="P151" s="158"/>
      <c r="Q151" s="152"/>
      <c r="R151" s="152"/>
      <c r="S151" s="152"/>
      <c r="T151" s="10"/>
      <c r="U151" s="9"/>
      <c r="V151" s="9"/>
      <c r="W151" s="9"/>
    </row>
    <row r="152" spans="2:23" ht="156" outlineLevel="6">
      <c r="B152" s="196"/>
      <c r="C152" s="197"/>
      <c r="D152" s="107" t="s">
        <v>1629</v>
      </c>
      <c r="E152" s="108" t="s">
        <v>1630</v>
      </c>
      <c r="F152" s="108" t="s">
        <v>1631</v>
      </c>
      <c r="G152" s="109" t="s">
        <v>1628</v>
      </c>
      <c r="H152" s="110" t="s">
        <v>513</v>
      </c>
      <c r="I152" s="111">
        <v>1</v>
      </c>
      <c r="J152" s="274"/>
      <c r="K152" s="112">
        <f>I152*J152</f>
        <v>0</v>
      </c>
      <c r="L152" s="110" t="s">
        <v>2014</v>
      </c>
      <c r="M152" s="111"/>
      <c r="N152" s="111">
        <f>I152*M152</f>
        <v>0</v>
      </c>
      <c r="O152" s="111"/>
      <c r="P152" s="111">
        <f>I152*O152</f>
        <v>0</v>
      </c>
      <c r="Q152" s="112">
        <v>21</v>
      </c>
      <c r="R152" s="112">
        <f>K152*(Q152/100)</f>
        <v>0</v>
      </c>
      <c r="S152" s="112">
        <f>K152+R152</f>
        <v>0</v>
      </c>
      <c r="T152" s="113"/>
      <c r="U152" s="9"/>
      <c r="V152" s="9"/>
      <c r="W152" s="9"/>
    </row>
    <row r="153" spans="2:23" ht="4.5" customHeight="1" outlineLevel="6">
      <c r="B153" s="196"/>
      <c r="C153" s="198"/>
      <c r="D153" s="198"/>
      <c r="E153" s="10"/>
      <c r="F153" s="10"/>
      <c r="G153" s="202"/>
      <c r="H153" s="204"/>
      <c r="I153" s="158"/>
      <c r="J153" s="275"/>
      <c r="K153" s="152"/>
      <c r="L153" s="204"/>
      <c r="M153" s="158"/>
      <c r="N153" s="158"/>
      <c r="O153" s="158"/>
      <c r="P153" s="158"/>
      <c r="Q153" s="152"/>
      <c r="R153" s="152"/>
      <c r="S153" s="152"/>
      <c r="T153" s="10"/>
      <c r="U153" s="9"/>
      <c r="V153" s="9"/>
      <c r="W153" s="9"/>
    </row>
    <row r="154" spans="2:23" ht="156" outlineLevel="6">
      <c r="B154" s="196"/>
      <c r="C154" s="197"/>
      <c r="D154" s="107" t="s">
        <v>1632</v>
      </c>
      <c r="E154" s="108" t="s">
        <v>1633</v>
      </c>
      <c r="F154" s="108" t="s">
        <v>1634</v>
      </c>
      <c r="G154" s="109" t="s">
        <v>1635</v>
      </c>
      <c r="H154" s="110" t="s">
        <v>513</v>
      </c>
      <c r="I154" s="111">
        <v>1</v>
      </c>
      <c r="J154" s="274"/>
      <c r="K154" s="112">
        <f>I154*J154</f>
        <v>0</v>
      </c>
      <c r="L154" s="110" t="s">
        <v>2014</v>
      </c>
      <c r="M154" s="111"/>
      <c r="N154" s="111">
        <f>I154*M154</f>
        <v>0</v>
      </c>
      <c r="O154" s="111"/>
      <c r="P154" s="111">
        <f>I154*O154</f>
        <v>0</v>
      </c>
      <c r="Q154" s="112">
        <v>21</v>
      </c>
      <c r="R154" s="112">
        <f>K154*(Q154/100)</f>
        <v>0</v>
      </c>
      <c r="S154" s="112">
        <f>K154+R154</f>
        <v>0</v>
      </c>
      <c r="T154" s="113"/>
      <c r="U154" s="9"/>
      <c r="V154" s="9"/>
      <c r="W154" s="9"/>
    </row>
    <row r="155" spans="2:23" ht="4.5" customHeight="1" outlineLevel="6">
      <c r="B155" s="196"/>
      <c r="C155" s="198"/>
      <c r="D155" s="198"/>
      <c r="E155" s="10"/>
      <c r="F155" s="10"/>
      <c r="G155" s="202"/>
      <c r="H155" s="204"/>
      <c r="I155" s="158"/>
      <c r="J155" s="275"/>
      <c r="K155" s="152"/>
      <c r="L155" s="204"/>
      <c r="M155" s="158"/>
      <c r="N155" s="158"/>
      <c r="O155" s="158"/>
      <c r="P155" s="158"/>
      <c r="Q155" s="152"/>
      <c r="R155" s="152"/>
      <c r="S155" s="152"/>
      <c r="T155" s="10"/>
      <c r="U155" s="9"/>
      <c r="V155" s="9"/>
      <c r="W155" s="9"/>
    </row>
    <row r="156" spans="2:23" ht="156" outlineLevel="6">
      <c r="B156" s="196"/>
      <c r="C156" s="197"/>
      <c r="D156" s="107" t="s">
        <v>1636</v>
      </c>
      <c r="E156" s="108" t="s">
        <v>1637</v>
      </c>
      <c r="F156" s="108" t="s">
        <v>1638</v>
      </c>
      <c r="G156" s="109" t="s">
        <v>1639</v>
      </c>
      <c r="H156" s="110" t="s">
        <v>513</v>
      </c>
      <c r="I156" s="111">
        <v>1</v>
      </c>
      <c r="J156" s="274"/>
      <c r="K156" s="112">
        <f>I156*J156</f>
        <v>0</v>
      </c>
      <c r="L156" s="110" t="s">
        <v>2014</v>
      </c>
      <c r="M156" s="111"/>
      <c r="N156" s="111">
        <f>I156*M156</f>
        <v>0</v>
      </c>
      <c r="O156" s="111"/>
      <c r="P156" s="111">
        <f>I156*O156</f>
        <v>0</v>
      </c>
      <c r="Q156" s="112">
        <v>21</v>
      </c>
      <c r="R156" s="112">
        <f>K156*(Q156/100)</f>
        <v>0</v>
      </c>
      <c r="S156" s="112">
        <f>K156+R156</f>
        <v>0</v>
      </c>
      <c r="T156" s="113"/>
      <c r="U156" s="9"/>
      <c r="V156" s="9"/>
      <c r="W156" s="9"/>
    </row>
    <row r="157" spans="2:23" ht="4.5" customHeight="1" outlineLevel="6">
      <c r="B157" s="196"/>
      <c r="C157" s="198"/>
      <c r="D157" s="198"/>
      <c r="E157" s="10"/>
      <c r="F157" s="10"/>
      <c r="G157" s="202"/>
      <c r="H157" s="204"/>
      <c r="I157" s="158"/>
      <c r="J157" s="275"/>
      <c r="K157" s="152"/>
      <c r="L157" s="204"/>
      <c r="M157" s="158"/>
      <c r="N157" s="158"/>
      <c r="O157" s="158"/>
      <c r="P157" s="158"/>
      <c r="Q157" s="152"/>
      <c r="R157" s="152"/>
      <c r="S157" s="152"/>
      <c r="T157" s="10"/>
      <c r="U157" s="9"/>
      <c r="V157" s="9"/>
      <c r="W157" s="9"/>
    </row>
    <row r="158" spans="2:23" ht="169" outlineLevel="6">
      <c r="B158" s="196"/>
      <c r="C158" s="197"/>
      <c r="D158" s="107" t="s">
        <v>1640</v>
      </c>
      <c r="E158" s="108" t="s">
        <v>1641</v>
      </c>
      <c r="F158" s="108" t="s">
        <v>1642</v>
      </c>
      <c r="G158" s="109" t="s">
        <v>1643</v>
      </c>
      <c r="H158" s="110" t="s">
        <v>513</v>
      </c>
      <c r="I158" s="111">
        <v>1</v>
      </c>
      <c r="J158" s="274"/>
      <c r="K158" s="112">
        <f>I158*J158</f>
        <v>0</v>
      </c>
      <c r="L158" s="110" t="s">
        <v>2014</v>
      </c>
      <c r="M158" s="111"/>
      <c r="N158" s="111">
        <f>I158*M158</f>
        <v>0</v>
      </c>
      <c r="O158" s="111"/>
      <c r="P158" s="111">
        <f>I158*O158</f>
        <v>0</v>
      </c>
      <c r="Q158" s="112">
        <v>21</v>
      </c>
      <c r="R158" s="112">
        <f>K158*(Q158/100)</f>
        <v>0</v>
      </c>
      <c r="S158" s="112">
        <f>K158+R158</f>
        <v>0</v>
      </c>
      <c r="T158" s="113"/>
      <c r="U158" s="9"/>
      <c r="V158" s="9"/>
      <c r="W158" s="9"/>
    </row>
    <row r="159" spans="2:23" ht="4.5" customHeight="1" outlineLevel="6">
      <c r="B159" s="196"/>
      <c r="C159" s="198"/>
      <c r="D159" s="198"/>
      <c r="E159" s="10"/>
      <c r="F159" s="10"/>
      <c r="G159" s="202"/>
      <c r="H159" s="204"/>
      <c r="I159" s="158"/>
      <c r="J159" s="275"/>
      <c r="K159" s="152"/>
      <c r="L159" s="204"/>
      <c r="M159" s="158"/>
      <c r="N159" s="158"/>
      <c r="O159" s="158"/>
      <c r="P159" s="158"/>
      <c r="Q159" s="152"/>
      <c r="R159" s="152"/>
      <c r="S159" s="152"/>
      <c r="T159" s="10"/>
      <c r="U159" s="9"/>
      <c r="V159" s="9"/>
      <c r="W159" s="9"/>
    </row>
    <row r="160" spans="2:23" ht="156" outlineLevel="6">
      <c r="B160" s="196"/>
      <c r="C160" s="197"/>
      <c r="D160" s="107" t="s">
        <v>1644</v>
      </c>
      <c r="E160" s="108" t="s">
        <v>1645</v>
      </c>
      <c r="F160" s="108" t="s">
        <v>1646</v>
      </c>
      <c r="G160" s="109" t="s">
        <v>1647</v>
      </c>
      <c r="H160" s="110" t="s">
        <v>513</v>
      </c>
      <c r="I160" s="111">
        <v>1</v>
      </c>
      <c r="J160" s="274"/>
      <c r="K160" s="112">
        <f>I160*J160</f>
        <v>0</v>
      </c>
      <c r="L160" s="110" t="s">
        <v>2014</v>
      </c>
      <c r="M160" s="111"/>
      <c r="N160" s="111">
        <f>I160*M160</f>
        <v>0</v>
      </c>
      <c r="O160" s="111"/>
      <c r="P160" s="111">
        <f>I160*O160</f>
        <v>0</v>
      </c>
      <c r="Q160" s="112">
        <v>21</v>
      </c>
      <c r="R160" s="112">
        <f>K160*(Q160/100)</f>
        <v>0</v>
      </c>
      <c r="S160" s="112">
        <f>K160+R160</f>
        <v>0</v>
      </c>
      <c r="T160" s="113"/>
      <c r="U160" s="9"/>
      <c r="V160" s="9"/>
      <c r="W160" s="9"/>
    </row>
    <row r="161" spans="1:23" ht="4.5" customHeight="1" outlineLevel="6">
      <c r="B161" s="196"/>
      <c r="C161" s="198"/>
      <c r="D161" s="198"/>
      <c r="E161" s="10"/>
      <c r="F161" s="10"/>
      <c r="G161" s="202"/>
      <c r="H161" s="204"/>
      <c r="I161" s="158"/>
      <c r="J161" s="275"/>
      <c r="K161" s="152"/>
      <c r="L161" s="204"/>
      <c r="M161" s="158"/>
      <c r="N161" s="158"/>
      <c r="O161" s="158"/>
      <c r="P161" s="158"/>
      <c r="Q161" s="152"/>
      <c r="R161" s="152"/>
      <c r="S161" s="152"/>
      <c r="T161" s="10"/>
      <c r="U161" s="9"/>
      <c r="V161" s="9"/>
      <c r="W161" s="9"/>
    </row>
    <row r="162" spans="1:23" ht="143" outlineLevel="6">
      <c r="B162" s="196"/>
      <c r="C162" s="197"/>
      <c r="D162" s="107" t="s">
        <v>1648</v>
      </c>
      <c r="E162" s="108" t="s">
        <v>1649</v>
      </c>
      <c r="F162" s="108" t="s">
        <v>1650</v>
      </c>
      <c r="G162" s="109" t="s">
        <v>1651</v>
      </c>
      <c r="H162" s="110" t="s">
        <v>513</v>
      </c>
      <c r="I162" s="111">
        <v>1</v>
      </c>
      <c r="J162" s="274"/>
      <c r="K162" s="112">
        <f>I162*J162</f>
        <v>0</v>
      </c>
      <c r="L162" s="110" t="s">
        <v>2014</v>
      </c>
      <c r="M162" s="111"/>
      <c r="N162" s="111">
        <f>I162*M162</f>
        <v>0</v>
      </c>
      <c r="O162" s="111"/>
      <c r="P162" s="111">
        <f>I162*O162</f>
        <v>0</v>
      </c>
      <c r="Q162" s="112">
        <v>21</v>
      </c>
      <c r="R162" s="112">
        <f>K162*(Q162/100)</f>
        <v>0</v>
      </c>
      <c r="S162" s="112">
        <f>K162+R162</f>
        <v>0</v>
      </c>
      <c r="T162" s="113"/>
      <c r="U162" s="9"/>
      <c r="V162" s="9"/>
      <c r="W162" s="9"/>
    </row>
    <row r="163" spans="1:23" ht="4.5" customHeight="1" outlineLevel="6">
      <c r="B163" s="196"/>
      <c r="C163" s="198"/>
      <c r="D163" s="198"/>
      <c r="E163" s="10"/>
      <c r="F163" s="10"/>
      <c r="G163" s="202"/>
      <c r="H163" s="204"/>
      <c r="I163" s="158"/>
      <c r="J163" s="275"/>
      <c r="K163" s="152"/>
      <c r="L163" s="204"/>
      <c r="M163" s="158"/>
      <c r="N163" s="158"/>
      <c r="O163" s="158"/>
      <c r="P163" s="158"/>
      <c r="Q163" s="152"/>
      <c r="R163" s="152"/>
      <c r="S163" s="152"/>
      <c r="T163" s="10"/>
      <c r="U163" s="9"/>
      <c r="V163" s="9"/>
      <c r="W163" s="9"/>
    </row>
    <row r="164" spans="1:23" outlineLevel="6">
      <c r="B164" s="6"/>
      <c r="C164" s="6"/>
      <c r="D164" s="6"/>
      <c r="E164" s="6"/>
      <c r="F164" s="6"/>
      <c r="G164" s="6"/>
      <c r="H164" s="6"/>
      <c r="I164" s="6"/>
      <c r="J164" s="278"/>
      <c r="K164" s="9"/>
      <c r="L164" s="6"/>
      <c r="M164" s="6"/>
      <c r="N164" s="6"/>
      <c r="O164" s="6"/>
      <c r="P164" s="6"/>
      <c r="Q164" s="6"/>
      <c r="R164" s="9"/>
      <c r="S164" s="9"/>
      <c r="T164" s="9"/>
    </row>
    <row r="165" spans="1:23" ht="13" outlineLevel="5">
      <c r="A165" s="188" t="s">
        <v>407</v>
      </c>
      <c r="B165" s="237">
        <v>6</v>
      </c>
      <c r="C165" s="238"/>
      <c r="D165" s="238"/>
      <c r="E165" s="192"/>
      <c r="F165" s="192"/>
      <c r="G165" s="239" t="s">
        <v>408</v>
      </c>
      <c r="H165" s="240"/>
      <c r="I165" s="241"/>
      <c r="J165" s="273"/>
      <c r="K165" s="190">
        <f>SUBTOTAL(9,K166:K242)</f>
        <v>0</v>
      </c>
      <c r="L165" s="240"/>
      <c r="M165" s="241"/>
      <c r="N165" s="191">
        <f>SUBTOTAL(9,N166:N242)</f>
        <v>0</v>
      </c>
      <c r="O165" s="241"/>
      <c r="P165" s="191">
        <f>SUBTOTAL(9,P166:P242)</f>
        <v>0</v>
      </c>
      <c r="Q165" s="242"/>
      <c r="R165" s="190">
        <f>SUBTOTAL(9,R166:R242)</f>
        <v>0</v>
      </c>
      <c r="S165" s="190">
        <f>SUBTOTAL(9,S166:S242)</f>
        <v>0</v>
      </c>
      <c r="T165" s="188"/>
      <c r="U165" s="6"/>
      <c r="V165" s="9"/>
      <c r="W165" s="9"/>
    </row>
    <row r="166" spans="1:23" ht="26" outlineLevel="6">
      <c r="B166" s="196"/>
      <c r="C166" s="197"/>
      <c r="D166" s="107" t="s">
        <v>1652</v>
      </c>
      <c r="E166" s="108"/>
      <c r="F166" s="108" t="s">
        <v>1653</v>
      </c>
      <c r="G166" s="109" t="s">
        <v>569</v>
      </c>
      <c r="H166" s="110"/>
      <c r="I166" s="111">
        <v>0</v>
      </c>
      <c r="J166" s="274"/>
      <c r="K166" s="112">
        <f>I166*J166</f>
        <v>0</v>
      </c>
      <c r="L166" s="110" t="s">
        <v>2014</v>
      </c>
      <c r="M166" s="111"/>
      <c r="N166" s="111">
        <f>I166*M166</f>
        <v>0</v>
      </c>
      <c r="O166" s="111"/>
      <c r="P166" s="111">
        <f>I166*O166</f>
        <v>0</v>
      </c>
      <c r="Q166" s="112">
        <v>21</v>
      </c>
      <c r="R166" s="112">
        <f>K166*(Q166/100)</f>
        <v>0</v>
      </c>
      <c r="S166" s="112">
        <f>K166+R166</f>
        <v>0</v>
      </c>
      <c r="T166" s="113"/>
      <c r="U166" s="9"/>
      <c r="V166" s="9"/>
      <c r="W166" s="9"/>
    </row>
    <row r="167" spans="1:23" ht="4.5" customHeight="1" outlineLevel="6">
      <c r="B167" s="196"/>
      <c r="C167" s="198"/>
      <c r="D167" s="198"/>
      <c r="E167" s="10"/>
      <c r="F167" s="10"/>
      <c r="G167" s="202"/>
      <c r="H167" s="204"/>
      <c r="I167" s="158"/>
      <c r="J167" s="275"/>
      <c r="K167" s="152"/>
      <c r="L167" s="204"/>
      <c r="M167" s="158"/>
      <c r="N167" s="158"/>
      <c r="O167" s="158"/>
      <c r="P167" s="158"/>
      <c r="Q167" s="152"/>
      <c r="R167" s="152"/>
      <c r="S167" s="152"/>
      <c r="T167" s="10"/>
      <c r="U167" s="9"/>
      <c r="V167" s="9"/>
      <c r="W167" s="9"/>
    </row>
    <row r="168" spans="1:23" ht="26" outlineLevel="6">
      <c r="B168" s="196"/>
      <c r="C168" s="197"/>
      <c r="D168" s="107" t="s">
        <v>1654</v>
      </c>
      <c r="E168" s="108"/>
      <c r="F168" s="108" t="s">
        <v>1655</v>
      </c>
      <c r="G168" s="109" t="s">
        <v>572</v>
      </c>
      <c r="H168" s="110"/>
      <c r="I168" s="111">
        <v>0</v>
      </c>
      <c r="J168" s="274"/>
      <c r="K168" s="112">
        <f>I168*J168</f>
        <v>0</v>
      </c>
      <c r="L168" s="110" t="s">
        <v>2014</v>
      </c>
      <c r="M168" s="111"/>
      <c r="N168" s="111">
        <f>I168*M168</f>
        <v>0</v>
      </c>
      <c r="O168" s="111"/>
      <c r="P168" s="111">
        <f>I168*O168</f>
        <v>0</v>
      </c>
      <c r="Q168" s="112">
        <v>21</v>
      </c>
      <c r="R168" s="112">
        <f>K168*(Q168/100)</f>
        <v>0</v>
      </c>
      <c r="S168" s="112">
        <f>K168+R168</f>
        <v>0</v>
      </c>
      <c r="T168" s="113"/>
      <c r="U168" s="9"/>
      <c r="V168" s="9"/>
      <c r="W168" s="9"/>
    </row>
    <row r="169" spans="1:23" ht="4.5" customHeight="1" outlineLevel="6">
      <c r="B169" s="196"/>
      <c r="C169" s="198"/>
      <c r="D169" s="198"/>
      <c r="E169" s="10"/>
      <c r="F169" s="10"/>
      <c r="G169" s="202"/>
      <c r="H169" s="204"/>
      <c r="I169" s="158"/>
      <c r="J169" s="275"/>
      <c r="K169" s="152"/>
      <c r="L169" s="204"/>
      <c r="M169" s="158"/>
      <c r="N169" s="158"/>
      <c r="O169" s="158"/>
      <c r="P169" s="158"/>
      <c r="Q169" s="152"/>
      <c r="R169" s="152"/>
      <c r="S169" s="152"/>
      <c r="T169" s="10"/>
      <c r="U169" s="9"/>
      <c r="V169" s="9"/>
      <c r="W169" s="9"/>
    </row>
    <row r="170" spans="1:23" ht="26" outlineLevel="6">
      <c r="B170" s="196"/>
      <c r="C170" s="197"/>
      <c r="D170" s="107" t="s">
        <v>1656</v>
      </c>
      <c r="E170" s="108"/>
      <c r="F170" s="108" t="s">
        <v>1657</v>
      </c>
      <c r="G170" s="109" t="s">
        <v>575</v>
      </c>
      <c r="H170" s="110"/>
      <c r="I170" s="111">
        <v>0</v>
      </c>
      <c r="J170" s="274"/>
      <c r="K170" s="112">
        <f>I170*J170</f>
        <v>0</v>
      </c>
      <c r="L170" s="110" t="s">
        <v>2014</v>
      </c>
      <c r="M170" s="111"/>
      <c r="N170" s="111">
        <f>I170*M170</f>
        <v>0</v>
      </c>
      <c r="O170" s="111"/>
      <c r="P170" s="111">
        <f>I170*O170</f>
        <v>0</v>
      </c>
      <c r="Q170" s="112">
        <v>21</v>
      </c>
      <c r="R170" s="112">
        <f>K170*(Q170/100)</f>
        <v>0</v>
      </c>
      <c r="S170" s="112">
        <f>K170+R170</f>
        <v>0</v>
      </c>
      <c r="T170" s="113"/>
      <c r="U170" s="9"/>
      <c r="V170" s="9"/>
      <c r="W170" s="9"/>
    </row>
    <row r="171" spans="1:23" ht="4.5" customHeight="1" outlineLevel="6">
      <c r="B171" s="196"/>
      <c r="C171" s="198"/>
      <c r="D171" s="198"/>
      <c r="E171" s="10"/>
      <c r="F171" s="10"/>
      <c r="G171" s="202"/>
      <c r="H171" s="204"/>
      <c r="I171" s="158"/>
      <c r="J171" s="275"/>
      <c r="K171" s="152"/>
      <c r="L171" s="204"/>
      <c r="M171" s="158"/>
      <c r="N171" s="158"/>
      <c r="O171" s="158"/>
      <c r="P171" s="158"/>
      <c r="Q171" s="152"/>
      <c r="R171" s="152"/>
      <c r="S171" s="152"/>
      <c r="T171" s="10"/>
      <c r="U171" s="9"/>
      <c r="V171" s="9"/>
      <c r="W171" s="9"/>
    </row>
    <row r="172" spans="1:23" ht="104" outlineLevel="6">
      <c r="B172" s="196"/>
      <c r="C172" s="197"/>
      <c r="D172" s="107" t="s">
        <v>1658</v>
      </c>
      <c r="E172" s="108" t="s">
        <v>1659</v>
      </c>
      <c r="F172" s="108" t="s">
        <v>1660</v>
      </c>
      <c r="G172" s="109" t="s">
        <v>1661</v>
      </c>
      <c r="H172" s="110" t="s">
        <v>513</v>
      </c>
      <c r="I172" s="111">
        <v>1</v>
      </c>
      <c r="J172" s="274"/>
      <c r="K172" s="112">
        <f>I172*J172</f>
        <v>0</v>
      </c>
      <c r="L172" s="110" t="s">
        <v>2014</v>
      </c>
      <c r="M172" s="111"/>
      <c r="N172" s="111">
        <f>I172*M172</f>
        <v>0</v>
      </c>
      <c r="O172" s="111"/>
      <c r="P172" s="111">
        <f>I172*O172</f>
        <v>0</v>
      </c>
      <c r="Q172" s="112">
        <v>21</v>
      </c>
      <c r="R172" s="112">
        <f>K172*(Q172/100)</f>
        <v>0</v>
      </c>
      <c r="S172" s="112">
        <f>K172+R172</f>
        <v>0</v>
      </c>
      <c r="T172" s="113"/>
      <c r="U172" s="9"/>
      <c r="V172" s="9"/>
      <c r="W172" s="9"/>
    </row>
    <row r="173" spans="1:23" ht="4.5" customHeight="1" outlineLevel="6">
      <c r="B173" s="196"/>
      <c r="C173" s="198"/>
      <c r="D173" s="198"/>
      <c r="E173" s="10"/>
      <c r="F173" s="10"/>
      <c r="G173" s="202"/>
      <c r="H173" s="204"/>
      <c r="I173" s="158"/>
      <c r="J173" s="275"/>
      <c r="K173" s="152"/>
      <c r="L173" s="204"/>
      <c r="M173" s="158"/>
      <c r="N173" s="158"/>
      <c r="O173" s="158"/>
      <c r="P173" s="158"/>
      <c r="Q173" s="152"/>
      <c r="R173" s="152"/>
      <c r="S173" s="152"/>
      <c r="T173" s="10"/>
      <c r="U173" s="9"/>
      <c r="V173" s="9"/>
      <c r="W173" s="9"/>
    </row>
    <row r="174" spans="1:23" ht="104" outlineLevel="6">
      <c r="B174" s="196"/>
      <c r="C174" s="197"/>
      <c r="D174" s="107" t="s">
        <v>1662</v>
      </c>
      <c r="E174" s="108" t="s">
        <v>1663</v>
      </c>
      <c r="F174" s="108" t="s">
        <v>1664</v>
      </c>
      <c r="G174" s="109" t="s">
        <v>1665</v>
      </c>
      <c r="H174" s="110" t="s">
        <v>513</v>
      </c>
      <c r="I174" s="111">
        <v>1</v>
      </c>
      <c r="J174" s="274"/>
      <c r="K174" s="112">
        <f>I174*J174</f>
        <v>0</v>
      </c>
      <c r="L174" s="110" t="s">
        <v>2014</v>
      </c>
      <c r="M174" s="111"/>
      <c r="N174" s="111">
        <f>I174*M174</f>
        <v>0</v>
      </c>
      <c r="O174" s="111"/>
      <c r="P174" s="111">
        <f>I174*O174</f>
        <v>0</v>
      </c>
      <c r="Q174" s="112">
        <v>21</v>
      </c>
      <c r="R174" s="112">
        <f>K174*(Q174/100)</f>
        <v>0</v>
      </c>
      <c r="S174" s="112">
        <f>K174+R174</f>
        <v>0</v>
      </c>
      <c r="T174" s="113"/>
      <c r="U174" s="9"/>
      <c r="V174" s="9"/>
      <c r="W174" s="9"/>
    </row>
    <row r="175" spans="1:23" ht="4.5" customHeight="1" outlineLevel="6">
      <c r="B175" s="196"/>
      <c r="C175" s="198"/>
      <c r="D175" s="198"/>
      <c r="E175" s="10"/>
      <c r="F175" s="10"/>
      <c r="G175" s="202"/>
      <c r="H175" s="204"/>
      <c r="I175" s="158"/>
      <c r="J175" s="275"/>
      <c r="K175" s="152"/>
      <c r="L175" s="204"/>
      <c r="M175" s="158"/>
      <c r="N175" s="158"/>
      <c r="O175" s="158"/>
      <c r="P175" s="158"/>
      <c r="Q175" s="152"/>
      <c r="R175" s="152"/>
      <c r="S175" s="152"/>
      <c r="T175" s="10"/>
      <c r="U175" s="9"/>
      <c r="V175" s="9"/>
      <c r="W175" s="9"/>
    </row>
    <row r="176" spans="1:23" ht="104" outlineLevel="6">
      <c r="B176" s="196"/>
      <c r="C176" s="197"/>
      <c r="D176" s="107" t="s">
        <v>1666</v>
      </c>
      <c r="E176" s="108" t="s">
        <v>1667</v>
      </c>
      <c r="F176" s="108" t="s">
        <v>1668</v>
      </c>
      <c r="G176" s="109" t="s">
        <v>1669</v>
      </c>
      <c r="H176" s="110" t="s">
        <v>513</v>
      </c>
      <c r="I176" s="111">
        <v>1</v>
      </c>
      <c r="J176" s="274"/>
      <c r="K176" s="112">
        <f>I176*J176</f>
        <v>0</v>
      </c>
      <c r="L176" s="110" t="s">
        <v>2014</v>
      </c>
      <c r="M176" s="111"/>
      <c r="N176" s="111">
        <f>I176*M176</f>
        <v>0</v>
      </c>
      <c r="O176" s="111"/>
      <c r="P176" s="111">
        <f>I176*O176</f>
        <v>0</v>
      </c>
      <c r="Q176" s="112">
        <v>21</v>
      </c>
      <c r="R176" s="112">
        <f>K176*(Q176/100)</f>
        <v>0</v>
      </c>
      <c r="S176" s="112">
        <f>K176+R176</f>
        <v>0</v>
      </c>
      <c r="T176" s="113"/>
      <c r="U176" s="9"/>
      <c r="V176" s="9"/>
      <c r="W176" s="9"/>
    </row>
    <row r="177" spans="2:23" ht="4.5" customHeight="1" outlineLevel="6">
      <c r="B177" s="196"/>
      <c r="C177" s="198"/>
      <c r="D177" s="198"/>
      <c r="E177" s="10"/>
      <c r="F177" s="10"/>
      <c r="G177" s="202"/>
      <c r="H177" s="204"/>
      <c r="I177" s="158"/>
      <c r="J177" s="275"/>
      <c r="K177" s="152"/>
      <c r="L177" s="204"/>
      <c r="M177" s="158"/>
      <c r="N177" s="158"/>
      <c r="O177" s="158"/>
      <c r="P177" s="158"/>
      <c r="Q177" s="152"/>
      <c r="R177" s="152"/>
      <c r="S177" s="152"/>
      <c r="T177" s="10"/>
      <c r="U177" s="9"/>
      <c r="V177" s="9"/>
      <c r="W177" s="9"/>
    </row>
    <row r="178" spans="2:23" ht="130" outlineLevel="6">
      <c r="B178" s="196"/>
      <c r="C178" s="197"/>
      <c r="D178" s="107" t="s">
        <v>1670</v>
      </c>
      <c r="E178" s="108" t="s">
        <v>1671</v>
      </c>
      <c r="F178" s="108" t="s">
        <v>1672</v>
      </c>
      <c r="G178" s="109" t="s">
        <v>1673</v>
      </c>
      <c r="H178" s="110" t="s">
        <v>513</v>
      </c>
      <c r="I178" s="111">
        <v>1</v>
      </c>
      <c r="J178" s="274"/>
      <c r="K178" s="112">
        <f>I178*J178</f>
        <v>0</v>
      </c>
      <c r="L178" s="110" t="s">
        <v>2014</v>
      </c>
      <c r="M178" s="111"/>
      <c r="N178" s="111">
        <f>I178*M178</f>
        <v>0</v>
      </c>
      <c r="O178" s="111"/>
      <c r="P178" s="111">
        <f>I178*O178</f>
        <v>0</v>
      </c>
      <c r="Q178" s="112">
        <v>21</v>
      </c>
      <c r="R178" s="112">
        <f>K178*(Q178/100)</f>
        <v>0</v>
      </c>
      <c r="S178" s="112">
        <f>K178+R178</f>
        <v>0</v>
      </c>
      <c r="T178" s="113"/>
      <c r="U178" s="9"/>
      <c r="V178" s="9"/>
      <c r="W178" s="9"/>
    </row>
    <row r="179" spans="2:23" ht="4.5" customHeight="1" outlineLevel="6">
      <c r="B179" s="196"/>
      <c r="C179" s="198"/>
      <c r="D179" s="198"/>
      <c r="E179" s="10"/>
      <c r="F179" s="10"/>
      <c r="G179" s="202"/>
      <c r="H179" s="204"/>
      <c r="I179" s="158"/>
      <c r="J179" s="275"/>
      <c r="K179" s="152"/>
      <c r="L179" s="204"/>
      <c r="M179" s="158"/>
      <c r="N179" s="158"/>
      <c r="O179" s="158"/>
      <c r="P179" s="158"/>
      <c r="Q179" s="152"/>
      <c r="R179" s="152"/>
      <c r="S179" s="152"/>
      <c r="T179" s="10"/>
      <c r="U179" s="9"/>
      <c r="V179" s="9"/>
      <c r="W179" s="9"/>
    </row>
    <row r="180" spans="2:23" ht="130" outlineLevel="6">
      <c r="B180" s="196"/>
      <c r="C180" s="197"/>
      <c r="D180" s="107" t="s">
        <v>1674</v>
      </c>
      <c r="E180" s="108" t="s">
        <v>1675</v>
      </c>
      <c r="F180" s="108" t="s">
        <v>1676</v>
      </c>
      <c r="G180" s="109" t="s">
        <v>1677</v>
      </c>
      <c r="H180" s="110" t="s">
        <v>513</v>
      </c>
      <c r="I180" s="111">
        <v>1</v>
      </c>
      <c r="J180" s="274"/>
      <c r="K180" s="112">
        <f>I180*J180</f>
        <v>0</v>
      </c>
      <c r="L180" s="110" t="s">
        <v>2014</v>
      </c>
      <c r="M180" s="111"/>
      <c r="N180" s="111">
        <f>I180*M180</f>
        <v>0</v>
      </c>
      <c r="O180" s="111"/>
      <c r="P180" s="111">
        <f>I180*O180</f>
        <v>0</v>
      </c>
      <c r="Q180" s="112">
        <v>21</v>
      </c>
      <c r="R180" s="112">
        <f>K180*(Q180/100)</f>
        <v>0</v>
      </c>
      <c r="S180" s="112">
        <f>K180+R180</f>
        <v>0</v>
      </c>
      <c r="T180" s="113"/>
      <c r="U180" s="9"/>
      <c r="V180" s="9"/>
      <c r="W180" s="9"/>
    </row>
    <row r="181" spans="2:23" ht="4.5" customHeight="1" outlineLevel="6">
      <c r="B181" s="196"/>
      <c r="C181" s="198"/>
      <c r="D181" s="198"/>
      <c r="E181" s="10"/>
      <c r="F181" s="10"/>
      <c r="G181" s="202"/>
      <c r="H181" s="204"/>
      <c r="I181" s="158"/>
      <c r="J181" s="275"/>
      <c r="K181" s="152"/>
      <c r="L181" s="204"/>
      <c r="M181" s="158"/>
      <c r="N181" s="158"/>
      <c r="O181" s="158"/>
      <c r="P181" s="158"/>
      <c r="Q181" s="152"/>
      <c r="R181" s="152"/>
      <c r="S181" s="152"/>
      <c r="T181" s="10"/>
      <c r="U181" s="9"/>
      <c r="V181" s="9"/>
      <c r="W181" s="9"/>
    </row>
    <row r="182" spans="2:23" ht="117" outlineLevel="6">
      <c r="B182" s="196"/>
      <c r="C182" s="197"/>
      <c r="D182" s="107" t="s">
        <v>1678</v>
      </c>
      <c r="E182" s="108" t="s">
        <v>1679</v>
      </c>
      <c r="F182" s="108" t="s">
        <v>1680</v>
      </c>
      <c r="G182" s="109" t="s">
        <v>1681</v>
      </c>
      <c r="H182" s="110" t="s">
        <v>513</v>
      </c>
      <c r="I182" s="111">
        <v>1</v>
      </c>
      <c r="J182" s="274"/>
      <c r="K182" s="112">
        <f>I182*J182</f>
        <v>0</v>
      </c>
      <c r="L182" s="110" t="s">
        <v>2014</v>
      </c>
      <c r="M182" s="111"/>
      <c r="N182" s="111">
        <f>I182*M182</f>
        <v>0</v>
      </c>
      <c r="O182" s="111"/>
      <c r="P182" s="111">
        <f>I182*O182</f>
        <v>0</v>
      </c>
      <c r="Q182" s="112">
        <v>21</v>
      </c>
      <c r="R182" s="112">
        <f>K182*(Q182/100)</f>
        <v>0</v>
      </c>
      <c r="S182" s="112">
        <f>K182+R182</f>
        <v>0</v>
      </c>
      <c r="T182" s="113"/>
      <c r="U182" s="9"/>
      <c r="V182" s="9"/>
      <c r="W182" s="9"/>
    </row>
    <row r="183" spans="2:23" ht="4.5" customHeight="1" outlineLevel="6">
      <c r="B183" s="196"/>
      <c r="C183" s="198"/>
      <c r="D183" s="198"/>
      <c r="E183" s="10"/>
      <c r="F183" s="10"/>
      <c r="G183" s="202"/>
      <c r="H183" s="204"/>
      <c r="I183" s="158"/>
      <c r="J183" s="275"/>
      <c r="K183" s="152"/>
      <c r="L183" s="204"/>
      <c r="M183" s="158"/>
      <c r="N183" s="158"/>
      <c r="O183" s="158"/>
      <c r="P183" s="158"/>
      <c r="Q183" s="152"/>
      <c r="R183" s="152"/>
      <c r="S183" s="152"/>
      <c r="T183" s="10"/>
      <c r="U183" s="9"/>
      <c r="V183" s="9"/>
      <c r="W183" s="9"/>
    </row>
    <row r="184" spans="2:23" ht="130" outlineLevel="6">
      <c r="B184" s="196"/>
      <c r="C184" s="197"/>
      <c r="D184" s="107" t="s">
        <v>1682</v>
      </c>
      <c r="E184" s="108" t="s">
        <v>1683</v>
      </c>
      <c r="F184" s="108" t="s">
        <v>1684</v>
      </c>
      <c r="G184" s="109" t="s">
        <v>1685</v>
      </c>
      <c r="H184" s="110" t="s">
        <v>513</v>
      </c>
      <c r="I184" s="111">
        <v>1</v>
      </c>
      <c r="J184" s="274"/>
      <c r="K184" s="112">
        <f>I184*J184</f>
        <v>0</v>
      </c>
      <c r="L184" s="110" t="s">
        <v>2014</v>
      </c>
      <c r="M184" s="111"/>
      <c r="N184" s="111">
        <f>I184*M184</f>
        <v>0</v>
      </c>
      <c r="O184" s="111"/>
      <c r="P184" s="111">
        <f>I184*O184</f>
        <v>0</v>
      </c>
      <c r="Q184" s="112">
        <v>21</v>
      </c>
      <c r="R184" s="112">
        <f>K184*(Q184/100)</f>
        <v>0</v>
      </c>
      <c r="S184" s="112">
        <f>K184+R184</f>
        <v>0</v>
      </c>
      <c r="T184" s="113"/>
      <c r="U184" s="9"/>
      <c r="V184" s="9"/>
      <c r="W184" s="9"/>
    </row>
    <row r="185" spans="2:23" ht="4.5" customHeight="1" outlineLevel="6">
      <c r="B185" s="196"/>
      <c r="C185" s="198"/>
      <c r="D185" s="198"/>
      <c r="E185" s="10"/>
      <c r="F185" s="10"/>
      <c r="G185" s="202"/>
      <c r="H185" s="204"/>
      <c r="I185" s="158"/>
      <c r="J185" s="275"/>
      <c r="K185" s="152"/>
      <c r="L185" s="204"/>
      <c r="M185" s="158"/>
      <c r="N185" s="158"/>
      <c r="O185" s="158"/>
      <c r="P185" s="158"/>
      <c r="Q185" s="152"/>
      <c r="R185" s="152"/>
      <c r="S185" s="152"/>
      <c r="T185" s="10"/>
      <c r="U185" s="9"/>
      <c r="V185" s="9"/>
      <c r="W185" s="9"/>
    </row>
    <row r="186" spans="2:23" ht="91" outlineLevel="6">
      <c r="B186" s="196"/>
      <c r="C186" s="197"/>
      <c r="D186" s="107" t="s">
        <v>1686</v>
      </c>
      <c r="E186" s="108" t="s">
        <v>1687</v>
      </c>
      <c r="F186" s="108" t="s">
        <v>1688</v>
      </c>
      <c r="G186" s="109" t="s">
        <v>1689</v>
      </c>
      <c r="H186" s="110" t="s">
        <v>513</v>
      </c>
      <c r="I186" s="111">
        <v>1</v>
      </c>
      <c r="J186" s="274"/>
      <c r="K186" s="112">
        <f>I186*J186</f>
        <v>0</v>
      </c>
      <c r="L186" s="110" t="s">
        <v>2014</v>
      </c>
      <c r="M186" s="111"/>
      <c r="N186" s="111">
        <f>I186*M186</f>
        <v>0</v>
      </c>
      <c r="O186" s="111"/>
      <c r="P186" s="111">
        <f>I186*O186</f>
        <v>0</v>
      </c>
      <c r="Q186" s="112">
        <v>21</v>
      </c>
      <c r="R186" s="112">
        <f>K186*(Q186/100)</f>
        <v>0</v>
      </c>
      <c r="S186" s="112">
        <f>K186+R186</f>
        <v>0</v>
      </c>
      <c r="T186" s="113"/>
      <c r="U186" s="9"/>
      <c r="V186" s="9"/>
      <c r="W186" s="9"/>
    </row>
    <row r="187" spans="2:23" ht="4.5" customHeight="1" outlineLevel="6">
      <c r="B187" s="196"/>
      <c r="C187" s="198"/>
      <c r="D187" s="198"/>
      <c r="E187" s="10"/>
      <c r="F187" s="10"/>
      <c r="G187" s="202"/>
      <c r="H187" s="204"/>
      <c r="I187" s="158"/>
      <c r="J187" s="275"/>
      <c r="K187" s="152"/>
      <c r="L187" s="204"/>
      <c r="M187" s="158"/>
      <c r="N187" s="158"/>
      <c r="O187" s="158"/>
      <c r="P187" s="158"/>
      <c r="Q187" s="152"/>
      <c r="R187" s="152"/>
      <c r="S187" s="152"/>
      <c r="T187" s="10"/>
      <c r="U187" s="9"/>
      <c r="V187" s="9"/>
      <c r="W187" s="9"/>
    </row>
    <row r="188" spans="2:23" ht="169" outlineLevel="6">
      <c r="B188" s="196"/>
      <c r="C188" s="197"/>
      <c r="D188" s="107" t="s">
        <v>1690</v>
      </c>
      <c r="E188" s="108" t="s">
        <v>1691</v>
      </c>
      <c r="F188" s="108" t="s">
        <v>1692</v>
      </c>
      <c r="G188" s="109" t="s">
        <v>1693</v>
      </c>
      <c r="H188" s="110" t="s">
        <v>513</v>
      </c>
      <c r="I188" s="111">
        <v>1</v>
      </c>
      <c r="J188" s="274"/>
      <c r="K188" s="112">
        <f>I188*J188</f>
        <v>0</v>
      </c>
      <c r="L188" s="110" t="s">
        <v>2014</v>
      </c>
      <c r="M188" s="111"/>
      <c r="N188" s="111">
        <f>I188*M188</f>
        <v>0</v>
      </c>
      <c r="O188" s="111"/>
      <c r="P188" s="111">
        <f>I188*O188</f>
        <v>0</v>
      </c>
      <c r="Q188" s="112">
        <v>21</v>
      </c>
      <c r="R188" s="112">
        <f>K188*(Q188/100)</f>
        <v>0</v>
      </c>
      <c r="S188" s="112">
        <f>K188+R188</f>
        <v>0</v>
      </c>
      <c r="T188" s="113"/>
      <c r="U188" s="9"/>
      <c r="V188" s="9"/>
      <c r="W188" s="9"/>
    </row>
    <row r="189" spans="2:23" ht="4.5" customHeight="1" outlineLevel="6">
      <c r="B189" s="196"/>
      <c r="C189" s="198"/>
      <c r="D189" s="198"/>
      <c r="E189" s="10"/>
      <c r="F189" s="10"/>
      <c r="G189" s="202"/>
      <c r="H189" s="204"/>
      <c r="I189" s="158"/>
      <c r="J189" s="275"/>
      <c r="K189" s="152"/>
      <c r="L189" s="204"/>
      <c r="M189" s="158"/>
      <c r="N189" s="158"/>
      <c r="O189" s="158"/>
      <c r="P189" s="158"/>
      <c r="Q189" s="152"/>
      <c r="R189" s="152"/>
      <c r="S189" s="152"/>
      <c r="T189" s="10"/>
      <c r="U189" s="9"/>
      <c r="V189" s="9"/>
      <c r="W189" s="9"/>
    </row>
    <row r="190" spans="2:23" ht="169" outlineLevel="6">
      <c r="B190" s="196"/>
      <c r="C190" s="197"/>
      <c r="D190" s="107" t="s">
        <v>1694</v>
      </c>
      <c r="E190" s="108" t="s">
        <v>1695</v>
      </c>
      <c r="F190" s="108" t="s">
        <v>1696</v>
      </c>
      <c r="G190" s="109" t="s">
        <v>1693</v>
      </c>
      <c r="H190" s="110" t="s">
        <v>513</v>
      </c>
      <c r="I190" s="111">
        <v>1</v>
      </c>
      <c r="J190" s="274"/>
      <c r="K190" s="112">
        <f>I190*J190</f>
        <v>0</v>
      </c>
      <c r="L190" s="110" t="s">
        <v>2014</v>
      </c>
      <c r="M190" s="111"/>
      <c r="N190" s="111">
        <f>I190*M190</f>
        <v>0</v>
      </c>
      <c r="O190" s="111"/>
      <c r="P190" s="111">
        <f>I190*O190</f>
        <v>0</v>
      </c>
      <c r="Q190" s="112">
        <v>21</v>
      </c>
      <c r="R190" s="112">
        <f>K190*(Q190/100)</f>
        <v>0</v>
      </c>
      <c r="S190" s="112">
        <f>K190+R190</f>
        <v>0</v>
      </c>
      <c r="T190" s="113"/>
      <c r="U190" s="9"/>
      <c r="V190" s="9"/>
      <c r="W190" s="9"/>
    </row>
    <row r="191" spans="2:23" ht="4.5" customHeight="1" outlineLevel="6">
      <c r="B191" s="196"/>
      <c r="C191" s="198"/>
      <c r="D191" s="198"/>
      <c r="E191" s="10"/>
      <c r="F191" s="10"/>
      <c r="G191" s="202"/>
      <c r="H191" s="204"/>
      <c r="I191" s="158"/>
      <c r="J191" s="275"/>
      <c r="K191" s="152"/>
      <c r="L191" s="204"/>
      <c r="M191" s="158"/>
      <c r="N191" s="158"/>
      <c r="O191" s="158"/>
      <c r="P191" s="158"/>
      <c r="Q191" s="152"/>
      <c r="R191" s="152"/>
      <c r="S191" s="152"/>
      <c r="T191" s="10"/>
      <c r="U191" s="9"/>
      <c r="V191" s="9"/>
      <c r="W191" s="9"/>
    </row>
    <row r="192" spans="2:23" ht="169" outlineLevel="6">
      <c r="B192" s="196"/>
      <c r="C192" s="197"/>
      <c r="D192" s="107" t="s">
        <v>1697</v>
      </c>
      <c r="E192" s="108" t="s">
        <v>1698</v>
      </c>
      <c r="F192" s="108" t="s">
        <v>1699</v>
      </c>
      <c r="G192" s="109" t="s">
        <v>1700</v>
      </c>
      <c r="H192" s="110" t="s">
        <v>513</v>
      </c>
      <c r="I192" s="111">
        <v>1</v>
      </c>
      <c r="J192" s="274"/>
      <c r="K192" s="112">
        <f>I192*J192</f>
        <v>0</v>
      </c>
      <c r="L192" s="110" t="s">
        <v>2014</v>
      </c>
      <c r="M192" s="111"/>
      <c r="N192" s="111">
        <f>I192*M192</f>
        <v>0</v>
      </c>
      <c r="O192" s="111"/>
      <c r="P192" s="111">
        <f>I192*O192</f>
        <v>0</v>
      </c>
      <c r="Q192" s="112">
        <v>21</v>
      </c>
      <c r="R192" s="112">
        <f>K192*(Q192/100)</f>
        <v>0</v>
      </c>
      <c r="S192" s="112">
        <f>K192+R192</f>
        <v>0</v>
      </c>
      <c r="T192" s="113"/>
      <c r="U192" s="9"/>
      <c r="V192" s="9"/>
      <c r="W192" s="9"/>
    </row>
    <row r="193" spans="2:23" ht="4.5" customHeight="1" outlineLevel="6">
      <c r="B193" s="196"/>
      <c r="C193" s="198"/>
      <c r="D193" s="198"/>
      <c r="E193" s="10"/>
      <c r="F193" s="10"/>
      <c r="G193" s="202"/>
      <c r="H193" s="204"/>
      <c r="I193" s="158"/>
      <c r="J193" s="275"/>
      <c r="K193" s="152"/>
      <c r="L193" s="204"/>
      <c r="M193" s="158"/>
      <c r="N193" s="158"/>
      <c r="O193" s="158"/>
      <c r="P193" s="158"/>
      <c r="Q193" s="152"/>
      <c r="R193" s="152"/>
      <c r="S193" s="152"/>
      <c r="T193" s="10"/>
      <c r="U193" s="9"/>
      <c r="V193" s="9"/>
      <c r="W193" s="9"/>
    </row>
    <row r="194" spans="2:23" ht="169" outlineLevel="6">
      <c r="B194" s="196"/>
      <c r="C194" s="197"/>
      <c r="D194" s="107" t="s">
        <v>1701</v>
      </c>
      <c r="E194" s="108" t="s">
        <v>1702</v>
      </c>
      <c r="F194" s="108" t="s">
        <v>1703</v>
      </c>
      <c r="G194" s="109" t="s">
        <v>1704</v>
      </c>
      <c r="H194" s="110" t="s">
        <v>513</v>
      </c>
      <c r="I194" s="111">
        <v>1</v>
      </c>
      <c r="J194" s="274"/>
      <c r="K194" s="112">
        <f>I194*J194</f>
        <v>0</v>
      </c>
      <c r="L194" s="110" t="s">
        <v>2014</v>
      </c>
      <c r="M194" s="111"/>
      <c r="N194" s="111">
        <f>I194*M194</f>
        <v>0</v>
      </c>
      <c r="O194" s="111"/>
      <c r="P194" s="111">
        <f>I194*O194</f>
        <v>0</v>
      </c>
      <c r="Q194" s="112">
        <v>21</v>
      </c>
      <c r="R194" s="112">
        <f>K194*(Q194/100)</f>
        <v>0</v>
      </c>
      <c r="S194" s="112">
        <f>K194+R194</f>
        <v>0</v>
      </c>
      <c r="T194" s="113"/>
      <c r="U194" s="9"/>
      <c r="V194" s="9"/>
      <c r="W194" s="9"/>
    </row>
    <row r="195" spans="2:23" ht="4.5" customHeight="1" outlineLevel="6">
      <c r="B195" s="196"/>
      <c r="C195" s="198"/>
      <c r="D195" s="198"/>
      <c r="E195" s="10"/>
      <c r="F195" s="10"/>
      <c r="G195" s="202"/>
      <c r="H195" s="204"/>
      <c r="I195" s="158"/>
      <c r="J195" s="275"/>
      <c r="K195" s="152"/>
      <c r="L195" s="204"/>
      <c r="M195" s="158"/>
      <c r="N195" s="158"/>
      <c r="O195" s="158"/>
      <c r="P195" s="158"/>
      <c r="Q195" s="152"/>
      <c r="R195" s="152"/>
      <c r="S195" s="152"/>
      <c r="T195" s="10"/>
      <c r="U195" s="9"/>
      <c r="V195" s="9"/>
      <c r="W195" s="9"/>
    </row>
    <row r="196" spans="2:23" ht="117" outlineLevel="6">
      <c r="B196" s="196"/>
      <c r="C196" s="197"/>
      <c r="D196" s="107" t="s">
        <v>1705</v>
      </c>
      <c r="E196" s="108" t="s">
        <v>1706</v>
      </c>
      <c r="F196" s="108" t="s">
        <v>1707</v>
      </c>
      <c r="G196" s="109" t="s">
        <v>1708</v>
      </c>
      <c r="H196" s="110" t="s">
        <v>513</v>
      </c>
      <c r="I196" s="111">
        <v>1</v>
      </c>
      <c r="J196" s="274"/>
      <c r="K196" s="112">
        <f>I196*J196</f>
        <v>0</v>
      </c>
      <c r="L196" s="110" t="s">
        <v>2014</v>
      </c>
      <c r="M196" s="111"/>
      <c r="N196" s="111">
        <f>I196*M196</f>
        <v>0</v>
      </c>
      <c r="O196" s="111"/>
      <c r="P196" s="111">
        <f>I196*O196</f>
        <v>0</v>
      </c>
      <c r="Q196" s="112">
        <v>21</v>
      </c>
      <c r="R196" s="112">
        <f>K196*(Q196/100)</f>
        <v>0</v>
      </c>
      <c r="S196" s="112">
        <f>K196+R196</f>
        <v>0</v>
      </c>
      <c r="T196" s="113"/>
      <c r="U196" s="9"/>
      <c r="V196" s="9"/>
      <c r="W196" s="9"/>
    </row>
    <row r="197" spans="2:23" ht="4.5" customHeight="1" outlineLevel="6">
      <c r="B197" s="196"/>
      <c r="C197" s="198"/>
      <c r="D197" s="198"/>
      <c r="E197" s="10"/>
      <c r="F197" s="10"/>
      <c r="G197" s="202"/>
      <c r="H197" s="204"/>
      <c r="I197" s="158"/>
      <c r="J197" s="275"/>
      <c r="K197" s="152"/>
      <c r="L197" s="204"/>
      <c r="M197" s="158"/>
      <c r="N197" s="158"/>
      <c r="O197" s="158"/>
      <c r="P197" s="158"/>
      <c r="Q197" s="152"/>
      <c r="R197" s="152"/>
      <c r="S197" s="152"/>
      <c r="T197" s="10"/>
      <c r="U197" s="9"/>
      <c r="V197" s="9"/>
      <c r="W197" s="9"/>
    </row>
    <row r="198" spans="2:23" ht="130" outlineLevel="6">
      <c r="B198" s="196"/>
      <c r="C198" s="197"/>
      <c r="D198" s="107" t="s">
        <v>1709</v>
      </c>
      <c r="E198" s="108" t="s">
        <v>1710</v>
      </c>
      <c r="F198" s="108" t="s">
        <v>1711</v>
      </c>
      <c r="G198" s="109" t="s">
        <v>1712</v>
      </c>
      <c r="H198" s="110" t="s">
        <v>513</v>
      </c>
      <c r="I198" s="111">
        <v>1</v>
      </c>
      <c r="J198" s="274"/>
      <c r="K198" s="112">
        <f>I198*J198</f>
        <v>0</v>
      </c>
      <c r="L198" s="110" t="s">
        <v>2014</v>
      </c>
      <c r="M198" s="111"/>
      <c r="N198" s="111">
        <f>I198*M198</f>
        <v>0</v>
      </c>
      <c r="O198" s="111"/>
      <c r="P198" s="111">
        <f>I198*O198</f>
        <v>0</v>
      </c>
      <c r="Q198" s="112">
        <v>21</v>
      </c>
      <c r="R198" s="112">
        <f>K198*(Q198/100)</f>
        <v>0</v>
      </c>
      <c r="S198" s="112">
        <f>K198+R198</f>
        <v>0</v>
      </c>
      <c r="T198" s="113"/>
      <c r="U198" s="9"/>
      <c r="V198" s="9"/>
      <c r="W198" s="9"/>
    </row>
    <row r="199" spans="2:23" ht="4.5" customHeight="1" outlineLevel="6">
      <c r="B199" s="196"/>
      <c r="C199" s="198"/>
      <c r="D199" s="198"/>
      <c r="E199" s="10"/>
      <c r="F199" s="10"/>
      <c r="G199" s="202"/>
      <c r="H199" s="204"/>
      <c r="I199" s="158"/>
      <c r="J199" s="275"/>
      <c r="K199" s="152"/>
      <c r="L199" s="204"/>
      <c r="M199" s="158"/>
      <c r="N199" s="158"/>
      <c r="O199" s="158"/>
      <c r="P199" s="158"/>
      <c r="Q199" s="152"/>
      <c r="R199" s="152"/>
      <c r="S199" s="152"/>
      <c r="T199" s="10"/>
      <c r="U199" s="9"/>
      <c r="V199" s="9"/>
      <c r="W199" s="9"/>
    </row>
    <row r="200" spans="2:23" ht="117" outlineLevel="6">
      <c r="B200" s="196"/>
      <c r="C200" s="197"/>
      <c r="D200" s="107" t="s">
        <v>1713</v>
      </c>
      <c r="E200" s="108" t="s">
        <v>1714</v>
      </c>
      <c r="F200" s="108" t="s">
        <v>1715</v>
      </c>
      <c r="G200" s="109" t="s">
        <v>1716</v>
      </c>
      <c r="H200" s="110" t="s">
        <v>513</v>
      </c>
      <c r="I200" s="111">
        <v>1</v>
      </c>
      <c r="J200" s="274"/>
      <c r="K200" s="112">
        <f>I200*J200</f>
        <v>0</v>
      </c>
      <c r="L200" s="110" t="s">
        <v>2014</v>
      </c>
      <c r="M200" s="111"/>
      <c r="N200" s="111">
        <f>I200*M200</f>
        <v>0</v>
      </c>
      <c r="O200" s="111"/>
      <c r="P200" s="111">
        <f>I200*O200</f>
        <v>0</v>
      </c>
      <c r="Q200" s="112">
        <v>21</v>
      </c>
      <c r="R200" s="112">
        <f>K200*(Q200/100)</f>
        <v>0</v>
      </c>
      <c r="S200" s="112">
        <f>K200+R200</f>
        <v>0</v>
      </c>
      <c r="T200" s="113"/>
      <c r="U200" s="9"/>
      <c r="V200" s="9"/>
      <c r="W200" s="9"/>
    </row>
    <row r="201" spans="2:23" ht="4.5" customHeight="1" outlineLevel="6">
      <c r="B201" s="196"/>
      <c r="C201" s="198"/>
      <c r="D201" s="198"/>
      <c r="E201" s="10"/>
      <c r="F201" s="10"/>
      <c r="G201" s="202"/>
      <c r="H201" s="204"/>
      <c r="I201" s="158"/>
      <c r="J201" s="275"/>
      <c r="K201" s="152"/>
      <c r="L201" s="204"/>
      <c r="M201" s="158"/>
      <c r="N201" s="158"/>
      <c r="O201" s="158"/>
      <c r="P201" s="158"/>
      <c r="Q201" s="152"/>
      <c r="R201" s="152"/>
      <c r="S201" s="152"/>
      <c r="T201" s="10"/>
      <c r="U201" s="9"/>
      <c r="V201" s="9"/>
      <c r="W201" s="9"/>
    </row>
    <row r="202" spans="2:23" ht="143" outlineLevel="6">
      <c r="B202" s="196"/>
      <c r="C202" s="197"/>
      <c r="D202" s="107" t="s">
        <v>1717</v>
      </c>
      <c r="E202" s="108" t="s">
        <v>1718</v>
      </c>
      <c r="F202" s="108" t="s">
        <v>1719</v>
      </c>
      <c r="G202" s="109" t="s">
        <v>1720</v>
      </c>
      <c r="H202" s="110" t="s">
        <v>513</v>
      </c>
      <c r="I202" s="111">
        <v>1</v>
      </c>
      <c r="J202" s="274"/>
      <c r="K202" s="112">
        <f>I202*J202</f>
        <v>0</v>
      </c>
      <c r="L202" s="110" t="s">
        <v>2014</v>
      </c>
      <c r="M202" s="111"/>
      <c r="N202" s="111">
        <f>I202*M202</f>
        <v>0</v>
      </c>
      <c r="O202" s="111"/>
      <c r="P202" s="111">
        <f>I202*O202</f>
        <v>0</v>
      </c>
      <c r="Q202" s="112">
        <v>21</v>
      </c>
      <c r="R202" s="112">
        <f>K202*(Q202/100)</f>
        <v>0</v>
      </c>
      <c r="S202" s="112">
        <f>K202+R202</f>
        <v>0</v>
      </c>
      <c r="T202" s="113"/>
      <c r="U202" s="9"/>
      <c r="V202" s="9"/>
      <c r="W202" s="9"/>
    </row>
    <row r="203" spans="2:23" ht="4.5" customHeight="1" outlineLevel="6">
      <c r="B203" s="196"/>
      <c r="C203" s="198"/>
      <c r="D203" s="198"/>
      <c r="E203" s="10"/>
      <c r="F203" s="10"/>
      <c r="G203" s="202"/>
      <c r="H203" s="204"/>
      <c r="I203" s="158"/>
      <c r="J203" s="275"/>
      <c r="K203" s="152"/>
      <c r="L203" s="204"/>
      <c r="M203" s="158"/>
      <c r="N203" s="158"/>
      <c r="O203" s="158"/>
      <c r="P203" s="158"/>
      <c r="Q203" s="152"/>
      <c r="R203" s="152"/>
      <c r="S203" s="152"/>
      <c r="T203" s="10"/>
      <c r="U203" s="9"/>
      <c r="V203" s="9"/>
      <c r="W203" s="9"/>
    </row>
    <row r="204" spans="2:23" ht="117" outlineLevel="6">
      <c r="B204" s="196"/>
      <c r="C204" s="197"/>
      <c r="D204" s="107" t="s">
        <v>1721</v>
      </c>
      <c r="E204" s="108" t="s">
        <v>1722</v>
      </c>
      <c r="F204" s="108" t="s">
        <v>1723</v>
      </c>
      <c r="G204" s="109" t="s">
        <v>1724</v>
      </c>
      <c r="H204" s="110" t="s">
        <v>513</v>
      </c>
      <c r="I204" s="111">
        <v>1</v>
      </c>
      <c r="J204" s="274"/>
      <c r="K204" s="112">
        <f>I204*J204</f>
        <v>0</v>
      </c>
      <c r="L204" s="110" t="s">
        <v>2014</v>
      </c>
      <c r="M204" s="111"/>
      <c r="N204" s="111">
        <f>I204*M204</f>
        <v>0</v>
      </c>
      <c r="O204" s="111"/>
      <c r="P204" s="111">
        <f>I204*O204</f>
        <v>0</v>
      </c>
      <c r="Q204" s="112">
        <v>21</v>
      </c>
      <c r="R204" s="112">
        <f>K204*(Q204/100)</f>
        <v>0</v>
      </c>
      <c r="S204" s="112">
        <f>K204+R204</f>
        <v>0</v>
      </c>
      <c r="T204" s="113"/>
      <c r="U204" s="9"/>
      <c r="V204" s="9"/>
      <c r="W204" s="9"/>
    </row>
    <row r="205" spans="2:23" ht="4.5" customHeight="1" outlineLevel="6">
      <c r="B205" s="196"/>
      <c r="C205" s="198"/>
      <c r="D205" s="198"/>
      <c r="E205" s="10"/>
      <c r="F205" s="10"/>
      <c r="G205" s="202"/>
      <c r="H205" s="204"/>
      <c r="I205" s="158"/>
      <c r="J205" s="275"/>
      <c r="K205" s="152"/>
      <c r="L205" s="204"/>
      <c r="M205" s="158"/>
      <c r="N205" s="158"/>
      <c r="O205" s="158"/>
      <c r="P205" s="158"/>
      <c r="Q205" s="152"/>
      <c r="R205" s="152"/>
      <c r="S205" s="152"/>
      <c r="T205" s="10"/>
      <c r="U205" s="9"/>
      <c r="V205" s="9"/>
      <c r="W205" s="9"/>
    </row>
    <row r="206" spans="2:23" ht="117" outlineLevel="6">
      <c r="B206" s="196"/>
      <c r="C206" s="197"/>
      <c r="D206" s="107" t="s">
        <v>1725</v>
      </c>
      <c r="E206" s="108" t="s">
        <v>1726</v>
      </c>
      <c r="F206" s="108" t="s">
        <v>1727</v>
      </c>
      <c r="G206" s="109" t="s">
        <v>1728</v>
      </c>
      <c r="H206" s="110" t="s">
        <v>513</v>
      </c>
      <c r="I206" s="111">
        <v>1</v>
      </c>
      <c r="J206" s="274"/>
      <c r="K206" s="112">
        <f>I206*J206</f>
        <v>0</v>
      </c>
      <c r="L206" s="110" t="s">
        <v>2014</v>
      </c>
      <c r="M206" s="111"/>
      <c r="N206" s="111">
        <f>I206*M206</f>
        <v>0</v>
      </c>
      <c r="O206" s="111"/>
      <c r="P206" s="111">
        <f>I206*O206</f>
        <v>0</v>
      </c>
      <c r="Q206" s="112">
        <v>21</v>
      </c>
      <c r="R206" s="112">
        <f>K206*(Q206/100)</f>
        <v>0</v>
      </c>
      <c r="S206" s="112">
        <f>K206+R206</f>
        <v>0</v>
      </c>
      <c r="T206" s="113"/>
      <c r="U206" s="9"/>
      <c r="V206" s="9"/>
      <c r="W206" s="9"/>
    </row>
    <row r="207" spans="2:23" ht="4.5" customHeight="1" outlineLevel="6">
      <c r="B207" s="196"/>
      <c r="C207" s="198"/>
      <c r="D207" s="198"/>
      <c r="E207" s="10"/>
      <c r="F207" s="10"/>
      <c r="G207" s="202"/>
      <c r="H207" s="204"/>
      <c r="I207" s="158"/>
      <c r="J207" s="275"/>
      <c r="K207" s="152"/>
      <c r="L207" s="204"/>
      <c r="M207" s="158"/>
      <c r="N207" s="158"/>
      <c r="O207" s="158"/>
      <c r="P207" s="158"/>
      <c r="Q207" s="152"/>
      <c r="R207" s="152"/>
      <c r="S207" s="152"/>
      <c r="T207" s="10"/>
      <c r="U207" s="9"/>
      <c r="V207" s="9"/>
      <c r="W207" s="9"/>
    </row>
    <row r="208" spans="2:23" ht="104" outlineLevel="6">
      <c r="B208" s="196"/>
      <c r="C208" s="197"/>
      <c r="D208" s="107" t="s">
        <v>1729</v>
      </c>
      <c r="E208" s="108" t="s">
        <v>1730</v>
      </c>
      <c r="F208" s="108" t="s">
        <v>1731</v>
      </c>
      <c r="G208" s="109" t="s">
        <v>1732</v>
      </c>
      <c r="H208" s="110" t="s">
        <v>513</v>
      </c>
      <c r="I208" s="111">
        <v>1</v>
      </c>
      <c r="J208" s="274"/>
      <c r="K208" s="112">
        <f>I208*J208</f>
        <v>0</v>
      </c>
      <c r="L208" s="110" t="s">
        <v>2014</v>
      </c>
      <c r="M208" s="111"/>
      <c r="N208" s="111">
        <f>I208*M208</f>
        <v>0</v>
      </c>
      <c r="O208" s="111"/>
      <c r="P208" s="111">
        <f>I208*O208</f>
        <v>0</v>
      </c>
      <c r="Q208" s="112">
        <v>21</v>
      </c>
      <c r="R208" s="112">
        <f>K208*(Q208/100)</f>
        <v>0</v>
      </c>
      <c r="S208" s="112">
        <f>K208+R208</f>
        <v>0</v>
      </c>
      <c r="T208" s="113"/>
      <c r="U208" s="9"/>
      <c r="V208" s="9"/>
      <c r="W208" s="9"/>
    </row>
    <row r="209" spans="2:23" ht="4.5" customHeight="1" outlineLevel="6">
      <c r="B209" s="196"/>
      <c r="C209" s="198"/>
      <c r="D209" s="198"/>
      <c r="E209" s="10"/>
      <c r="F209" s="10"/>
      <c r="G209" s="202"/>
      <c r="H209" s="204"/>
      <c r="I209" s="158"/>
      <c r="J209" s="275"/>
      <c r="K209" s="152"/>
      <c r="L209" s="204"/>
      <c r="M209" s="158"/>
      <c r="N209" s="158"/>
      <c r="O209" s="158"/>
      <c r="P209" s="158"/>
      <c r="Q209" s="152"/>
      <c r="R209" s="152"/>
      <c r="S209" s="152"/>
      <c r="T209" s="10"/>
      <c r="U209" s="9"/>
      <c r="V209" s="9"/>
      <c r="W209" s="9"/>
    </row>
    <row r="210" spans="2:23" ht="104" outlineLevel="6">
      <c r="B210" s="196"/>
      <c r="C210" s="197"/>
      <c r="D210" s="107" t="s">
        <v>1733</v>
      </c>
      <c r="E210" s="108" t="s">
        <v>1734</v>
      </c>
      <c r="F210" s="108" t="s">
        <v>1735</v>
      </c>
      <c r="G210" s="109" t="s">
        <v>1736</v>
      </c>
      <c r="H210" s="110" t="s">
        <v>513</v>
      </c>
      <c r="I210" s="111">
        <v>1</v>
      </c>
      <c r="J210" s="274"/>
      <c r="K210" s="112">
        <f>I210*J210</f>
        <v>0</v>
      </c>
      <c r="L210" s="110" t="s">
        <v>2014</v>
      </c>
      <c r="M210" s="111"/>
      <c r="N210" s="111">
        <f>I210*M210</f>
        <v>0</v>
      </c>
      <c r="O210" s="111"/>
      <c r="P210" s="111">
        <f>I210*O210</f>
        <v>0</v>
      </c>
      <c r="Q210" s="112">
        <v>21</v>
      </c>
      <c r="R210" s="112">
        <f>K210*(Q210/100)</f>
        <v>0</v>
      </c>
      <c r="S210" s="112">
        <f>K210+R210</f>
        <v>0</v>
      </c>
      <c r="T210" s="113"/>
      <c r="U210" s="9"/>
      <c r="V210" s="9"/>
      <c r="W210" s="9"/>
    </row>
    <row r="211" spans="2:23" ht="4.5" customHeight="1" outlineLevel="6">
      <c r="B211" s="196"/>
      <c r="C211" s="198"/>
      <c r="D211" s="198"/>
      <c r="E211" s="10"/>
      <c r="F211" s="10"/>
      <c r="G211" s="202"/>
      <c r="H211" s="204"/>
      <c r="I211" s="158"/>
      <c r="J211" s="275"/>
      <c r="K211" s="152"/>
      <c r="L211" s="204"/>
      <c r="M211" s="158"/>
      <c r="N211" s="158"/>
      <c r="O211" s="158"/>
      <c r="P211" s="158"/>
      <c r="Q211" s="152"/>
      <c r="R211" s="152"/>
      <c r="S211" s="152"/>
      <c r="T211" s="10"/>
      <c r="U211" s="9"/>
      <c r="V211" s="9"/>
      <c r="W211" s="9"/>
    </row>
    <row r="212" spans="2:23" ht="104" outlineLevel="6">
      <c r="B212" s="196"/>
      <c r="C212" s="197"/>
      <c r="D212" s="107" t="s">
        <v>1737</v>
      </c>
      <c r="E212" s="108" t="s">
        <v>1738</v>
      </c>
      <c r="F212" s="108" t="s">
        <v>1739</v>
      </c>
      <c r="G212" s="109" t="s">
        <v>1740</v>
      </c>
      <c r="H212" s="110" t="s">
        <v>513</v>
      </c>
      <c r="I212" s="111">
        <v>1</v>
      </c>
      <c r="J212" s="274"/>
      <c r="K212" s="112">
        <f>I212*J212</f>
        <v>0</v>
      </c>
      <c r="L212" s="110" t="s">
        <v>2014</v>
      </c>
      <c r="M212" s="111"/>
      <c r="N212" s="111">
        <f>I212*M212</f>
        <v>0</v>
      </c>
      <c r="O212" s="111"/>
      <c r="P212" s="111">
        <f>I212*O212</f>
        <v>0</v>
      </c>
      <c r="Q212" s="112">
        <v>21</v>
      </c>
      <c r="R212" s="112">
        <f>K212*(Q212/100)</f>
        <v>0</v>
      </c>
      <c r="S212" s="112">
        <f>K212+R212</f>
        <v>0</v>
      </c>
      <c r="T212" s="113"/>
      <c r="U212" s="9"/>
      <c r="V212" s="9"/>
      <c r="W212" s="9"/>
    </row>
    <row r="213" spans="2:23" ht="4.5" customHeight="1" outlineLevel="6">
      <c r="B213" s="196"/>
      <c r="C213" s="198"/>
      <c r="D213" s="198"/>
      <c r="E213" s="10"/>
      <c r="F213" s="10"/>
      <c r="G213" s="202"/>
      <c r="H213" s="204"/>
      <c r="I213" s="158"/>
      <c r="J213" s="275"/>
      <c r="K213" s="152"/>
      <c r="L213" s="204"/>
      <c r="M213" s="158"/>
      <c r="N213" s="158"/>
      <c r="O213" s="158"/>
      <c r="P213" s="158"/>
      <c r="Q213" s="152"/>
      <c r="R213" s="152"/>
      <c r="S213" s="152"/>
      <c r="T213" s="10"/>
      <c r="U213" s="9"/>
      <c r="V213" s="9"/>
      <c r="W213" s="9"/>
    </row>
    <row r="214" spans="2:23" ht="143" outlineLevel="6">
      <c r="B214" s="196"/>
      <c r="C214" s="197"/>
      <c r="D214" s="107" t="s">
        <v>1741</v>
      </c>
      <c r="E214" s="108" t="s">
        <v>1742</v>
      </c>
      <c r="F214" s="108" t="s">
        <v>1743</v>
      </c>
      <c r="G214" s="109" t="s">
        <v>1744</v>
      </c>
      <c r="H214" s="110" t="s">
        <v>513</v>
      </c>
      <c r="I214" s="111">
        <v>1</v>
      </c>
      <c r="J214" s="274"/>
      <c r="K214" s="112">
        <f>I214*J214</f>
        <v>0</v>
      </c>
      <c r="L214" s="110" t="s">
        <v>2014</v>
      </c>
      <c r="M214" s="111"/>
      <c r="N214" s="111">
        <f>I214*M214</f>
        <v>0</v>
      </c>
      <c r="O214" s="111"/>
      <c r="P214" s="111">
        <f>I214*O214</f>
        <v>0</v>
      </c>
      <c r="Q214" s="112">
        <v>21</v>
      </c>
      <c r="R214" s="112">
        <f>K214*(Q214/100)</f>
        <v>0</v>
      </c>
      <c r="S214" s="112">
        <f>K214+R214</f>
        <v>0</v>
      </c>
      <c r="T214" s="113"/>
      <c r="U214" s="9"/>
      <c r="V214" s="9"/>
      <c r="W214" s="9"/>
    </row>
    <row r="215" spans="2:23" ht="4.5" customHeight="1" outlineLevel="6">
      <c r="B215" s="196"/>
      <c r="C215" s="198"/>
      <c r="D215" s="198"/>
      <c r="E215" s="10"/>
      <c r="F215" s="10"/>
      <c r="G215" s="202"/>
      <c r="H215" s="204"/>
      <c r="I215" s="158"/>
      <c r="J215" s="275"/>
      <c r="K215" s="152"/>
      <c r="L215" s="204"/>
      <c r="M215" s="158"/>
      <c r="N215" s="158"/>
      <c r="O215" s="158"/>
      <c r="P215" s="158"/>
      <c r="Q215" s="152"/>
      <c r="R215" s="152"/>
      <c r="S215" s="152"/>
      <c r="T215" s="10"/>
      <c r="U215" s="9"/>
      <c r="V215" s="9"/>
      <c r="W215" s="9"/>
    </row>
    <row r="216" spans="2:23" ht="117" outlineLevel="6">
      <c r="B216" s="196"/>
      <c r="C216" s="197"/>
      <c r="D216" s="107" t="s">
        <v>1745</v>
      </c>
      <c r="E216" s="108" t="s">
        <v>1746</v>
      </c>
      <c r="F216" s="108" t="s">
        <v>1747</v>
      </c>
      <c r="G216" s="109" t="s">
        <v>1748</v>
      </c>
      <c r="H216" s="110" t="s">
        <v>513</v>
      </c>
      <c r="I216" s="111">
        <v>1</v>
      </c>
      <c r="J216" s="274"/>
      <c r="K216" s="112">
        <f>I216*J216</f>
        <v>0</v>
      </c>
      <c r="L216" s="110" t="s">
        <v>2014</v>
      </c>
      <c r="M216" s="111"/>
      <c r="N216" s="111">
        <f>I216*M216</f>
        <v>0</v>
      </c>
      <c r="O216" s="111"/>
      <c r="P216" s="111">
        <f>I216*O216</f>
        <v>0</v>
      </c>
      <c r="Q216" s="112">
        <v>21</v>
      </c>
      <c r="R216" s="112">
        <f>K216*(Q216/100)</f>
        <v>0</v>
      </c>
      <c r="S216" s="112">
        <f>K216+R216</f>
        <v>0</v>
      </c>
      <c r="T216" s="113"/>
      <c r="U216" s="9"/>
      <c r="V216" s="9"/>
      <c r="W216" s="9"/>
    </row>
    <row r="217" spans="2:23" ht="4.5" customHeight="1" outlineLevel="6">
      <c r="B217" s="196"/>
      <c r="C217" s="198"/>
      <c r="D217" s="198"/>
      <c r="E217" s="10"/>
      <c r="F217" s="10"/>
      <c r="G217" s="202"/>
      <c r="H217" s="204"/>
      <c r="I217" s="158"/>
      <c r="J217" s="275"/>
      <c r="K217" s="152"/>
      <c r="L217" s="204"/>
      <c r="M217" s="158"/>
      <c r="N217" s="158"/>
      <c r="O217" s="158"/>
      <c r="P217" s="158"/>
      <c r="Q217" s="152"/>
      <c r="R217" s="152"/>
      <c r="S217" s="152"/>
      <c r="T217" s="10"/>
      <c r="U217" s="9"/>
      <c r="V217" s="9"/>
      <c r="W217" s="9"/>
    </row>
    <row r="218" spans="2:23" ht="143" outlineLevel="6">
      <c r="B218" s="196"/>
      <c r="C218" s="197"/>
      <c r="D218" s="107" t="s">
        <v>1749</v>
      </c>
      <c r="E218" s="108" t="s">
        <v>1750</v>
      </c>
      <c r="F218" s="108" t="s">
        <v>1751</v>
      </c>
      <c r="G218" s="109" t="s">
        <v>1752</v>
      </c>
      <c r="H218" s="110" t="s">
        <v>513</v>
      </c>
      <c r="I218" s="111">
        <v>1</v>
      </c>
      <c r="J218" s="274"/>
      <c r="K218" s="112">
        <f>I218*J218</f>
        <v>0</v>
      </c>
      <c r="L218" s="110" t="s">
        <v>2014</v>
      </c>
      <c r="M218" s="111"/>
      <c r="N218" s="111">
        <f>I218*M218</f>
        <v>0</v>
      </c>
      <c r="O218" s="111"/>
      <c r="P218" s="111">
        <f>I218*O218</f>
        <v>0</v>
      </c>
      <c r="Q218" s="112">
        <v>21</v>
      </c>
      <c r="R218" s="112">
        <f>K218*(Q218/100)</f>
        <v>0</v>
      </c>
      <c r="S218" s="112">
        <f>K218+R218</f>
        <v>0</v>
      </c>
      <c r="T218" s="113"/>
      <c r="U218" s="9"/>
      <c r="V218" s="9"/>
      <c r="W218" s="9"/>
    </row>
    <row r="219" spans="2:23" ht="4.5" customHeight="1" outlineLevel="6">
      <c r="B219" s="196"/>
      <c r="C219" s="198"/>
      <c r="D219" s="198"/>
      <c r="E219" s="10"/>
      <c r="F219" s="10"/>
      <c r="G219" s="202"/>
      <c r="H219" s="204"/>
      <c r="I219" s="158"/>
      <c r="J219" s="275"/>
      <c r="K219" s="152"/>
      <c r="L219" s="204"/>
      <c r="M219" s="158"/>
      <c r="N219" s="158"/>
      <c r="O219" s="158"/>
      <c r="P219" s="158"/>
      <c r="Q219" s="152"/>
      <c r="R219" s="152"/>
      <c r="S219" s="152"/>
      <c r="T219" s="10"/>
      <c r="U219" s="9"/>
      <c r="V219" s="9"/>
      <c r="W219" s="9"/>
    </row>
    <row r="220" spans="2:23" ht="156" outlineLevel="6">
      <c r="B220" s="196"/>
      <c r="C220" s="197"/>
      <c r="D220" s="107" t="s">
        <v>1753</v>
      </c>
      <c r="E220" s="108" t="s">
        <v>1754</v>
      </c>
      <c r="F220" s="108" t="s">
        <v>1755</v>
      </c>
      <c r="G220" s="109" t="s">
        <v>1756</v>
      </c>
      <c r="H220" s="110" t="s">
        <v>513</v>
      </c>
      <c r="I220" s="111">
        <v>1</v>
      </c>
      <c r="J220" s="274"/>
      <c r="K220" s="112">
        <f>I220*J220</f>
        <v>0</v>
      </c>
      <c r="L220" s="110" t="s">
        <v>2014</v>
      </c>
      <c r="M220" s="111"/>
      <c r="N220" s="111">
        <f>I220*M220</f>
        <v>0</v>
      </c>
      <c r="O220" s="111"/>
      <c r="P220" s="111">
        <f>I220*O220</f>
        <v>0</v>
      </c>
      <c r="Q220" s="112">
        <v>21</v>
      </c>
      <c r="R220" s="112">
        <f>K220*(Q220/100)</f>
        <v>0</v>
      </c>
      <c r="S220" s="112">
        <f>K220+R220</f>
        <v>0</v>
      </c>
      <c r="T220" s="113"/>
      <c r="U220" s="9"/>
      <c r="V220" s="9"/>
      <c r="W220" s="9"/>
    </row>
    <row r="221" spans="2:23" ht="4.5" customHeight="1" outlineLevel="6">
      <c r="B221" s="196"/>
      <c r="C221" s="198"/>
      <c r="D221" s="198"/>
      <c r="E221" s="10"/>
      <c r="F221" s="10"/>
      <c r="G221" s="202"/>
      <c r="H221" s="204"/>
      <c r="I221" s="158"/>
      <c r="J221" s="275"/>
      <c r="K221" s="152"/>
      <c r="L221" s="204"/>
      <c r="M221" s="158"/>
      <c r="N221" s="158"/>
      <c r="O221" s="158"/>
      <c r="P221" s="158"/>
      <c r="Q221" s="152"/>
      <c r="R221" s="152"/>
      <c r="S221" s="152"/>
      <c r="T221" s="10"/>
      <c r="U221" s="9"/>
      <c r="V221" s="9"/>
      <c r="W221" s="9"/>
    </row>
    <row r="222" spans="2:23" ht="156" outlineLevel="6">
      <c r="B222" s="196"/>
      <c r="C222" s="197"/>
      <c r="D222" s="107" t="s">
        <v>1757</v>
      </c>
      <c r="E222" s="108" t="s">
        <v>1758</v>
      </c>
      <c r="F222" s="108" t="s">
        <v>1759</v>
      </c>
      <c r="G222" s="109" t="s">
        <v>1760</v>
      </c>
      <c r="H222" s="110" t="s">
        <v>513</v>
      </c>
      <c r="I222" s="111">
        <v>1</v>
      </c>
      <c r="J222" s="274"/>
      <c r="K222" s="112">
        <f>I222*J222</f>
        <v>0</v>
      </c>
      <c r="L222" s="110" t="s">
        <v>2014</v>
      </c>
      <c r="M222" s="111"/>
      <c r="N222" s="111">
        <f>I222*M222</f>
        <v>0</v>
      </c>
      <c r="O222" s="111"/>
      <c r="P222" s="111">
        <f>I222*O222</f>
        <v>0</v>
      </c>
      <c r="Q222" s="112">
        <v>21</v>
      </c>
      <c r="R222" s="112">
        <f>K222*(Q222/100)</f>
        <v>0</v>
      </c>
      <c r="S222" s="112">
        <f>K222+R222</f>
        <v>0</v>
      </c>
      <c r="T222" s="113"/>
      <c r="U222" s="9"/>
      <c r="V222" s="9"/>
      <c r="W222" s="9"/>
    </row>
    <row r="223" spans="2:23" ht="4.5" customHeight="1" outlineLevel="6">
      <c r="B223" s="196"/>
      <c r="C223" s="198"/>
      <c r="D223" s="198"/>
      <c r="E223" s="10"/>
      <c r="F223" s="10"/>
      <c r="G223" s="202"/>
      <c r="H223" s="204"/>
      <c r="I223" s="158"/>
      <c r="J223" s="275"/>
      <c r="K223" s="152"/>
      <c r="L223" s="204"/>
      <c r="M223" s="158"/>
      <c r="N223" s="158"/>
      <c r="O223" s="158"/>
      <c r="P223" s="158"/>
      <c r="Q223" s="152"/>
      <c r="R223" s="152"/>
      <c r="S223" s="152"/>
      <c r="T223" s="10"/>
      <c r="U223" s="9"/>
      <c r="V223" s="9"/>
      <c r="W223" s="9"/>
    </row>
    <row r="224" spans="2:23" ht="117" outlineLevel="6">
      <c r="B224" s="196"/>
      <c r="C224" s="197"/>
      <c r="D224" s="107" t="s">
        <v>1761</v>
      </c>
      <c r="E224" s="108" t="s">
        <v>1762</v>
      </c>
      <c r="F224" s="108" t="s">
        <v>1763</v>
      </c>
      <c r="G224" s="109" t="s">
        <v>1764</v>
      </c>
      <c r="H224" s="110" t="s">
        <v>513</v>
      </c>
      <c r="I224" s="111">
        <v>1</v>
      </c>
      <c r="J224" s="274"/>
      <c r="K224" s="112">
        <f>I224*J224</f>
        <v>0</v>
      </c>
      <c r="L224" s="110" t="s">
        <v>2014</v>
      </c>
      <c r="M224" s="111"/>
      <c r="N224" s="111">
        <f>I224*M224</f>
        <v>0</v>
      </c>
      <c r="O224" s="111"/>
      <c r="P224" s="111">
        <f>I224*O224</f>
        <v>0</v>
      </c>
      <c r="Q224" s="112">
        <v>21</v>
      </c>
      <c r="R224" s="112">
        <f>K224*(Q224/100)</f>
        <v>0</v>
      </c>
      <c r="S224" s="112">
        <f>K224+R224</f>
        <v>0</v>
      </c>
      <c r="T224" s="113"/>
      <c r="U224" s="9"/>
      <c r="V224" s="9"/>
      <c r="W224" s="9"/>
    </row>
    <row r="225" spans="2:23" ht="4.5" customHeight="1" outlineLevel="6">
      <c r="B225" s="196"/>
      <c r="C225" s="198"/>
      <c r="D225" s="198"/>
      <c r="E225" s="10"/>
      <c r="F225" s="10"/>
      <c r="G225" s="202"/>
      <c r="H225" s="204"/>
      <c r="I225" s="158"/>
      <c r="J225" s="275"/>
      <c r="K225" s="152"/>
      <c r="L225" s="204"/>
      <c r="M225" s="158"/>
      <c r="N225" s="158"/>
      <c r="O225" s="158"/>
      <c r="P225" s="158"/>
      <c r="Q225" s="152"/>
      <c r="R225" s="152"/>
      <c r="S225" s="152"/>
      <c r="T225" s="10"/>
      <c r="U225" s="9"/>
      <c r="V225" s="9"/>
      <c r="W225" s="9"/>
    </row>
    <row r="226" spans="2:23" ht="117" outlineLevel="6">
      <c r="B226" s="196"/>
      <c r="C226" s="197"/>
      <c r="D226" s="107" t="s">
        <v>1765</v>
      </c>
      <c r="E226" s="108" t="s">
        <v>1766</v>
      </c>
      <c r="F226" s="108" t="s">
        <v>1767</v>
      </c>
      <c r="G226" s="109" t="s">
        <v>1764</v>
      </c>
      <c r="H226" s="110" t="s">
        <v>513</v>
      </c>
      <c r="I226" s="111">
        <v>1</v>
      </c>
      <c r="J226" s="274"/>
      <c r="K226" s="112">
        <f>I226*J226</f>
        <v>0</v>
      </c>
      <c r="L226" s="110" t="s">
        <v>2014</v>
      </c>
      <c r="M226" s="111"/>
      <c r="N226" s="111">
        <f>I226*M226</f>
        <v>0</v>
      </c>
      <c r="O226" s="111"/>
      <c r="P226" s="111">
        <f>I226*O226</f>
        <v>0</v>
      </c>
      <c r="Q226" s="112">
        <v>21</v>
      </c>
      <c r="R226" s="112">
        <f>K226*(Q226/100)</f>
        <v>0</v>
      </c>
      <c r="S226" s="112">
        <f>K226+R226</f>
        <v>0</v>
      </c>
      <c r="T226" s="113"/>
      <c r="U226" s="9"/>
      <c r="V226" s="9"/>
      <c r="W226" s="9"/>
    </row>
    <row r="227" spans="2:23" ht="4.5" customHeight="1" outlineLevel="6">
      <c r="B227" s="196"/>
      <c r="C227" s="198"/>
      <c r="D227" s="198"/>
      <c r="E227" s="10"/>
      <c r="F227" s="10"/>
      <c r="G227" s="202"/>
      <c r="H227" s="204"/>
      <c r="I227" s="158"/>
      <c r="J227" s="275"/>
      <c r="K227" s="152"/>
      <c r="L227" s="204"/>
      <c r="M227" s="158"/>
      <c r="N227" s="158"/>
      <c r="O227" s="158"/>
      <c r="P227" s="158"/>
      <c r="Q227" s="152"/>
      <c r="R227" s="152"/>
      <c r="S227" s="152"/>
      <c r="T227" s="10"/>
      <c r="U227" s="9"/>
      <c r="V227" s="9"/>
      <c r="W227" s="9"/>
    </row>
    <row r="228" spans="2:23" ht="117" outlineLevel="6">
      <c r="B228" s="196"/>
      <c r="C228" s="197"/>
      <c r="D228" s="107" t="s">
        <v>1768</v>
      </c>
      <c r="E228" s="108" t="s">
        <v>1769</v>
      </c>
      <c r="F228" s="108" t="s">
        <v>1770</v>
      </c>
      <c r="G228" s="109" t="s">
        <v>1771</v>
      </c>
      <c r="H228" s="110" t="s">
        <v>513</v>
      </c>
      <c r="I228" s="111">
        <v>1</v>
      </c>
      <c r="J228" s="274"/>
      <c r="K228" s="112">
        <f>I228*J228</f>
        <v>0</v>
      </c>
      <c r="L228" s="110" t="s">
        <v>2014</v>
      </c>
      <c r="M228" s="111"/>
      <c r="N228" s="111">
        <f>I228*M228</f>
        <v>0</v>
      </c>
      <c r="O228" s="111"/>
      <c r="P228" s="111">
        <f>I228*O228</f>
        <v>0</v>
      </c>
      <c r="Q228" s="112">
        <v>21</v>
      </c>
      <c r="R228" s="112">
        <f>K228*(Q228/100)</f>
        <v>0</v>
      </c>
      <c r="S228" s="112">
        <f>K228+R228</f>
        <v>0</v>
      </c>
      <c r="T228" s="113"/>
      <c r="U228" s="9"/>
      <c r="V228" s="9"/>
      <c r="W228" s="9"/>
    </row>
    <row r="229" spans="2:23" ht="4.5" customHeight="1" outlineLevel="6">
      <c r="B229" s="196"/>
      <c r="C229" s="198"/>
      <c r="D229" s="198"/>
      <c r="E229" s="10"/>
      <c r="F229" s="10"/>
      <c r="G229" s="202"/>
      <c r="H229" s="204"/>
      <c r="I229" s="158"/>
      <c r="J229" s="275"/>
      <c r="K229" s="152"/>
      <c r="L229" s="204"/>
      <c r="M229" s="158"/>
      <c r="N229" s="158"/>
      <c r="O229" s="158"/>
      <c r="P229" s="158"/>
      <c r="Q229" s="152"/>
      <c r="R229" s="152"/>
      <c r="S229" s="152"/>
      <c r="T229" s="10"/>
      <c r="U229" s="9"/>
      <c r="V229" s="9"/>
      <c r="W229" s="9"/>
    </row>
    <row r="230" spans="2:23" ht="130" outlineLevel="6">
      <c r="B230" s="196"/>
      <c r="C230" s="197"/>
      <c r="D230" s="107" t="s">
        <v>1772</v>
      </c>
      <c r="E230" s="108" t="s">
        <v>1773</v>
      </c>
      <c r="F230" s="108" t="s">
        <v>1774</v>
      </c>
      <c r="G230" s="109" t="s">
        <v>1775</v>
      </c>
      <c r="H230" s="110" t="s">
        <v>513</v>
      </c>
      <c r="I230" s="111">
        <v>1</v>
      </c>
      <c r="J230" s="274"/>
      <c r="K230" s="112">
        <f>I230*J230</f>
        <v>0</v>
      </c>
      <c r="L230" s="110" t="s">
        <v>2014</v>
      </c>
      <c r="M230" s="111"/>
      <c r="N230" s="111">
        <f>I230*M230</f>
        <v>0</v>
      </c>
      <c r="O230" s="111"/>
      <c r="P230" s="111">
        <f>I230*O230</f>
        <v>0</v>
      </c>
      <c r="Q230" s="112">
        <v>21</v>
      </c>
      <c r="R230" s="112">
        <f>K230*(Q230/100)</f>
        <v>0</v>
      </c>
      <c r="S230" s="112">
        <f>K230+R230</f>
        <v>0</v>
      </c>
      <c r="T230" s="113"/>
      <c r="U230" s="9"/>
      <c r="V230" s="9"/>
      <c r="W230" s="9"/>
    </row>
    <row r="231" spans="2:23" ht="4.5" customHeight="1" outlineLevel="6">
      <c r="B231" s="196"/>
      <c r="C231" s="198"/>
      <c r="D231" s="198"/>
      <c r="E231" s="10"/>
      <c r="F231" s="10"/>
      <c r="G231" s="202"/>
      <c r="H231" s="204"/>
      <c r="I231" s="158"/>
      <c r="J231" s="275"/>
      <c r="K231" s="152"/>
      <c r="L231" s="204"/>
      <c r="M231" s="158"/>
      <c r="N231" s="158"/>
      <c r="O231" s="158"/>
      <c r="P231" s="158"/>
      <c r="Q231" s="152"/>
      <c r="R231" s="152"/>
      <c r="S231" s="152"/>
      <c r="T231" s="10"/>
      <c r="U231" s="9"/>
      <c r="V231" s="9"/>
      <c r="W231" s="9"/>
    </row>
    <row r="232" spans="2:23" ht="130" outlineLevel="6">
      <c r="B232" s="196"/>
      <c r="C232" s="197"/>
      <c r="D232" s="107" t="s">
        <v>1776</v>
      </c>
      <c r="E232" s="108" t="s">
        <v>1777</v>
      </c>
      <c r="F232" s="108" t="s">
        <v>1778</v>
      </c>
      <c r="G232" s="109" t="s">
        <v>1779</v>
      </c>
      <c r="H232" s="110" t="s">
        <v>513</v>
      </c>
      <c r="I232" s="111">
        <v>1</v>
      </c>
      <c r="J232" s="274"/>
      <c r="K232" s="112">
        <f>I232*J232</f>
        <v>0</v>
      </c>
      <c r="L232" s="110" t="s">
        <v>2014</v>
      </c>
      <c r="M232" s="111"/>
      <c r="N232" s="111">
        <f>I232*M232</f>
        <v>0</v>
      </c>
      <c r="O232" s="111"/>
      <c r="P232" s="111">
        <f>I232*O232</f>
        <v>0</v>
      </c>
      <c r="Q232" s="112">
        <v>21</v>
      </c>
      <c r="R232" s="112">
        <f>K232*(Q232/100)</f>
        <v>0</v>
      </c>
      <c r="S232" s="112">
        <f>K232+R232</f>
        <v>0</v>
      </c>
      <c r="T232" s="113"/>
      <c r="U232" s="9"/>
      <c r="V232" s="9"/>
      <c r="W232" s="9"/>
    </row>
    <row r="233" spans="2:23" ht="4.5" customHeight="1" outlineLevel="6">
      <c r="B233" s="196"/>
      <c r="C233" s="198"/>
      <c r="D233" s="198"/>
      <c r="E233" s="10"/>
      <c r="F233" s="10"/>
      <c r="G233" s="202"/>
      <c r="H233" s="204"/>
      <c r="I233" s="158"/>
      <c r="J233" s="275"/>
      <c r="K233" s="152"/>
      <c r="L233" s="204"/>
      <c r="M233" s="158"/>
      <c r="N233" s="158"/>
      <c r="O233" s="158"/>
      <c r="P233" s="158"/>
      <c r="Q233" s="152"/>
      <c r="R233" s="152"/>
      <c r="S233" s="152"/>
      <c r="T233" s="10"/>
      <c r="U233" s="9"/>
      <c r="V233" s="9"/>
      <c r="W233" s="9"/>
    </row>
    <row r="234" spans="2:23" ht="130" outlineLevel="6">
      <c r="B234" s="196"/>
      <c r="C234" s="197"/>
      <c r="D234" s="107" t="s">
        <v>1780</v>
      </c>
      <c r="E234" s="108" t="s">
        <v>1781</v>
      </c>
      <c r="F234" s="108" t="s">
        <v>1782</v>
      </c>
      <c r="G234" s="109" t="s">
        <v>1779</v>
      </c>
      <c r="H234" s="110" t="s">
        <v>513</v>
      </c>
      <c r="I234" s="111">
        <v>1</v>
      </c>
      <c r="J234" s="274"/>
      <c r="K234" s="112">
        <f>I234*J234</f>
        <v>0</v>
      </c>
      <c r="L234" s="110" t="s">
        <v>2014</v>
      </c>
      <c r="M234" s="111"/>
      <c r="N234" s="111">
        <f>I234*M234</f>
        <v>0</v>
      </c>
      <c r="O234" s="111"/>
      <c r="P234" s="111">
        <f>I234*O234</f>
        <v>0</v>
      </c>
      <c r="Q234" s="112">
        <v>21</v>
      </c>
      <c r="R234" s="112">
        <f>K234*(Q234/100)</f>
        <v>0</v>
      </c>
      <c r="S234" s="112">
        <f>K234+R234</f>
        <v>0</v>
      </c>
      <c r="T234" s="113"/>
      <c r="U234" s="9"/>
      <c r="V234" s="9"/>
      <c r="W234" s="9"/>
    </row>
    <row r="235" spans="2:23" ht="4.5" customHeight="1" outlineLevel="6">
      <c r="B235" s="196"/>
      <c r="C235" s="198"/>
      <c r="D235" s="198"/>
      <c r="E235" s="10"/>
      <c r="F235" s="10"/>
      <c r="G235" s="202"/>
      <c r="H235" s="204"/>
      <c r="I235" s="158"/>
      <c r="J235" s="275"/>
      <c r="K235" s="152"/>
      <c r="L235" s="204"/>
      <c r="M235" s="158"/>
      <c r="N235" s="158"/>
      <c r="O235" s="158"/>
      <c r="P235" s="158"/>
      <c r="Q235" s="152"/>
      <c r="R235" s="152"/>
      <c r="S235" s="152"/>
      <c r="T235" s="10"/>
      <c r="U235" s="9"/>
      <c r="V235" s="9"/>
      <c r="W235" s="9"/>
    </row>
    <row r="236" spans="2:23" ht="130" outlineLevel="6">
      <c r="B236" s="196"/>
      <c r="C236" s="197"/>
      <c r="D236" s="107" t="s">
        <v>1783</v>
      </c>
      <c r="E236" s="108" t="s">
        <v>1784</v>
      </c>
      <c r="F236" s="108" t="s">
        <v>1785</v>
      </c>
      <c r="G236" s="109" t="s">
        <v>1779</v>
      </c>
      <c r="H236" s="110" t="s">
        <v>513</v>
      </c>
      <c r="I236" s="111">
        <v>1</v>
      </c>
      <c r="J236" s="274"/>
      <c r="K236" s="112">
        <f>I236*J236</f>
        <v>0</v>
      </c>
      <c r="L236" s="110" t="s">
        <v>2014</v>
      </c>
      <c r="M236" s="111"/>
      <c r="N236" s="111">
        <f>I236*M236</f>
        <v>0</v>
      </c>
      <c r="O236" s="111"/>
      <c r="P236" s="111">
        <f>I236*O236</f>
        <v>0</v>
      </c>
      <c r="Q236" s="112">
        <v>21</v>
      </c>
      <c r="R236" s="112">
        <f>K236*(Q236/100)</f>
        <v>0</v>
      </c>
      <c r="S236" s="112">
        <f>K236+R236</f>
        <v>0</v>
      </c>
      <c r="T236" s="113"/>
      <c r="U236" s="9"/>
      <c r="V236" s="9"/>
      <c r="W236" s="9"/>
    </row>
    <row r="237" spans="2:23" ht="4.5" customHeight="1" outlineLevel="6">
      <c r="B237" s="196"/>
      <c r="C237" s="198"/>
      <c r="D237" s="198"/>
      <c r="E237" s="10"/>
      <c r="F237" s="10"/>
      <c r="G237" s="202"/>
      <c r="H237" s="204"/>
      <c r="I237" s="158"/>
      <c r="J237" s="275"/>
      <c r="K237" s="152"/>
      <c r="L237" s="204"/>
      <c r="M237" s="158"/>
      <c r="N237" s="158"/>
      <c r="O237" s="158"/>
      <c r="P237" s="158"/>
      <c r="Q237" s="152"/>
      <c r="R237" s="152"/>
      <c r="S237" s="152"/>
      <c r="T237" s="10"/>
      <c r="U237" s="9"/>
      <c r="V237" s="9"/>
      <c r="W237" s="9"/>
    </row>
    <row r="238" spans="2:23" ht="91" outlineLevel="6">
      <c r="B238" s="196"/>
      <c r="C238" s="197"/>
      <c r="D238" s="107" t="s">
        <v>1786</v>
      </c>
      <c r="E238" s="108" t="s">
        <v>1787</v>
      </c>
      <c r="F238" s="108" t="s">
        <v>1788</v>
      </c>
      <c r="G238" s="109" t="s">
        <v>1789</v>
      </c>
      <c r="H238" s="110" t="s">
        <v>513</v>
      </c>
      <c r="I238" s="111">
        <v>1</v>
      </c>
      <c r="J238" s="274"/>
      <c r="K238" s="112">
        <f>I238*J238</f>
        <v>0</v>
      </c>
      <c r="L238" s="110" t="s">
        <v>2014</v>
      </c>
      <c r="M238" s="111"/>
      <c r="N238" s="111">
        <f>I238*M238</f>
        <v>0</v>
      </c>
      <c r="O238" s="111"/>
      <c r="P238" s="111">
        <f>I238*O238</f>
        <v>0</v>
      </c>
      <c r="Q238" s="112">
        <v>21</v>
      </c>
      <c r="R238" s="112">
        <f>K238*(Q238/100)</f>
        <v>0</v>
      </c>
      <c r="S238" s="112">
        <f>K238+R238</f>
        <v>0</v>
      </c>
      <c r="T238" s="113"/>
      <c r="U238" s="9"/>
      <c r="V238" s="9"/>
      <c r="W238" s="9"/>
    </row>
    <row r="239" spans="2:23" ht="4.5" customHeight="1" outlineLevel="6">
      <c r="B239" s="196"/>
      <c r="C239" s="198"/>
      <c r="D239" s="198"/>
      <c r="E239" s="10"/>
      <c r="F239" s="10"/>
      <c r="G239" s="202"/>
      <c r="H239" s="204"/>
      <c r="I239" s="158"/>
      <c r="J239" s="275"/>
      <c r="K239" s="152"/>
      <c r="L239" s="204"/>
      <c r="M239" s="158"/>
      <c r="N239" s="158"/>
      <c r="O239" s="158"/>
      <c r="P239" s="158"/>
      <c r="Q239" s="152"/>
      <c r="R239" s="152"/>
      <c r="S239" s="152"/>
      <c r="T239" s="10"/>
      <c r="U239" s="9"/>
      <c r="V239" s="9"/>
      <c r="W239" s="9"/>
    </row>
    <row r="240" spans="2:23" ht="91" outlineLevel="6">
      <c r="B240" s="196"/>
      <c r="C240" s="197"/>
      <c r="D240" s="107" t="s">
        <v>1790</v>
      </c>
      <c r="E240" s="108" t="s">
        <v>1791</v>
      </c>
      <c r="F240" s="108" t="s">
        <v>1792</v>
      </c>
      <c r="G240" s="109" t="s">
        <v>1793</v>
      </c>
      <c r="H240" s="110" t="s">
        <v>513</v>
      </c>
      <c r="I240" s="111">
        <v>1</v>
      </c>
      <c r="J240" s="274"/>
      <c r="K240" s="112">
        <f>I240*J240</f>
        <v>0</v>
      </c>
      <c r="L240" s="110" t="s">
        <v>2014</v>
      </c>
      <c r="M240" s="111"/>
      <c r="N240" s="111">
        <f>I240*M240</f>
        <v>0</v>
      </c>
      <c r="O240" s="111"/>
      <c r="P240" s="111">
        <f>I240*O240</f>
        <v>0</v>
      </c>
      <c r="Q240" s="112">
        <v>21</v>
      </c>
      <c r="R240" s="112">
        <f>K240*(Q240/100)</f>
        <v>0</v>
      </c>
      <c r="S240" s="112">
        <f>K240+R240</f>
        <v>0</v>
      </c>
      <c r="T240" s="113"/>
      <c r="U240" s="9"/>
      <c r="V240" s="9"/>
      <c r="W240" s="9"/>
    </row>
    <row r="241" spans="1:23" ht="4.5" customHeight="1" outlineLevel="6">
      <c r="B241" s="196"/>
      <c r="C241" s="198"/>
      <c r="D241" s="198"/>
      <c r="E241" s="10"/>
      <c r="F241" s="10"/>
      <c r="G241" s="202"/>
      <c r="H241" s="204"/>
      <c r="I241" s="158"/>
      <c r="J241" s="275"/>
      <c r="K241" s="152"/>
      <c r="L241" s="204"/>
      <c r="M241" s="158"/>
      <c r="N241" s="158"/>
      <c r="O241" s="158"/>
      <c r="P241" s="158"/>
      <c r="Q241" s="152"/>
      <c r="R241" s="152"/>
      <c r="S241" s="152"/>
      <c r="T241" s="10"/>
      <c r="U241" s="9"/>
      <c r="V241" s="9"/>
      <c r="W241" s="9"/>
    </row>
    <row r="242" spans="1:23" outlineLevel="6">
      <c r="B242" s="6"/>
      <c r="C242" s="6"/>
      <c r="D242" s="6"/>
      <c r="E242" s="6"/>
      <c r="F242" s="6"/>
      <c r="G242" s="6"/>
      <c r="H242" s="6"/>
      <c r="I242" s="6"/>
      <c r="J242" s="278"/>
      <c r="K242" s="9"/>
      <c r="L242" s="6"/>
      <c r="M242" s="6"/>
      <c r="N242" s="6"/>
      <c r="O242" s="6"/>
      <c r="P242" s="6"/>
      <c r="Q242" s="6"/>
      <c r="R242" s="9"/>
      <c r="S242" s="9"/>
      <c r="T242" s="9"/>
    </row>
    <row r="243" spans="1:23" ht="13" outlineLevel="3">
      <c r="A243" s="178" t="s">
        <v>409</v>
      </c>
      <c r="B243" s="225">
        <v>4</v>
      </c>
      <c r="C243" s="226"/>
      <c r="D243" s="226"/>
      <c r="E243" s="182"/>
      <c r="F243" s="182"/>
      <c r="G243" s="227" t="s">
        <v>410</v>
      </c>
      <c r="H243" s="228"/>
      <c r="I243" s="229"/>
      <c r="J243" s="271"/>
      <c r="K243" s="180">
        <f>SUBTOTAL(9,K244:K254)</f>
        <v>0</v>
      </c>
      <c r="L243" s="228"/>
      <c r="M243" s="229"/>
      <c r="N243" s="181">
        <f>SUBTOTAL(9,N244:N254)</f>
        <v>0</v>
      </c>
      <c r="O243" s="229"/>
      <c r="P243" s="181">
        <f>SUBTOTAL(9,P244:P254)</f>
        <v>0</v>
      </c>
      <c r="Q243" s="230"/>
      <c r="R243" s="180">
        <f>SUBTOTAL(9,R244:R254)</f>
        <v>0</v>
      </c>
      <c r="S243" s="180">
        <f>SUBTOTAL(9,S244:S254)</f>
        <v>0</v>
      </c>
      <c r="T243" s="178"/>
      <c r="U243" s="6"/>
      <c r="V243" s="9"/>
      <c r="W243" s="9"/>
    </row>
    <row r="244" spans="1:23" ht="13" outlineLevel="4">
      <c r="A244" s="183" t="s">
        <v>411</v>
      </c>
      <c r="B244" s="231">
        <v>5</v>
      </c>
      <c r="C244" s="232"/>
      <c r="D244" s="232"/>
      <c r="E244" s="187"/>
      <c r="F244" s="187"/>
      <c r="G244" s="233" t="s">
        <v>226</v>
      </c>
      <c r="H244" s="234"/>
      <c r="I244" s="235"/>
      <c r="J244" s="272"/>
      <c r="K244" s="185">
        <f>SUBTOTAL(9,K245:K254)</f>
        <v>0</v>
      </c>
      <c r="L244" s="234"/>
      <c r="M244" s="235"/>
      <c r="N244" s="186">
        <f>SUBTOTAL(9,N245:N254)</f>
        <v>0</v>
      </c>
      <c r="O244" s="235"/>
      <c r="P244" s="186">
        <f>SUBTOTAL(9,P245:P254)</f>
        <v>0</v>
      </c>
      <c r="Q244" s="236"/>
      <c r="R244" s="185">
        <f>SUBTOTAL(9,R245:R254)</f>
        <v>0</v>
      </c>
      <c r="S244" s="185">
        <f>SUBTOTAL(9,S245:S254)</f>
        <v>0</v>
      </c>
      <c r="T244" s="183"/>
      <c r="U244" s="6"/>
      <c r="V244" s="9"/>
      <c r="W244" s="9"/>
    </row>
    <row r="245" spans="1:23" ht="13" outlineLevel="5">
      <c r="A245" s="188" t="s">
        <v>412</v>
      </c>
      <c r="B245" s="237">
        <v>6</v>
      </c>
      <c r="C245" s="238"/>
      <c r="D245" s="238"/>
      <c r="E245" s="192"/>
      <c r="F245" s="192"/>
      <c r="G245" s="239" t="s">
        <v>228</v>
      </c>
      <c r="H245" s="240"/>
      <c r="I245" s="241"/>
      <c r="J245" s="273"/>
      <c r="K245" s="190">
        <f>SUBTOTAL(9,K246:K254)</f>
        <v>0</v>
      </c>
      <c r="L245" s="240"/>
      <c r="M245" s="241"/>
      <c r="N245" s="191">
        <f>SUBTOTAL(9,N246:N254)</f>
        <v>0</v>
      </c>
      <c r="O245" s="241"/>
      <c r="P245" s="191">
        <f>SUBTOTAL(9,P246:P254)</f>
        <v>0</v>
      </c>
      <c r="Q245" s="242"/>
      <c r="R245" s="190">
        <f>SUBTOTAL(9,R246:R254)</f>
        <v>0</v>
      </c>
      <c r="S245" s="190">
        <f>SUBTOTAL(9,S246:S254)</f>
        <v>0</v>
      </c>
      <c r="T245" s="188"/>
      <c r="U245" s="6"/>
      <c r="V245" s="9"/>
      <c r="W245" s="9"/>
    </row>
    <row r="246" spans="1:23" ht="26" outlineLevel="6">
      <c r="B246" s="196"/>
      <c r="C246" s="197"/>
      <c r="D246" s="107" t="s">
        <v>1794</v>
      </c>
      <c r="E246" s="108"/>
      <c r="F246" s="108" t="s">
        <v>752</v>
      </c>
      <c r="G246" s="109" t="s">
        <v>753</v>
      </c>
      <c r="H246" s="110" t="s">
        <v>754</v>
      </c>
      <c r="I246" s="111">
        <v>2.0854509999999999</v>
      </c>
      <c r="J246" s="274"/>
      <c r="K246" s="112">
        <f>I246*J246</f>
        <v>0</v>
      </c>
      <c r="L246" s="110" t="s">
        <v>2015</v>
      </c>
      <c r="M246" s="111"/>
      <c r="N246" s="111">
        <f>I246*M246</f>
        <v>0</v>
      </c>
      <c r="O246" s="111"/>
      <c r="P246" s="111">
        <f>I246*O246</f>
        <v>0</v>
      </c>
      <c r="Q246" s="112">
        <v>21</v>
      </c>
      <c r="R246" s="112">
        <f>K246*(Q246/100)</f>
        <v>0</v>
      </c>
      <c r="S246" s="112">
        <f>K246+R246</f>
        <v>0</v>
      </c>
      <c r="T246" s="113"/>
      <c r="U246" s="9"/>
      <c r="V246" s="9"/>
      <c r="W246" s="9"/>
    </row>
    <row r="247" spans="1:23" ht="4.5" customHeight="1" outlineLevel="6">
      <c r="B247" s="196"/>
      <c r="C247" s="198"/>
      <c r="D247" s="198"/>
      <c r="E247" s="10"/>
      <c r="F247" s="10"/>
      <c r="G247" s="202"/>
      <c r="H247" s="204"/>
      <c r="I247" s="158"/>
      <c r="J247" s="275"/>
      <c r="K247" s="152"/>
      <c r="L247" s="204"/>
      <c r="M247" s="158"/>
      <c r="N247" s="158"/>
      <c r="O247" s="158"/>
      <c r="P247" s="158"/>
      <c r="Q247" s="152"/>
      <c r="R247" s="152"/>
      <c r="S247" s="152"/>
      <c r="T247" s="10"/>
      <c r="U247" s="9"/>
      <c r="V247" s="9"/>
      <c r="W247" s="9"/>
    </row>
    <row r="248" spans="1:23" ht="13" outlineLevel="6">
      <c r="B248" s="196"/>
      <c r="C248" s="197"/>
      <c r="D248" s="107" t="s">
        <v>1795</v>
      </c>
      <c r="E248" s="108"/>
      <c r="F248" s="108" t="s">
        <v>756</v>
      </c>
      <c r="G248" s="109" t="s">
        <v>757</v>
      </c>
      <c r="H248" s="110" t="s">
        <v>754</v>
      </c>
      <c r="I248" s="111">
        <v>2.0854509999999999</v>
      </c>
      <c r="J248" s="274"/>
      <c r="K248" s="112">
        <f>I248*J248</f>
        <v>0</v>
      </c>
      <c r="L248" s="110" t="s">
        <v>2015</v>
      </c>
      <c r="M248" s="111"/>
      <c r="N248" s="111">
        <f>I248*M248</f>
        <v>0</v>
      </c>
      <c r="O248" s="111"/>
      <c r="P248" s="111">
        <f>I248*O248</f>
        <v>0</v>
      </c>
      <c r="Q248" s="112">
        <v>21</v>
      </c>
      <c r="R248" s="112">
        <f>K248*(Q248/100)</f>
        <v>0</v>
      </c>
      <c r="S248" s="112">
        <f>K248+R248</f>
        <v>0</v>
      </c>
      <c r="T248" s="113"/>
      <c r="U248" s="9"/>
      <c r="V248" s="9"/>
      <c r="W248" s="9"/>
    </row>
    <row r="249" spans="1:23" ht="4.5" customHeight="1" outlineLevel="6">
      <c r="B249" s="196"/>
      <c r="C249" s="198"/>
      <c r="D249" s="198"/>
      <c r="E249" s="10"/>
      <c r="F249" s="10"/>
      <c r="G249" s="202"/>
      <c r="H249" s="204"/>
      <c r="I249" s="158"/>
      <c r="J249" s="275"/>
      <c r="K249" s="152"/>
      <c r="L249" s="204"/>
      <c r="M249" s="158"/>
      <c r="N249" s="158"/>
      <c r="O249" s="158"/>
      <c r="P249" s="158"/>
      <c r="Q249" s="152"/>
      <c r="R249" s="152"/>
      <c r="S249" s="152"/>
      <c r="T249" s="10"/>
      <c r="U249" s="9"/>
      <c r="V249" s="9"/>
      <c r="W249" s="9"/>
    </row>
    <row r="250" spans="1:23" ht="26" outlineLevel="6">
      <c r="B250" s="196"/>
      <c r="C250" s="197"/>
      <c r="D250" s="107" t="s">
        <v>1796</v>
      </c>
      <c r="E250" s="108"/>
      <c r="F250" s="108" t="s">
        <v>759</v>
      </c>
      <c r="G250" s="109" t="s">
        <v>760</v>
      </c>
      <c r="H250" s="110" t="s">
        <v>754</v>
      </c>
      <c r="I250" s="111">
        <v>2.0854509999999999</v>
      </c>
      <c r="J250" s="274"/>
      <c r="K250" s="112">
        <f>I250*J250</f>
        <v>0</v>
      </c>
      <c r="L250" s="110" t="s">
        <v>2013</v>
      </c>
      <c r="M250" s="111"/>
      <c r="N250" s="111">
        <f>I250*M250</f>
        <v>0</v>
      </c>
      <c r="O250" s="111"/>
      <c r="P250" s="111">
        <f>I250*O250</f>
        <v>0</v>
      </c>
      <c r="Q250" s="112">
        <v>21</v>
      </c>
      <c r="R250" s="112">
        <f>K250*(Q250/100)</f>
        <v>0</v>
      </c>
      <c r="S250" s="112">
        <f>K250+R250</f>
        <v>0</v>
      </c>
      <c r="T250" s="113"/>
      <c r="U250" s="9"/>
      <c r="V250" s="9"/>
      <c r="W250" s="9"/>
    </row>
    <row r="251" spans="1:23" ht="4.5" customHeight="1" outlineLevel="6">
      <c r="B251" s="196"/>
      <c r="C251" s="198"/>
      <c r="D251" s="198"/>
      <c r="E251" s="10"/>
      <c r="F251" s="10"/>
      <c r="G251" s="202"/>
      <c r="H251" s="204"/>
      <c r="I251" s="158"/>
      <c r="J251" s="275"/>
      <c r="K251" s="152"/>
      <c r="L251" s="204"/>
      <c r="M251" s="158"/>
      <c r="N251" s="158"/>
      <c r="O251" s="158"/>
      <c r="P251" s="158"/>
      <c r="Q251" s="152"/>
      <c r="R251" s="152"/>
      <c r="S251" s="152"/>
      <c r="T251" s="10"/>
      <c r="U251" s="9"/>
      <c r="V251" s="9"/>
      <c r="W251" s="9"/>
    </row>
    <row r="252" spans="1:23" ht="26" outlineLevel="6">
      <c r="B252" s="196"/>
      <c r="C252" s="197"/>
      <c r="D252" s="107" t="s">
        <v>1797</v>
      </c>
      <c r="E252" s="108"/>
      <c r="F252" s="108" t="s">
        <v>762</v>
      </c>
      <c r="G252" s="109" t="s">
        <v>763</v>
      </c>
      <c r="H252" s="110" t="s">
        <v>754</v>
      </c>
      <c r="I252" s="111">
        <v>2.085</v>
      </c>
      <c r="J252" s="274"/>
      <c r="K252" s="112">
        <f>I252*J252</f>
        <v>0</v>
      </c>
      <c r="L252" s="110" t="s">
        <v>2015</v>
      </c>
      <c r="M252" s="111"/>
      <c r="N252" s="111">
        <f>I252*M252</f>
        <v>0</v>
      </c>
      <c r="O252" s="111"/>
      <c r="P252" s="111">
        <f>I252*O252</f>
        <v>0</v>
      </c>
      <c r="Q252" s="112">
        <v>21</v>
      </c>
      <c r="R252" s="112">
        <f>K252*(Q252/100)</f>
        <v>0</v>
      </c>
      <c r="S252" s="112">
        <f>K252+R252</f>
        <v>0</v>
      </c>
      <c r="T252" s="113"/>
      <c r="U252" s="9"/>
      <c r="V252" s="9"/>
      <c r="W252" s="9"/>
    </row>
    <row r="253" spans="1:23" ht="4.5" customHeight="1" outlineLevel="6">
      <c r="B253" s="196"/>
      <c r="C253" s="198"/>
      <c r="D253" s="198"/>
      <c r="E253" s="10"/>
      <c r="F253" s="10"/>
      <c r="G253" s="202"/>
      <c r="H253" s="204"/>
      <c r="I253" s="158"/>
      <c r="J253" s="275"/>
      <c r="K253" s="152"/>
      <c r="L253" s="204"/>
      <c r="M253" s="158"/>
      <c r="N253" s="158"/>
      <c r="O253" s="158"/>
      <c r="P253" s="158"/>
      <c r="Q253" s="152"/>
      <c r="R253" s="152"/>
      <c r="S253" s="152"/>
      <c r="T253" s="10"/>
      <c r="U253" s="9"/>
      <c r="V253" s="9"/>
      <c r="W253" s="9"/>
    </row>
    <row r="254" spans="1:23" outlineLevel="6">
      <c r="B254" s="6"/>
      <c r="C254" s="6"/>
      <c r="D254" s="6"/>
      <c r="E254" s="6"/>
      <c r="F254" s="6"/>
      <c r="G254" s="6"/>
      <c r="H254" s="6"/>
      <c r="I254" s="6"/>
      <c r="J254" s="278"/>
      <c r="K254" s="9"/>
      <c r="L254" s="6"/>
      <c r="M254" s="6"/>
      <c r="N254" s="6"/>
      <c r="O254" s="6"/>
      <c r="P254" s="6"/>
      <c r="Q254" s="6"/>
      <c r="R254" s="9"/>
      <c r="S254" s="9"/>
      <c r="T254" s="9"/>
    </row>
    <row r="255" spans="1:23" ht="14" outlineLevel="2">
      <c r="A255" s="173" t="s">
        <v>413</v>
      </c>
      <c r="B255" s="219">
        <v>3</v>
      </c>
      <c r="C255" s="220"/>
      <c r="D255" s="220"/>
      <c r="E255" s="177"/>
      <c r="F255" s="177"/>
      <c r="G255" s="221" t="s">
        <v>414</v>
      </c>
      <c r="H255" s="222"/>
      <c r="I255" s="223"/>
      <c r="J255" s="270"/>
      <c r="K255" s="175">
        <f>SUBTOTAL(9,K256:K274)</f>
        <v>0</v>
      </c>
      <c r="L255" s="222"/>
      <c r="M255" s="223"/>
      <c r="N255" s="176">
        <f>SUBTOTAL(9,N256:N274)</f>
        <v>8.2991999999999996E-3</v>
      </c>
      <c r="O255" s="223"/>
      <c r="P255" s="176">
        <f>SUBTOTAL(9,P256:P274)</f>
        <v>0</v>
      </c>
      <c r="Q255" s="224"/>
      <c r="R255" s="175">
        <f>SUBTOTAL(9,R256:R274)</f>
        <v>0</v>
      </c>
      <c r="S255" s="175">
        <f>SUBTOTAL(9,S256:S274)</f>
        <v>0</v>
      </c>
      <c r="T255" s="173"/>
      <c r="U255" s="6"/>
      <c r="V255" s="9"/>
      <c r="W255" s="9"/>
    </row>
    <row r="256" spans="1:23" ht="13" outlineLevel="3">
      <c r="A256" s="178" t="s">
        <v>415</v>
      </c>
      <c r="B256" s="225">
        <v>4</v>
      </c>
      <c r="C256" s="226"/>
      <c r="D256" s="226"/>
      <c r="E256" s="182"/>
      <c r="F256" s="182"/>
      <c r="G256" s="227" t="s">
        <v>416</v>
      </c>
      <c r="H256" s="228"/>
      <c r="I256" s="229"/>
      <c r="J256" s="271"/>
      <c r="K256" s="180">
        <f>SUBTOTAL(9,K257:K274)</f>
        <v>0</v>
      </c>
      <c r="L256" s="228"/>
      <c r="M256" s="229"/>
      <c r="N256" s="181">
        <f>SUBTOTAL(9,N257:N274)</f>
        <v>8.2991999999999996E-3</v>
      </c>
      <c r="O256" s="229"/>
      <c r="P256" s="181">
        <f>SUBTOTAL(9,P257:P274)</f>
        <v>0</v>
      </c>
      <c r="Q256" s="230"/>
      <c r="R256" s="180">
        <f>SUBTOTAL(9,R257:R274)</f>
        <v>0</v>
      </c>
      <c r="S256" s="180">
        <f>SUBTOTAL(9,S257:S274)</f>
        <v>0</v>
      </c>
      <c r="T256" s="178"/>
      <c r="U256" s="6"/>
      <c r="V256" s="9"/>
      <c r="W256" s="9"/>
    </row>
    <row r="257" spans="1:23" ht="13" outlineLevel="4">
      <c r="A257" s="183" t="s">
        <v>417</v>
      </c>
      <c r="B257" s="231">
        <v>5</v>
      </c>
      <c r="C257" s="232"/>
      <c r="D257" s="232"/>
      <c r="E257" s="187"/>
      <c r="F257" s="187"/>
      <c r="G257" s="233" t="s">
        <v>188</v>
      </c>
      <c r="H257" s="234"/>
      <c r="I257" s="235"/>
      <c r="J257" s="272"/>
      <c r="K257" s="185">
        <f>SUBTOTAL(9,K258:K274)</f>
        <v>0</v>
      </c>
      <c r="L257" s="234"/>
      <c r="M257" s="235"/>
      <c r="N257" s="186">
        <f>SUBTOTAL(9,N258:N274)</f>
        <v>8.2991999999999996E-3</v>
      </c>
      <c r="O257" s="235"/>
      <c r="P257" s="186">
        <f>SUBTOTAL(9,P258:P274)</f>
        <v>0</v>
      </c>
      <c r="Q257" s="236"/>
      <c r="R257" s="185">
        <f>SUBTOTAL(9,R258:R274)</f>
        <v>0</v>
      </c>
      <c r="S257" s="185">
        <f>SUBTOTAL(9,S258:S274)</f>
        <v>0</v>
      </c>
      <c r="T257" s="183"/>
      <c r="U257" s="6"/>
      <c r="V257" s="9"/>
      <c r="W257" s="9"/>
    </row>
    <row r="258" spans="1:23" ht="13" outlineLevel="5">
      <c r="A258" s="188" t="s">
        <v>418</v>
      </c>
      <c r="B258" s="237">
        <v>6</v>
      </c>
      <c r="C258" s="238"/>
      <c r="D258" s="238"/>
      <c r="E258" s="192"/>
      <c r="F258" s="192"/>
      <c r="G258" s="239" t="s">
        <v>235</v>
      </c>
      <c r="H258" s="240"/>
      <c r="I258" s="241"/>
      <c r="J258" s="273"/>
      <c r="K258" s="190">
        <f>SUBTOTAL(9,K259:K274)</f>
        <v>0</v>
      </c>
      <c r="L258" s="240"/>
      <c r="M258" s="241"/>
      <c r="N258" s="191">
        <f>SUBTOTAL(9,N259:N274)</f>
        <v>8.2991999999999996E-3</v>
      </c>
      <c r="O258" s="241"/>
      <c r="P258" s="191">
        <f>SUBTOTAL(9,P259:P274)</f>
        <v>0</v>
      </c>
      <c r="Q258" s="242"/>
      <c r="R258" s="190">
        <f>SUBTOTAL(9,R259:R274)</f>
        <v>0</v>
      </c>
      <c r="S258" s="190">
        <f>SUBTOTAL(9,S259:S274)</f>
        <v>0</v>
      </c>
      <c r="T258" s="188"/>
      <c r="U258" s="6"/>
      <c r="V258" s="9"/>
      <c r="W258" s="9"/>
    </row>
    <row r="259" spans="1:23" ht="26" outlineLevel="6">
      <c r="B259" s="196"/>
      <c r="C259" s="197"/>
      <c r="D259" s="107" t="s">
        <v>1798</v>
      </c>
      <c r="E259" s="108"/>
      <c r="F259" s="108" t="s">
        <v>765</v>
      </c>
      <c r="G259" s="109" t="s">
        <v>766</v>
      </c>
      <c r="H259" s="110" t="s">
        <v>499</v>
      </c>
      <c r="I259" s="111">
        <v>63.84</v>
      </c>
      <c r="J259" s="274"/>
      <c r="K259" s="112">
        <f>I259*J259</f>
        <v>0</v>
      </c>
      <c r="L259" s="110" t="s">
        <v>2015</v>
      </c>
      <c r="M259" s="111">
        <v>1.2999999999999999E-4</v>
      </c>
      <c r="N259" s="111">
        <f>I259*M259</f>
        <v>8.2991999999999996E-3</v>
      </c>
      <c r="O259" s="111"/>
      <c r="P259" s="111">
        <f>I259*O259</f>
        <v>0</v>
      </c>
      <c r="Q259" s="112">
        <v>21</v>
      </c>
      <c r="R259" s="112">
        <f>K259*(Q259/100)</f>
        <v>0</v>
      </c>
      <c r="S259" s="112">
        <f>K259+R259</f>
        <v>0</v>
      </c>
      <c r="T259" s="113"/>
      <c r="U259" s="9"/>
      <c r="V259" s="9"/>
      <c r="W259" s="9"/>
    </row>
    <row r="260" spans="1:23" ht="4.5" customHeight="1" outlineLevel="6">
      <c r="B260" s="196"/>
      <c r="C260" s="198"/>
      <c r="D260" s="198"/>
      <c r="E260" s="10"/>
      <c r="F260" s="10"/>
      <c r="G260" s="202"/>
      <c r="H260" s="204"/>
      <c r="I260" s="158"/>
      <c r="J260" s="275"/>
      <c r="K260" s="152"/>
      <c r="L260" s="204"/>
      <c r="M260" s="158"/>
      <c r="N260" s="158"/>
      <c r="O260" s="158"/>
      <c r="P260" s="158"/>
      <c r="Q260" s="152"/>
      <c r="R260" s="152"/>
      <c r="S260" s="152"/>
      <c r="T260" s="10"/>
      <c r="U260" s="9"/>
      <c r="V260" s="9"/>
      <c r="W260" s="9"/>
    </row>
    <row r="261" spans="1:23" ht="12" outlineLevel="7">
      <c r="A261" s="243"/>
      <c r="B261" s="244"/>
      <c r="C261" s="244"/>
      <c r="D261" s="244"/>
      <c r="E261" s="245"/>
      <c r="F261" s="249" t="s">
        <v>17</v>
      </c>
      <c r="G261" s="246" t="s">
        <v>1799</v>
      </c>
      <c r="H261" s="247"/>
      <c r="I261" s="248">
        <v>63.84</v>
      </c>
      <c r="J261" s="276"/>
      <c r="K261" s="250"/>
      <c r="L261" s="247"/>
      <c r="M261" s="248"/>
      <c r="N261" s="248"/>
      <c r="O261" s="248"/>
      <c r="P261" s="248"/>
      <c r="Q261" s="250"/>
      <c r="R261" s="250"/>
      <c r="S261" s="250"/>
      <c r="T261" s="249"/>
      <c r="U261" s="6"/>
      <c r="V261" s="9"/>
    </row>
    <row r="262" spans="1:23" ht="7.5" customHeight="1" outlineLevel="7">
      <c r="A262" s="9"/>
      <c r="B262" s="196"/>
      <c r="C262" s="195"/>
      <c r="D262" s="195"/>
      <c r="E262" s="12"/>
      <c r="F262" s="12"/>
      <c r="G262" s="203"/>
      <c r="H262" s="204"/>
      <c r="I262" s="205"/>
      <c r="J262" s="277"/>
      <c r="K262" s="152"/>
      <c r="L262" s="204"/>
      <c r="M262" s="158"/>
      <c r="N262" s="158"/>
      <c r="O262" s="158"/>
      <c r="P262" s="158"/>
      <c r="Q262" s="152"/>
      <c r="R262" s="152"/>
      <c r="S262" s="152"/>
      <c r="T262" s="10"/>
      <c r="U262" s="6"/>
      <c r="V262" s="9"/>
    </row>
    <row r="263" spans="1:23" ht="13" outlineLevel="6">
      <c r="B263" s="196"/>
      <c r="C263" s="197"/>
      <c r="D263" s="107" t="s">
        <v>1800</v>
      </c>
      <c r="E263" s="108"/>
      <c r="F263" s="108" t="s">
        <v>769</v>
      </c>
      <c r="G263" s="109" t="s">
        <v>770</v>
      </c>
      <c r="H263" s="110" t="s">
        <v>771</v>
      </c>
      <c r="I263" s="111">
        <v>30.48</v>
      </c>
      <c r="J263" s="274"/>
      <c r="K263" s="112">
        <f>I263*J263</f>
        <v>0</v>
      </c>
      <c r="L263" s="110" t="s">
        <v>2015</v>
      </c>
      <c r="M263" s="111"/>
      <c r="N263" s="111">
        <f>I263*M263</f>
        <v>0</v>
      </c>
      <c r="O263" s="111"/>
      <c r="P263" s="111">
        <f>I263*O263</f>
        <v>0</v>
      </c>
      <c r="Q263" s="112">
        <v>21</v>
      </c>
      <c r="R263" s="112">
        <f>K263*(Q263/100)</f>
        <v>0</v>
      </c>
      <c r="S263" s="112">
        <f>K263+R263</f>
        <v>0</v>
      </c>
      <c r="T263" s="113"/>
      <c r="U263" s="9"/>
      <c r="V263" s="9"/>
      <c r="W263" s="9"/>
    </row>
    <row r="264" spans="1:23" ht="4.5" customHeight="1" outlineLevel="6">
      <c r="B264" s="196"/>
      <c r="C264" s="198"/>
      <c r="D264" s="198"/>
      <c r="E264" s="10"/>
      <c r="F264" s="10"/>
      <c r="G264" s="202"/>
      <c r="H264" s="204"/>
      <c r="I264" s="158"/>
      <c r="J264" s="275"/>
      <c r="K264" s="152"/>
      <c r="L264" s="204"/>
      <c r="M264" s="158"/>
      <c r="N264" s="158"/>
      <c r="O264" s="158"/>
      <c r="P264" s="158"/>
      <c r="Q264" s="152"/>
      <c r="R264" s="152"/>
      <c r="S264" s="152"/>
      <c r="T264" s="10"/>
      <c r="U264" s="9"/>
      <c r="V264" s="9"/>
      <c r="W264" s="9"/>
    </row>
    <row r="265" spans="1:23" ht="12" outlineLevel="7">
      <c r="A265" s="243"/>
      <c r="B265" s="244"/>
      <c r="C265" s="244"/>
      <c r="D265" s="244"/>
      <c r="E265" s="245"/>
      <c r="F265" s="249" t="s">
        <v>17</v>
      </c>
      <c r="G265" s="246" t="s">
        <v>772</v>
      </c>
      <c r="H265" s="247"/>
      <c r="I265" s="248">
        <v>0</v>
      </c>
      <c r="J265" s="276"/>
      <c r="K265" s="250"/>
      <c r="L265" s="247"/>
      <c r="M265" s="248"/>
      <c r="N265" s="248"/>
      <c r="O265" s="248"/>
      <c r="P265" s="248"/>
      <c r="Q265" s="250"/>
      <c r="R265" s="250"/>
      <c r="S265" s="250"/>
      <c r="T265" s="249"/>
      <c r="U265" s="6"/>
      <c r="V265" s="9"/>
    </row>
    <row r="266" spans="1:23" ht="12" outlineLevel="7">
      <c r="A266" s="243"/>
      <c r="B266" s="244"/>
      <c r="C266" s="244"/>
      <c r="D266" s="244"/>
      <c r="E266" s="245"/>
      <c r="F266" s="249"/>
      <c r="G266" s="246" t="s">
        <v>1801</v>
      </c>
      <c r="H266" s="247"/>
      <c r="I266" s="248">
        <v>30.48</v>
      </c>
      <c r="J266" s="276"/>
      <c r="K266" s="250"/>
      <c r="L266" s="247"/>
      <c r="M266" s="248"/>
      <c r="N266" s="248"/>
      <c r="O266" s="248"/>
      <c r="P266" s="248"/>
      <c r="Q266" s="250"/>
      <c r="R266" s="250"/>
      <c r="S266" s="250"/>
      <c r="T266" s="249"/>
      <c r="U266" s="6"/>
      <c r="V266" s="9"/>
    </row>
    <row r="267" spans="1:23" ht="7.5" customHeight="1" outlineLevel="7">
      <c r="A267" s="9"/>
      <c r="B267" s="196"/>
      <c r="C267" s="195"/>
      <c r="D267" s="195"/>
      <c r="E267" s="12"/>
      <c r="F267" s="12"/>
      <c r="G267" s="203"/>
      <c r="H267" s="204"/>
      <c r="I267" s="205"/>
      <c r="J267" s="277"/>
      <c r="K267" s="152"/>
      <c r="L267" s="204"/>
      <c r="M267" s="158"/>
      <c r="N267" s="158"/>
      <c r="O267" s="158"/>
      <c r="P267" s="158"/>
      <c r="Q267" s="152"/>
      <c r="R267" s="152"/>
      <c r="S267" s="152"/>
      <c r="T267" s="10"/>
      <c r="U267" s="6"/>
      <c r="V267" s="9"/>
    </row>
    <row r="268" spans="1:23" ht="26" outlineLevel="6">
      <c r="B268" s="196"/>
      <c r="C268" s="197"/>
      <c r="D268" s="107" t="s">
        <v>1802</v>
      </c>
      <c r="E268" s="108"/>
      <c r="F268" s="108" t="s">
        <v>775</v>
      </c>
      <c r="G268" s="109" t="s">
        <v>776</v>
      </c>
      <c r="H268" s="110" t="s">
        <v>771</v>
      </c>
      <c r="I268" s="111">
        <v>30.48</v>
      </c>
      <c r="J268" s="274"/>
      <c r="K268" s="112">
        <f>I268*J268</f>
        <v>0</v>
      </c>
      <c r="L268" s="110" t="s">
        <v>2013</v>
      </c>
      <c r="M268" s="111"/>
      <c r="N268" s="111">
        <f>I268*M268</f>
        <v>0</v>
      </c>
      <c r="O268" s="111"/>
      <c r="P268" s="111">
        <f>I268*O268</f>
        <v>0</v>
      </c>
      <c r="Q268" s="112">
        <v>21</v>
      </c>
      <c r="R268" s="112">
        <f>K268*(Q268/100)</f>
        <v>0</v>
      </c>
      <c r="S268" s="112">
        <f>K268+R268</f>
        <v>0</v>
      </c>
      <c r="T268" s="113"/>
      <c r="U268" s="9"/>
      <c r="V268" s="9"/>
      <c r="W268" s="9"/>
    </row>
    <row r="269" spans="1:23" ht="4.5" customHeight="1" outlineLevel="6">
      <c r="B269" s="196"/>
      <c r="C269" s="198"/>
      <c r="D269" s="198"/>
      <c r="E269" s="10"/>
      <c r="F269" s="10"/>
      <c r="G269" s="202"/>
      <c r="H269" s="204"/>
      <c r="I269" s="158"/>
      <c r="J269" s="275"/>
      <c r="K269" s="152"/>
      <c r="L269" s="204"/>
      <c r="M269" s="158"/>
      <c r="N269" s="158"/>
      <c r="O269" s="158"/>
      <c r="P269" s="158"/>
      <c r="Q269" s="152"/>
      <c r="R269" s="152"/>
      <c r="S269" s="152"/>
      <c r="T269" s="10"/>
      <c r="U269" s="9"/>
      <c r="V269" s="9"/>
      <c r="W269" s="9"/>
    </row>
    <row r="270" spans="1:23" ht="26" outlineLevel="6">
      <c r="B270" s="196"/>
      <c r="C270" s="197"/>
      <c r="D270" s="107" t="s">
        <v>1803</v>
      </c>
      <c r="E270" s="108"/>
      <c r="F270" s="108" t="s">
        <v>778</v>
      </c>
      <c r="G270" s="109" t="s">
        <v>779</v>
      </c>
      <c r="H270" s="110" t="s">
        <v>513</v>
      </c>
      <c r="I270" s="111">
        <v>1</v>
      </c>
      <c r="J270" s="274"/>
      <c r="K270" s="112">
        <f>I270*J270</f>
        <v>0</v>
      </c>
      <c r="L270" s="110" t="s">
        <v>2015</v>
      </c>
      <c r="M270" s="111"/>
      <c r="N270" s="111">
        <f>I270*M270</f>
        <v>0</v>
      </c>
      <c r="O270" s="111"/>
      <c r="P270" s="111">
        <f>I270*O270</f>
        <v>0</v>
      </c>
      <c r="Q270" s="112">
        <v>21</v>
      </c>
      <c r="R270" s="112">
        <f>K270*(Q270/100)</f>
        <v>0</v>
      </c>
      <c r="S270" s="112">
        <f>K270+R270</f>
        <v>0</v>
      </c>
      <c r="T270" s="113"/>
      <c r="U270" s="9"/>
      <c r="V270" s="9"/>
      <c r="W270" s="9"/>
    </row>
    <row r="271" spans="1:23" ht="4.5" customHeight="1" outlineLevel="6">
      <c r="B271" s="196"/>
      <c r="C271" s="198"/>
      <c r="D271" s="198"/>
      <c r="E271" s="10"/>
      <c r="F271" s="10"/>
      <c r="G271" s="202"/>
      <c r="H271" s="204"/>
      <c r="I271" s="158"/>
      <c r="J271" s="275"/>
      <c r="K271" s="152"/>
      <c r="L271" s="204"/>
      <c r="M271" s="158"/>
      <c r="N271" s="158"/>
      <c r="O271" s="158"/>
      <c r="P271" s="158"/>
      <c r="Q271" s="152"/>
      <c r="R271" s="152"/>
      <c r="S271" s="152"/>
      <c r="T271" s="10"/>
      <c r="U271" s="9"/>
      <c r="V271" s="9"/>
      <c r="W271" s="9"/>
    </row>
    <row r="272" spans="1:23" ht="13" outlineLevel="6">
      <c r="B272" s="196"/>
      <c r="C272" s="197"/>
      <c r="D272" s="107" t="s">
        <v>1804</v>
      </c>
      <c r="E272" s="108"/>
      <c r="F272" s="108" t="s">
        <v>781</v>
      </c>
      <c r="G272" s="109" t="s">
        <v>782</v>
      </c>
      <c r="H272" s="110" t="s">
        <v>771</v>
      </c>
      <c r="I272" s="111">
        <v>30.48</v>
      </c>
      <c r="J272" s="274"/>
      <c r="K272" s="112">
        <f>I272*J272</f>
        <v>0</v>
      </c>
      <c r="L272" s="110" t="s">
        <v>2015</v>
      </c>
      <c r="M272" s="111"/>
      <c r="N272" s="111">
        <f>I272*M272</f>
        <v>0</v>
      </c>
      <c r="O272" s="111"/>
      <c r="P272" s="111">
        <f>I272*O272</f>
        <v>0</v>
      </c>
      <c r="Q272" s="112">
        <v>21</v>
      </c>
      <c r="R272" s="112">
        <f>K272*(Q272/100)</f>
        <v>0</v>
      </c>
      <c r="S272" s="112">
        <f>K272+R272</f>
        <v>0</v>
      </c>
      <c r="T272" s="113"/>
      <c r="U272" s="9"/>
      <c r="V272" s="9"/>
      <c r="W272" s="9"/>
    </row>
    <row r="273" spans="1:23" ht="4.5" customHeight="1" outlineLevel="6">
      <c r="B273" s="196"/>
      <c r="C273" s="198"/>
      <c r="D273" s="198"/>
      <c r="E273" s="10"/>
      <c r="F273" s="10"/>
      <c r="G273" s="202"/>
      <c r="H273" s="204"/>
      <c r="I273" s="158"/>
      <c r="J273" s="275"/>
      <c r="K273" s="152"/>
      <c r="L273" s="204"/>
      <c r="M273" s="158"/>
      <c r="N273" s="158"/>
      <c r="O273" s="158"/>
      <c r="P273" s="158"/>
      <c r="Q273" s="152"/>
      <c r="R273" s="152"/>
      <c r="S273" s="152"/>
      <c r="T273" s="10"/>
      <c r="U273" s="9"/>
      <c r="V273" s="9"/>
      <c r="W273" s="9"/>
    </row>
    <row r="274" spans="1:23" outlineLevel="6">
      <c r="B274" s="6"/>
      <c r="C274" s="6"/>
      <c r="D274" s="6"/>
      <c r="E274" s="6"/>
      <c r="F274" s="6"/>
      <c r="G274" s="6"/>
      <c r="H274" s="6"/>
      <c r="I274" s="6"/>
      <c r="J274" s="278"/>
      <c r="K274" s="9"/>
      <c r="L274" s="6"/>
      <c r="M274" s="6"/>
      <c r="N274" s="6"/>
      <c r="O274" s="6"/>
      <c r="P274" s="6"/>
      <c r="Q274" s="6"/>
      <c r="R274" s="9"/>
      <c r="S274" s="9"/>
      <c r="T274" s="9"/>
    </row>
    <row r="275" spans="1:23" ht="14" outlineLevel="2">
      <c r="A275" s="173" t="s">
        <v>419</v>
      </c>
      <c r="B275" s="219">
        <v>3</v>
      </c>
      <c r="C275" s="220"/>
      <c r="D275" s="220"/>
      <c r="E275" s="177"/>
      <c r="F275" s="177"/>
      <c r="G275" s="221" t="s">
        <v>420</v>
      </c>
      <c r="H275" s="222"/>
      <c r="I275" s="223"/>
      <c r="J275" s="270"/>
      <c r="K275" s="175">
        <f>SUBTOTAL(9,K276:K336)</f>
        <v>0</v>
      </c>
      <c r="L275" s="222"/>
      <c r="M275" s="223"/>
      <c r="N275" s="176">
        <f>SUBTOTAL(9,N276:N336)</f>
        <v>0</v>
      </c>
      <c r="O275" s="223"/>
      <c r="P275" s="176">
        <f>SUBTOTAL(9,P276:P336)</f>
        <v>0</v>
      </c>
      <c r="Q275" s="224"/>
      <c r="R275" s="175">
        <f>SUBTOTAL(9,R276:R336)</f>
        <v>0</v>
      </c>
      <c r="S275" s="175">
        <f>SUBTOTAL(9,S276:S336)</f>
        <v>0</v>
      </c>
      <c r="T275" s="173"/>
      <c r="U275" s="6"/>
      <c r="V275" s="9"/>
      <c r="W275" s="9"/>
    </row>
    <row r="276" spans="1:23" ht="13" outlineLevel="3">
      <c r="A276" s="178" t="s">
        <v>421</v>
      </c>
      <c r="B276" s="225">
        <v>4</v>
      </c>
      <c r="C276" s="226"/>
      <c r="D276" s="226"/>
      <c r="E276" s="182"/>
      <c r="F276" s="182"/>
      <c r="G276" s="227" t="s">
        <v>420</v>
      </c>
      <c r="H276" s="228"/>
      <c r="I276" s="229"/>
      <c r="J276" s="271"/>
      <c r="K276" s="180">
        <f>SUBTOTAL(9,K277:K336)</f>
        <v>0</v>
      </c>
      <c r="L276" s="228"/>
      <c r="M276" s="229"/>
      <c r="N276" s="181">
        <f>SUBTOTAL(9,N277:N336)</f>
        <v>0</v>
      </c>
      <c r="O276" s="229"/>
      <c r="P276" s="181">
        <f>SUBTOTAL(9,P277:P336)</f>
        <v>0</v>
      </c>
      <c r="Q276" s="230"/>
      <c r="R276" s="180">
        <f>SUBTOTAL(9,R277:R336)</f>
        <v>0</v>
      </c>
      <c r="S276" s="180">
        <f>SUBTOTAL(9,S277:S336)</f>
        <v>0</v>
      </c>
      <c r="T276" s="178"/>
      <c r="U276" s="6"/>
      <c r="V276" s="9"/>
      <c r="W276" s="9"/>
    </row>
    <row r="277" spans="1:23" ht="13" outlineLevel="4">
      <c r="A277" s="183" t="s">
        <v>422</v>
      </c>
      <c r="B277" s="231">
        <v>5</v>
      </c>
      <c r="C277" s="232"/>
      <c r="D277" s="232"/>
      <c r="E277" s="187"/>
      <c r="F277" s="187"/>
      <c r="G277" s="233" t="s">
        <v>423</v>
      </c>
      <c r="H277" s="234"/>
      <c r="I277" s="235"/>
      <c r="J277" s="272"/>
      <c r="K277" s="185">
        <f>SUBTOTAL(9,K278:K293)</f>
        <v>0</v>
      </c>
      <c r="L277" s="234"/>
      <c r="M277" s="235"/>
      <c r="N277" s="186">
        <f>SUBTOTAL(9,N278:N293)</f>
        <v>0</v>
      </c>
      <c r="O277" s="235"/>
      <c r="P277" s="186">
        <f>SUBTOTAL(9,P278:P293)</f>
        <v>0</v>
      </c>
      <c r="Q277" s="236"/>
      <c r="R277" s="185">
        <f>SUBTOTAL(9,R278:R293)</f>
        <v>0</v>
      </c>
      <c r="S277" s="185">
        <f>SUBTOTAL(9,S278:S293)</f>
        <v>0</v>
      </c>
      <c r="T277" s="183"/>
      <c r="U277" s="6"/>
      <c r="V277" s="9"/>
      <c r="W277" s="9"/>
    </row>
    <row r="278" spans="1:23" ht="13" outlineLevel="5">
      <c r="A278" s="188" t="s">
        <v>424</v>
      </c>
      <c r="B278" s="237">
        <v>6</v>
      </c>
      <c r="C278" s="238"/>
      <c r="D278" s="238"/>
      <c r="E278" s="192"/>
      <c r="F278" s="192"/>
      <c r="G278" s="239" t="s">
        <v>423</v>
      </c>
      <c r="H278" s="240"/>
      <c r="I278" s="241"/>
      <c r="J278" s="273"/>
      <c r="K278" s="190">
        <f>SUBTOTAL(9,K279:K293)</f>
        <v>0</v>
      </c>
      <c r="L278" s="240"/>
      <c r="M278" s="241"/>
      <c r="N278" s="191">
        <f>SUBTOTAL(9,N279:N293)</f>
        <v>0</v>
      </c>
      <c r="O278" s="241"/>
      <c r="P278" s="191">
        <f>SUBTOTAL(9,P279:P293)</f>
        <v>0</v>
      </c>
      <c r="Q278" s="242"/>
      <c r="R278" s="190">
        <f>SUBTOTAL(9,R279:R293)</f>
        <v>0</v>
      </c>
      <c r="S278" s="190">
        <f>SUBTOTAL(9,S279:S293)</f>
        <v>0</v>
      </c>
      <c r="T278" s="188"/>
      <c r="U278" s="6"/>
      <c r="V278" s="9"/>
      <c r="W278" s="9"/>
    </row>
    <row r="279" spans="1:23" ht="78" outlineLevel="6">
      <c r="B279" s="196"/>
      <c r="C279" s="197"/>
      <c r="D279" s="107" t="s">
        <v>1805</v>
      </c>
      <c r="E279" s="108"/>
      <c r="F279" s="108" t="s">
        <v>1806</v>
      </c>
      <c r="G279" s="109" t="s">
        <v>785</v>
      </c>
      <c r="H279" s="110" t="s">
        <v>786</v>
      </c>
      <c r="I279" s="111">
        <v>1</v>
      </c>
      <c r="J279" s="274"/>
      <c r="K279" s="112">
        <f>I279*J279</f>
        <v>0</v>
      </c>
      <c r="L279" s="110" t="s">
        <v>2014</v>
      </c>
      <c r="M279" s="111"/>
      <c r="N279" s="111">
        <f>I279*M279</f>
        <v>0</v>
      </c>
      <c r="O279" s="111"/>
      <c r="P279" s="111">
        <f>I279*O279</f>
        <v>0</v>
      </c>
      <c r="Q279" s="112">
        <v>21</v>
      </c>
      <c r="R279" s="112">
        <f>K279*(Q279/100)</f>
        <v>0</v>
      </c>
      <c r="S279" s="112">
        <f>K279+R279</f>
        <v>0</v>
      </c>
      <c r="T279" s="113"/>
      <c r="U279" s="9"/>
      <c r="V279" s="9"/>
      <c r="W279" s="9"/>
    </row>
    <row r="280" spans="1:23" ht="4.5" customHeight="1" outlineLevel="6">
      <c r="B280" s="196"/>
      <c r="C280" s="198"/>
      <c r="D280" s="198"/>
      <c r="E280" s="10"/>
      <c r="F280" s="10"/>
      <c r="G280" s="202"/>
      <c r="H280" s="204"/>
      <c r="I280" s="158"/>
      <c r="J280" s="275"/>
      <c r="K280" s="152"/>
      <c r="L280" s="204"/>
      <c r="M280" s="158"/>
      <c r="N280" s="158"/>
      <c r="O280" s="158"/>
      <c r="P280" s="158"/>
      <c r="Q280" s="152"/>
      <c r="R280" s="152"/>
      <c r="S280" s="152"/>
      <c r="T280" s="10"/>
      <c r="U280" s="9"/>
      <c r="V280" s="9"/>
      <c r="W280" s="9"/>
    </row>
    <row r="281" spans="1:23" ht="13" outlineLevel="6">
      <c r="B281" s="196"/>
      <c r="C281" s="197"/>
      <c r="D281" s="107" t="s">
        <v>1807</v>
      </c>
      <c r="E281" s="108"/>
      <c r="F281" s="108" t="s">
        <v>1808</v>
      </c>
      <c r="G281" s="109" t="s">
        <v>789</v>
      </c>
      <c r="H281" s="110" t="s">
        <v>786</v>
      </c>
      <c r="I281" s="111">
        <v>1</v>
      </c>
      <c r="J281" s="274"/>
      <c r="K281" s="112">
        <f>I281*J281</f>
        <v>0</v>
      </c>
      <c r="L281" s="110" t="s">
        <v>2014</v>
      </c>
      <c r="M281" s="111"/>
      <c r="N281" s="111">
        <f>I281*M281</f>
        <v>0</v>
      </c>
      <c r="O281" s="111"/>
      <c r="P281" s="111">
        <f>I281*O281</f>
        <v>0</v>
      </c>
      <c r="Q281" s="112">
        <v>21</v>
      </c>
      <c r="R281" s="112">
        <f>K281*(Q281/100)</f>
        <v>0</v>
      </c>
      <c r="S281" s="112">
        <f>K281+R281</f>
        <v>0</v>
      </c>
      <c r="T281" s="113"/>
      <c r="U281" s="9"/>
      <c r="V281" s="9"/>
      <c r="W281" s="9"/>
    </row>
    <row r="282" spans="1:23" ht="4.5" customHeight="1" outlineLevel="6">
      <c r="B282" s="196"/>
      <c r="C282" s="198"/>
      <c r="D282" s="198"/>
      <c r="E282" s="10"/>
      <c r="F282" s="10"/>
      <c r="G282" s="202"/>
      <c r="H282" s="204"/>
      <c r="I282" s="158"/>
      <c r="J282" s="275"/>
      <c r="K282" s="152"/>
      <c r="L282" s="204"/>
      <c r="M282" s="158"/>
      <c r="N282" s="158"/>
      <c r="O282" s="158"/>
      <c r="P282" s="158"/>
      <c r="Q282" s="152"/>
      <c r="R282" s="152"/>
      <c r="S282" s="152"/>
      <c r="T282" s="10"/>
      <c r="U282" s="9"/>
      <c r="V282" s="9"/>
      <c r="W282" s="9"/>
    </row>
    <row r="283" spans="1:23" ht="26" outlineLevel="6">
      <c r="B283" s="196"/>
      <c r="C283" s="197"/>
      <c r="D283" s="107" t="s">
        <v>1809</v>
      </c>
      <c r="E283" s="108"/>
      <c r="F283" s="108" t="s">
        <v>1810</v>
      </c>
      <c r="G283" s="109" t="s">
        <v>792</v>
      </c>
      <c r="H283" s="110" t="s">
        <v>786</v>
      </c>
      <c r="I283" s="111">
        <v>1</v>
      </c>
      <c r="J283" s="274"/>
      <c r="K283" s="112">
        <f>I283*J283</f>
        <v>0</v>
      </c>
      <c r="L283" s="110" t="s">
        <v>2014</v>
      </c>
      <c r="M283" s="111"/>
      <c r="N283" s="111">
        <f>I283*M283</f>
        <v>0</v>
      </c>
      <c r="O283" s="111"/>
      <c r="P283" s="111">
        <f>I283*O283</f>
        <v>0</v>
      </c>
      <c r="Q283" s="112">
        <v>21</v>
      </c>
      <c r="R283" s="112">
        <f>K283*(Q283/100)</f>
        <v>0</v>
      </c>
      <c r="S283" s="112">
        <f>K283+R283</f>
        <v>0</v>
      </c>
      <c r="T283" s="113"/>
      <c r="U283" s="9"/>
      <c r="V283" s="9"/>
      <c r="W283" s="9"/>
    </row>
    <row r="284" spans="1:23" ht="4.5" customHeight="1" outlineLevel="6">
      <c r="B284" s="196"/>
      <c r="C284" s="198"/>
      <c r="D284" s="198"/>
      <c r="E284" s="10"/>
      <c r="F284" s="10"/>
      <c r="G284" s="202"/>
      <c r="H284" s="204"/>
      <c r="I284" s="158"/>
      <c r="J284" s="275"/>
      <c r="K284" s="152"/>
      <c r="L284" s="204"/>
      <c r="M284" s="158"/>
      <c r="N284" s="158"/>
      <c r="O284" s="158"/>
      <c r="P284" s="158"/>
      <c r="Q284" s="152"/>
      <c r="R284" s="152"/>
      <c r="S284" s="152"/>
      <c r="T284" s="10"/>
      <c r="U284" s="9"/>
      <c r="V284" s="9"/>
      <c r="W284" s="9"/>
    </row>
    <row r="285" spans="1:23" ht="26" outlineLevel="6">
      <c r="B285" s="196"/>
      <c r="C285" s="197"/>
      <c r="D285" s="107" t="s">
        <v>1811</v>
      </c>
      <c r="E285" s="108"/>
      <c r="F285" s="108" t="s">
        <v>1812</v>
      </c>
      <c r="G285" s="109" t="s">
        <v>795</v>
      </c>
      <c r="H285" s="110" t="s">
        <v>786</v>
      </c>
      <c r="I285" s="111">
        <v>1</v>
      </c>
      <c r="J285" s="274"/>
      <c r="K285" s="112">
        <f>I285*J285</f>
        <v>0</v>
      </c>
      <c r="L285" s="110" t="s">
        <v>2014</v>
      </c>
      <c r="M285" s="111"/>
      <c r="N285" s="111">
        <f>I285*M285</f>
        <v>0</v>
      </c>
      <c r="O285" s="111"/>
      <c r="P285" s="111">
        <f>I285*O285</f>
        <v>0</v>
      </c>
      <c r="Q285" s="112">
        <v>21</v>
      </c>
      <c r="R285" s="112">
        <f>K285*(Q285/100)</f>
        <v>0</v>
      </c>
      <c r="S285" s="112">
        <f>K285+R285</f>
        <v>0</v>
      </c>
      <c r="T285" s="113"/>
      <c r="U285" s="9"/>
      <c r="V285" s="9"/>
      <c r="W285" s="9"/>
    </row>
    <row r="286" spans="1:23" ht="4.5" customHeight="1" outlineLevel="6">
      <c r="B286" s="196"/>
      <c r="C286" s="198"/>
      <c r="D286" s="198"/>
      <c r="E286" s="10"/>
      <c r="F286" s="10"/>
      <c r="G286" s="202"/>
      <c r="H286" s="204"/>
      <c r="I286" s="158"/>
      <c r="J286" s="275"/>
      <c r="K286" s="152"/>
      <c r="L286" s="204"/>
      <c r="M286" s="158"/>
      <c r="N286" s="158"/>
      <c r="O286" s="158"/>
      <c r="P286" s="158"/>
      <c r="Q286" s="152"/>
      <c r="R286" s="152"/>
      <c r="S286" s="152"/>
      <c r="T286" s="10"/>
      <c r="U286" s="9"/>
      <c r="V286" s="9"/>
      <c r="W286" s="9"/>
    </row>
    <row r="287" spans="1:23" ht="52" outlineLevel="6">
      <c r="B287" s="196"/>
      <c r="C287" s="197"/>
      <c r="D287" s="107" t="s">
        <v>1813</v>
      </c>
      <c r="E287" s="108"/>
      <c r="F287" s="108" t="s">
        <v>1814</v>
      </c>
      <c r="G287" s="109" t="s">
        <v>798</v>
      </c>
      <c r="H287" s="110" t="s">
        <v>786</v>
      </c>
      <c r="I287" s="111">
        <v>1</v>
      </c>
      <c r="J287" s="274"/>
      <c r="K287" s="112">
        <f>I287*J287</f>
        <v>0</v>
      </c>
      <c r="L287" s="110" t="s">
        <v>2014</v>
      </c>
      <c r="M287" s="111"/>
      <c r="N287" s="111">
        <f>I287*M287</f>
        <v>0</v>
      </c>
      <c r="O287" s="111"/>
      <c r="P287" s="111">
        <f>I287*O287</f>
        <v>0</v>
      </c>
      <c r="Q287" s="112">
        <v>21</v>
      </c>
      <c r="R287" s="112">
        <f>K287*(Q287/100)</f>
        <v>0</v>
      </c>
      <c r="S287" s="112">
        <f>K287+R287</f>
        <v>0</v>
      </c>
      <c r="T287" s="113"/>
      <c r="U287" s="9"/>
      <c r="V287" s="9"/>
      <c r="W287" s="9"/>
    </row>
    <row r="288" spans="1:23" ht="4.5" customHeight="1" outlineLevel="6">
      <c r="B288" s="196"/>
      <c r="C288" s="198"/>
      <c r="D288" s="198"/>
      <c r="E288" s="10"/>
      <c r="F288" s="10"/>
      <c r="G288" s="202"/>
      <c r="H288" s="204"/>
      <c r="I288" s="158"/>
      <c r="J288" s="275"/>
      <c r="K288" s="152"/>
      <c r="L288" s="204"/>
      <c r="M288" s="158"/>
      <c r="N288" s="158"/>
      <c r="O288" s="158"/>
      <c r="P288" s="158"/>
      <c r="Q288" s="152"/>
      <c r="R288" s="152"/>
      <c r="S288" s="152"/>
      <c r="T288" s="10"/>
      <c r="U288" s="9"/>
      <c r="V288" s="9"/>
      <c r="W288" s="9"/>
    </row>
    <row r="289" spans="1:23" ht="13" outlineLevel="6">
      <c r="B289" s="196"/>
      <c r="C289" s="197"/>
      <c r="D289" s="107" t="s">
        <v>1815</v>
      </c>
      <c r="E289" s="108"/>
      <c r="F289" s="108" t="s">
        <v>1816</v>
      </c>
      <c r="G289" s="109" t="s">
        <v>801</v>
      </c>
      <c r="H289" s="110" t="s">
        <v>786</v>
      </c>
      <c r="I289" s="111">
        <v>1</v>
      </c>
      <c r="J289" s="274"/>
      <c r="K289" s="112">
        <f>I289*J289</f>
        <v>0</v>
      </c>
      <c r="L289" s="110" t="s">
        <v>2014</v>
      </c>
      <c r="M289" s="111"/>
      <c r="N289" s="111">
        <f>I289*M289</f>
        <v>0</v>
      </c>
      <c r="O289" s="111"/>
      <c r="P289" s="111">
        <f>I289*O289</f>
        <v>0</v>
      </c>
      <c r="Q289" s="112">
        <v>21</v>
      </c>
      <c r="R289" s="112">
        <f>K289*(Q289/100)</f>
        <v>0</v>
      </c>
      <c r="S289" s="112">
        <f>K289+R289</f>
        <v>0</v>
      </c>
      <c r="T289" s="113"/>
      <c r="U289" s="9"/>
      <c r="V289" s="9"/>
      <c r="W289" s="9"/>
    </row>
    <row r="290" spans="1:23" ht="4.5" customHeight="1" outlineLevel="6">
      <c r="B290" s="196"/>
      <c r="C290" s="198"/>
      <c r="D290" s="198"/>
      <c r="E290" s="10"/>
      <c r="F290" s="10"/>
      <c r="G290" s="202"/>
      <c r="H290" s="204"/>
      <c r="I290" s="158"/>
      <c r="J290" s="275"/>
      <c r="K290" s="152"/>
      <c r="L290" s="204"/>
      <c r="M290" s="158"/>
      <c r="N290" s="158"/>
      <c r="O290" s="158"/>
      <c r="P290" s="158"/>
      <c r="Q290" s="152"/>
      <c r="R290" s="152"/>
      <c r="S290" s="152"/>
      <c r="T290" s="10"/>
      <c r="U290" s="9"/>
      <c r="V290" s="9"/>
      <c r="W290" s="9"/>
    </row>
    <row r="291" spans="1:23" ht="26" outlineLevel="6">
      <c r="B291" s="196"/>
      <c r="C291" s="197"/>
      <c r="D291" s="107" t="s">
        <v>1817</v>
      </c>
      <c r="E291" s="108"/>
      <c r="F291" s="108" t="s">
        <v>1818</v>
      </c>
      <c r="G291" s="109" t="s">
        <v>804</v>
      </c>
      <c r="H291" s="110" t="s">
        <v>786</v>
      </c>
      <c r="I291" s="111">
        <v>1</v>
      </c>
      <c r="J291" s="274"/>
      <c r="K291" s="112">
        <f>I291*J291</f>
        <v>0</v>
      </c>
      <c r="L291" s="110" t="s">
        <v>2014</v>
      </c>
      <c r="M291" s="111"/>
      <c r="N291" s="111">
        <f>I291*M291</f>
        <v>0</v>
      </c>
      <c r="O291" s="111"/>
      <c r="P291" s="111">
        <f>I291*O291</f>
        <v>0</v>
      </c>
      <c r="Q291" s="112">
        <v>21</v>
      </c>
      <c r="R291" s="112">
        <f>K291*(Q291/100)</f>
        <v>0</v>
      </c>
      <c r="S291" s="112">
        <f>K291+R291</f>
        <v>0</v>
      </c>
      <c r="T291" s="113"/>
      <c r="U291" s="9"/>
      <c r="V291" s="9"/>
      <c r="W291" s="9"/>
    </row>
    <row r="292" spans="1:23" ht="4.5" customHeight="1" outlineLevel="6">
      <c r="B292" s="196"/>
      <c r="C292" s="198"/>
      <c r="D292" s="198"/>
      <c r="E292" s="10"/>
      <c r="F292" s="10"/>
      <c r="G292" s="202"/>
      <c r="H292" s="204"/>
      <c r="I292" s="158"/>
      <c r="J292" s="275"/>
      <c r="K292" s="152"/>
      <c r="L292" s="204"/>
      <c r="M292" s="158"/>
      <c r="N292" s="158"/>
      <c r="O292" s="158"/>
      <c r="P292" s="158"/>
      <c r="Q292" s="152"/>
      <c r="R292" s="152"/>
      <c r="S292" s="152"/>
      <c r="T292" s="10"/>
      <c r="U292" s="9"/>
      <c r="V292" s="9"/>
      <c r="W292" s="9"/>
    </row>
    <row r="293" spans="1:23" outlineLevel="6">
      <c r="B293" s="6"/>
      <c r="C293" s="6"/>
      <c r="D293" s="6"/>
      <c r="E293" s="6"/>
      <c r="F293" s="6"/>
      <c r="G293" s="6"/>
      <c r="H293" s="6"/>
      <c r="I293" s="6"/>
      <c r="J293" s="278"/>
      <c r="K293" s="9"/>
      <c r="L293" s="6"/>
      <c r="M293" s="6"/>
      <c r="N293" s="6"/>
      <c r="O293" s="6"/>
      <c r="P293" s="6"/>
      <c r="Q293" s="6"/>
      <c r="R293" s="9"/>
      <c r="S293" s="9"/>
      <c r="T293" s="9"/>
    </row>
    <row r="294" spans="1:23" ht="13" outlineLevel="4">
      <c r="A294" s="183" t="s">
        <v>425</v>
      </c>
      <c r="B294" s="231">
        <v>5</v>
      </c>
      <c r="C294" s="232"/>
      <c r="D294" s="232"/>
      <c r="E294" s="187"/>
      <c r="F294" s="187"/>
      <c r="G294" s="233" t="s">
        <v>426</v>
      </c>
      <c r="H294" s="234"/>
      <c r="I294" s="235"/>
      <c r="J294" s="272"/>
      <c r="K294" s="185">
        <f>SUBTOTAL(9,K295:K308)</f>
        <v>0</v>
      </c>
      <c r="L294" s="234"/>
      <c r="M294" s="235"/>
      <c r="N294" s="186">
        <f>SUBTOTAL(9,N295:N308)</f>
        <v>0</v>
      </c>
      <c r="O294" s="235"/>
      <c r="P294" s="186">
        <f>SUBTOTAL(9,P295:P308)</f>
        <v>0</v>
      </c>
      <c r="Q294" s="236"/>
      <c r="R294" s="185">
        <f>SUBTOTAL(9,R295:R308)</f>
        <v>0</v>
      </c>
      <c r="S294" s="185">
        <f>SUBTOTAL(9,S295:S308)</f>
        <v>0</v>
      </c>
      <c r="T294" s="183"/>
      <c r="U294" s="6"/>
      <c r="V294" s="9"/>
      <c r="W294" s="9"/>
    </row>
    <row r="295" spans="1:23" ht="13" outlineLevel="5">
      <c r="A295" s="188" t="s">
        <v>427</v>
      </c>
      <c r="B295" s="237">
        <v>6</v>
      </c>
      <c r="C295" s="238"/>
      <c r="D295" s="238"/>
      <c r="E295" s="192"/>
      <c r="F295" s="192"/>
      <c r="G295" s="239" t="s">
        <v>426</v>
      </c>
      <c r="H295" s="240"/>
      <c r="I295" s="241"/>
      <c r="J295" s="273"/>
      <c r="K295" s="190">
        <f>SUBTOTAL(9,K296:K308)</f>
        <v>0</v>
      </c>
      <c r="L295" s="240"/>
      <c r="M295" s="241"/>
      <c r="N295" s="191">
        <f>SUBTOTAL(9,N296:N308)</f>
        <v>0</v>
      </c>
      <c r="O295" s="241"/>
      <c r="P295" s="191">
        <f>SUBTOTAL(9,P296:P308)</f>
        <v>0</v>
      </c>
      <c r="Q295" s="242"/>
      <c r="R295" s="190">
        <f>SUBTOTAL(9,R296:R308)</f>
        <v>0</v>
      </c>
      <c r="S295" s="190">
        <f>SUBTOTAL(9,S296:S308)</f>
        <v>0</v>
      </c>
      <c r="T295" s="188"/>
      <c r="U295" s="6"/>
      <c r="V295" s="9"/>
      <c r="W295" s="9"/>
    </row>
    <row r="296" spans="1:23" ht="52" outlineLevel="6">
      <c r="B296" s="196"/>
      <c r="C296" s="197"/>
      <c r="D296" s="107" t="s">
        <v>1819</v>
      </c>
      <c r="E296" s="108"/>
      <c r="F296" s="108" t="s">
        <v>1820</v>
      </c>
      <c r="G296" s="109" t="s">
        <v>807</v>
      </c>
      <c r="H296" s="110" t="s">
        <v>786</v>
      </c>
      <c r="I296" s="111">
        <v>1</v>
      </c>
      <c r="J296" s="274"/>
      <c r="K296" s="112">
        <f>I296*J296</f>
        <v>0</v>
      </c>
      <c r="L296" s="110" t="s">
        <v>2014</v>
      </c>
      <c r="M296" s="111"/>
      <c r="N296" s="111">
        <f>I296*M296</f>
        <v>0</v>
      </c>
      <c r="O296" s="111"/>
      <c r="P296" s="111">
        <f>I296*O296</f>
        <v>0</v>
      </c>
      <c r="Q296" s="112">
        <v>21</v>
      </c>
      <c r="R296" s="112">
        <f>K296*(Q296/100)</f>
        <v>0</v>
      </c>
      <c r="S296" s="112">
        <f>K296+R296</f>
        <v>0</v>
      </c>
      <c r="T296" s="113"/>
      <c r="U296" s="9"/>
      <c r="V296" s="9"/>
      <c r="W296" s="9"/>
    </row>
    <row r="297" spans="1:23" ht="4.5" customHeight="1" outlineLevel="6">
      <c r="B297" s="196"/>
      <c r="C297" s="198"/>
      <c r="D297" s="198"/>
      <c r="E297" s="10"/>
      <c r="F297" s="10"/>
      <c r="G297" s="202"/>
      <c r="H297" s="204"/>
      <c r="I297" s="158"/>
      <c r="J297" s="275"/>
      <c r="K297" s="152"/>
      <c r="L297" s="204"/>
      <c r="M297" s="158"/>
      <c r="N297" s="158"/>
      <c r="O297" s="158"/>
      <c r="P297" s="158"/>
      <c r="Q297" s="152"/>
      <c r="R297" s="152"/>
      <c r="S297" s="152"/>
      <c r="T297" s="10"/>
      <c r="U297" s="9"/>
      <c r="V297" s="9"/>
      <c r="W297" s="9"/>
    </row>
    <row r="298" spans="1:23" ht="52" outlineLevel="6">
      <c r="B298" s="196"/>
      <c r="C298" s="197"/>
      <c r="D298" s="107" t="s">
        <v>1821</v>
      </c>
      <c r="E298" s="108"/>
      <c r="F298" s="108" t="s">
        <v>1822</v>
      </c>
      <c r="G298" s="109" t="s">
        <v>810</v>
      </c>
      <c r="H298" s="110" t="s">
        <v>786</v>
      </c>
      <c r="I298" s="111">
        <v>1</v>
      </c>
      <c r="J298" s="274"/>
      <c r="K298" s="112">
        <f>I298*J298</f>
        <v>0</v>
      </c>
      <c r="L298" s="110" t="s">
        <v>2014</v>
      </c>
      <c r="M298" s="111"/>
      <c r="N298" s="111">
        <f>I298*M298</f>
        <v>0</v>
      </c>
      <c r="O298" s="111"/>
      <c r="P298" s="111">
        <f>I298*O298</f>
        <v>0</v>
      </c>
      <c r="Q298" s="112">
        <v>21</v>
      </c>
      <c r="R298" s="112">
        <f>K298*(Q298/100)</f>
        <v>0</v>
      </c>
      <c r="S298" s="112">
        <f>K298+R298</f>
        <v>0</v>
      </c>
      <c r="T298" s="113"/>
      <c r="U298" s="9"/>
      <c r="V298" s="9"/>
      <c r="W298" s="9"/>
    </row>
    <row r="299" spans="1:23" ht="4.5" customHeight="1" outlineLevel="6">
      <c r="B299" s="196"/>
      <c r="C299" s="198"/>
      <c r="D299" s="198"/>
      <c r="E299" s="10"/>
      <c r="F299" s="10"/>
      <c r="G299" s="202"/>
      <c r="H299" s="204"/>
      <c r="I299" s="158"/>
      <c r="J299" s="275"/>
      <c r="K299" s="152"/>
      <c r="L299" s="204"/>
      <c r="M299" s="158"/>
      <c r="N299" s="158"/>
      <c r="O299" s="158"/>
      <c r="P299" s="158"/>
      <c r="Q299" s="152"/>
      <c r="R299" s="152"/>
      <c r="S299" s="152"/>
      <c r="T299" s="10"/>
      <c r="U299" s="9"/>
      <c r="V299" s="9"/>
      <c r="W299" s="9"/>
    </row>
    <row r="300" spans="1:23" ht="13" outlineLevel="6">
      <c r="B300" s="196"/>
      <c r="C300" s="197"/>
      <c r="D300" s="107" t="s">
        <v>1823</v>
      </c>
      <c r="E300" s="108"/>
      <c r="F300" s="108" t="s">
        <v>1824</v>
      </c>
      <c r="G300" s="109" t="s">
        <v>813</v>
      </c>
      <c r="H300" s="110" t="s">
        <v>786</v>
      </c>
      <c r="I300" s="111">
        <v>1</v>
      </c>
      <c r="J300" s="274"/>
      <c r="K300" s="112">
        <f>I300*J300</f>
        <v>0</v>
      </c>
      <c r="L300" s="110" t="s">
        <v>2014</v>
      </c>
      <c r="M300" s="111"/>
      <c r="N300" s="111">
        <f>I300*M300</f>
        <v>0</v>
      </c>
      <c r="O300" s="111"/>
      <c r="P300" s="111">
        <f>I300*O300</f>
        <v>0</v>
      </c>
      <c r="Q300" s="112">
        <v>21</v>
      </c>
      <c r="R300" s="112">
        <f>K300*(Q300/100)</f>
        <v>0</v>
      </c>
      <c r="S300" s="112">
        <f>K300+R300</f>
        <v>0</v>
      </c>
      <c r="T300" s="113"/>
      <c r="U300" s="9"/>
      <c r="V300" s="9"/>
      <c r="W300" s="9"/>
    </row>
    <row r="301" spans="1:23" ht="4.5" customHeight="1" outlineLevel="6">
      <c r="B301" s="196"/>
      <c r="C301" s="198"/>
      <c r="D301" s="198"/>
      <c r="E301" s="10"/>
      <c r="F301" s="10"/>
      <c r="G301" s="202"/>
      <c r="H301" s="204"/>
      <c r="I301" s="158"/>
      <c r="J301" s="275"/>
      <c r="K301" s="152"/>
      <c r="L301" s="204"/>
      <c r="M301" s="158"/>
      <c r="N301" s="158"/>
      <c r="O301" s="158"/>
      <c r="P301" s="158"/>
      <c r="Q301" s="152"/>
      <c r="R301" s="152"/>
      <c r="S301" s="152"/>
      <c r="T301" s="10"/>
      <c r="U301" s="9"/>
      <c r="V301" s="9"/>
      <c r="W301" s="9"/>
    </row>
    <row r="302" spans="1:23" ht="13" outlineLevel="6">
      <c r="B302" s="196"/>
      <c r="C302" s="197"/>
      <c r="D302" s="107" t="s">
        <v>1825</v>
      </c>
      <c r="E302" s="108"/>
      <c r="F302" s="108" t="s">
        <v>1826</v>
      </c>
      <c r="G302" s="109" t="s">
        <v>816</v>
      </c>
      <c r="H302" s="110" t="s">
        <v>786</v>
      </c>
      <c r="I302" s="111">
        <v>1</v>
      </c>
      <c r="J302" s="274"/>
      <c r="K302" s="112">
        <f>I302*J302</f>
        <v>0</v>
      </c>
      <c r="L302" s="110" t="s">
        <v>2014</v>
      </c>
      <c r="M302" s="111"/>
      <c r="N302" s="111">
        <f>I302*M302</f>
        <v>0</v>
      </c>
      <c r="O302" s="111"/>
      <c r="P302" s="111">
        <f>I302*O302</f>
        <v>0</v>
      </c>
      <c r="Q302" s="112">
        <v>21</v>
      </c>
      <c r="R302" s="112">
        <f>K302*(Q302/100)</f>
        <v>0</v>
      </c>
      <c r="S302" s="112">
        <f>K302+R302</f>
        <v>0</v>
      </c>
      <c r="T302" s="113"/>
      <c r="U302" s="9"/>
      <c r="V302" s="9"/>
      <c r="W302" s="9"/>
    </row>
    <row r="303" spans="1:23" ht="4.5" customHeight="1" outlineLevel="6">
      <c r="B303" s="196"/>
      <c r="C303" s="198"/>
      <c r="D303" s="198"/>
      <c r="E303" s="10"/>
      <c r="F303" s="10"/>
      <c r="G303" s="202"/>
      <c r="H303" s="204"/>
      <c r="I303" s="158"/>
      <c r="J303" s="275"/>
      <c r="K303" s="152"/>
      <c r="L303" s="204"/>
      <c r="M303" s="158"/>
      <c r="N303" s="158"/>
      <c r="O303" s="158"/>
      <c r="P303" s="158"/>
      <c r="Q303" s="152"/>
      <c r="R303" s="152"/>
      <c r="S303" s="152"/>
      <c r="T303" s="10"/>
      <c r="U303" s="9"/>
      <c r="V303" s="9"/>
      <c r="W303" s="9"/>
    </row>
    <row r="304" spans="1:23" ht="26" outlineLevel="6">
      <c r="B304" s="196"/>
      <c r="C304" s="197"/>
      <c r="D304" s="107" t="s">
        <v>1827</v>
      </c>
      <c r="E304" s="108"/>
      <c r="F304" s="108" t="s">
        <v>1828</v>
      </c>
      <c r="G304" s="109" t="s">
        <v>819</v>
      </c>
      <c r="H304" s="110" t="s">
        <v>786</v>
      </c>
      <c r="I304" s="111">
        <v>1</v>
      </c>
      <c r="J304" s="274"/>
      <c r="K304" s="112">
        <f>I304*J304</f>
        <v>0</v>
      </c>
      <c r="L304" s="110" t="s">
        <v>2014</v>
      </c>
      <c r="M304" s="111"/>
      <c r="N304" s="111">
        <f>I304*M304</f>
        <v>0</v>
      </c>
      <c r="O304" s="111"/>
      <c r="P304" s="111">
        <f>I304*O304</f>
        <v>0</v>
      </c>
      <c r="Q304" s="112">
        <v>21</v>
      </c>
      <c r="R304" s="112">
        <f>K304*(Q304/100)</f>
        <v>0</v>
      </c>
      <c r="S304" s="112">
        <f>K304+R304</f>
        <v>0</v>
      </c>
      <c r="T304" s="113"/>
      <c r="U304" s="9"/>
      <c r="V304" s="9"/>
      <c r="W304" s="9"/>
    </row>
    <row r="305" spans="1:23" ht="4.5" customHeight="1" outlineLevel="6">
      <c r="B305" s="196"/>
      <c r="C305" s="198"/>
      <c r="D305" s="198"/>
      <c r="E305" s="10"/>
      <c r="F305" s="10"/>
      <c r="G305" s="202"/>
      <c r="H305" s="204"/>
      <c r="I305" s="158"/>
      <c r="J305" s="275"/>
      <c r="K305" s="152"/>
      <c r="L305" s="204"/>
      <c r="M305" s="158"/>
      <c r="N305" s="158"/>
      <c r="O305" s="158"/>
      <c r="P305" s="158"/>
      <c r="Q305" s="152"/>
      <c r="R305" s="152"/>
      <c r="S305" s="152"/>
      <c r="T305" s="10"/>
      <c r="U305" s="9"/>
      <c r="V305" s="9"/>
      <c r="W305" s="9"/>
    </row>
    <row r="306" spans="1:23" ht="13" outlineLevel="6">
      <c r="B306" s="196"/>
      <c r="C306" s="197"/>
      <c r="D306" s="107" t="s">
        <v>1829</v>
      </c>
      <c r="E306" s="108"/>
      <c r="F306" s="108" t="s">
        <v>1830</v>
      </c>
      <c r="G306" s="109" t="s">
        <v>822</v>
      </c>
      <c r="H306" s="110" t="s">
        <v>786</v>
      </c>
      <c r="I306" s="111">
        <v>1</v>
      </c>
      <c r="J306" s="274"/>
      <c r="K306" s="112">
        <f>I306*J306</f>
        <v>0</v>
      </c>
      <c r="L306" s="110" t="s">
        <v>2014</v>
      </c>
      <c r="M306" s="111"/>
      <c r="N306" s="111">
        <f>I306*M306</f>
        <v>0</v>
      </c>
      <c r="O306" s="111"/>
      <c r="P306" s="111">
        <f>I306*O306</f>
        <v>0</v>
      </c>
      <c r="Q306" s="112">
        <v>21</v>
      </c>
      <c r="R306" s="112">
        <f>K306*(Q306/100)</f>
        <v>0</v>
      </c>
      <c r="S306" s="112">
        <f>K306+R306</f>
        <v>0</v>
      </c>
      <c r="T306" s="113"/>
      <c r="U306" s="9"/>
      <c r="V306" s="9"/>
      <c r="W306" s="9"/>
    </row>
    <row r="307" spans="1:23" ht="4.5" customHeight="1" outlineLevel="6">
      <c r="B307" s="196"/>
      <c r="C307" s="198"/>
      <c r="D307" s="198"/>
      <c r="E307" s="10"/>
      <c r="F307" s="10"/>
      <c r="G307" s="202"/>
      <c r="H307" s="204"/>
      <c r="I307" s="158"/>
      <c r="J307" s="275"/>
      <c r="K307" s="152"/>
      <c r="L307" s="204"/>
      <c r="M307" s="158"/>
      <c r="N307" s="158"/>
      <c r="O307" s="158"/>
      <c r="P307" s="158"/>
      <c r="Q307" s="152"/>
      <c r="R307" s="152"/>
      <c r="S307" s="152"/>
      <c r="T307" s="10"/>
      <c r="U307" s="9"/>
      <c r="V307" s="9"/>
      <c r="W307" s="9"/>
    </row>
    <row r="308" spans="1:23" outlineLevel="6">
      <c r="B308" s="6"/>
      <c r="C308" s="6"/>
      <c r="D308" s="6"/>
      <c r="E308" s="6"/>
      <c r="F308" s="6"/>
      <c r="G308" s="6"/>
      <c r="H308" s="6"/>
      <c r="I308" s="6"/>
      <c r="J308" s="278"/>
      <c r="K308" s="9"/>
      <c r="L308" s="6"/>
      <c r="M308" s="6"/>
      <c r="N308" s="6"/>
      <c r="O308" s="6"/>
      <c r="P308" s="6"/>
      <c r="Q308" s="6"/>
      <c r="R308" s="9"/>
      <c r="S308" s="9"/>
      <c r="T308" s="9"/>
    </row>
    <row r="309" spans="1:23" ht="13" outlineLevel="4">
      <c r="A309" s="183" t="s">
        <v>428</v>
      </c>
      <c r="B309" s="231">
        <v>5</v>
      </c>
      <c r="C309" s="232"/>
      <c r="D309" s="232"/>
      <c r="E309" s="187"/>
      <c r="F309" s="187"/>
      <c r="G309" s="233" t="s">
        <v>429</v>
      </c>
      <c r="H309" s="234"/>
      <c r="I309" s="235"/>
      <c r="J309" s="272"/>
      <c r="K309" s="185">
        <f>SUBTOTAL(9,K310:K321)</f>
        <v>0</v>
      </c>
      <c r="L309" s="234"/>
      <c r="M309" s="235"/>
      <c r="N309" s="186">
        <f>SUBTOTAL(9,N310:N321)</f>
        <v>0</v>
      </c>
      <c r="O309" s="235"/>
      <c r="P309" s="186">
        <f>SUBTOTAL(9,P310:P321)</f>
        <v>0</v>
      </c>
      <c r="Q309" s="236"/>
      <c r="R309" s="185">
        <f>SUBTOTAL(9,R310:R321)</f>
        <v>0</v>
      </c>
      <c r="S309" s="185">
        <f>SUBTOTAL(9,S310:S321)</f>
        <v>0</v>
      </c>
      <c r="T309" s="183"/>
      <c r="U309" s="6"/>
      <c r="V309" s="9"/>
      <c r="W309" s="9"/>
    </row>
    <row r="310" spans="1:23" ht="13" outlineLevel="5">
      <c r="A310" s="188" t="s">
        <v>430</v>
      </c>
      <c r="B310" s="237">
        <v>6</v>
      </c>
      <c r="C310" s="238"/>
      <c r="D310" s="238"/>
      <c r="E310" s="192"/>
      <c r="F310" s="192"/>
      <c r="G310" s="239" t="s">
        <v>429</v>
      </c>
      <c r="H310" s="240"/>
      <c r="I310" s="241"/>
      <c r="J310" s="273"/>
      <c r="K310" s="190">
        <f>SUBTOTAL(9,K311:K321)</f>
        <v>0</v>
      </c>
      <c r="L310" s="240"/>
      <c r="M310" s="241"/>
      <c r="N310" s="191">
        <f>SUBTOTAL(9,N311:N321)</f>
        <v>0</v>
      </c>
      <c r="O310" s="241"/>
      <c r="P310" s="191">
        <f>SUBTOTAL(9,P311:P321)</f>
        <v>0</v>
      </c>
      <c r="Q310" s="242"/>
      <c r="R310" s="190">
        <f>SUBTOTAL(9,R311:R321)</f>
        <v>0</v>
      </c>
      <c r="S310" s="190">
        <f>SUBTOTAL(9,S311:S321)</f>
        <v>0</v>
      </c>
      <c r="T310" s="188"/>
      <c r="U310" s="6"/>
      <c r="V310" s="9"/>
      <c r="W310" s="9"/>
    </row>
    <row r="311" spans="1:23" ht="26" outlineLevel="6">
      <c r="B311" s="196"/>
      <c r="C311" s="197"/>
      <c r="D311" s="107" t="s">
        <v>1831</v>
      </c>
      <c r="E311" s="108"/>
      <c r="F311" s="108" t="s">
        <v>1832</v>
      </c>
      <c r="G311" s="109" t="s">
        <v>825</v>
      </c>
      <c r="H311" s="110" t="s">
        <v>786</v>
      </c>
      <c r="I311" s="111">
        <v>1</v>
      </c>
      <c r="J311" s="274"/>
      <c r="K311" s="112">
        <f>I311*J311</f>
        <v>0</v>
      </c>
      <c r="L311" s="110" t="s">
        <v>2014</v>
      </c>
      <c r="M311" s="111"/>
      <c r="N311" s="111">
        <f>I311*M311</f>
        <v>0</v>
      </c>
      <c r="O311" s="111"/>
      <c r="P311" s="111">
        <f>I311*O311</f>
        <v>0</v>
      </c>
      <c r="Q311" s="112">
        <v>21</v>
      </c>
      <c r="R311" s="112">
        <f>K311*(Q311/100)</f>
        <v>0</v>
      </c>
      <c r="S311" s="112">
        <f>K311+R311</f>
        <v>0</v>
      </c>
      <c r="T311" s="113"/>
      <c r="U311" s="9"/>
      <c r="V311" s="9"/>
      <c r="W311" s="9"/>
    </row>
    <row r="312" spans="1:23" ht="4.5" customHeight="1" outlineLevel="6">
      <c r="B312" s="196"/>
      <c r="C312" s="198"/>
      <c r="D312" s="198"/>
      <c r="E312" s="10"/>
      <c r="F312" s="10"/>
      <c r="G312" s="202"/>
      <c r="H312" s="204"/>
      <c r="I312" s="158"/>
      <c r="J312" s="275"/>
      <c r="K312" s="152"/>
      <c r="L312" s="204"/>
      <c r="M312" s="158"/>
      <c r="N312" s="158"/>
      <c r="O312" s="158"/>
      <c r="P312" s="158"/>
      <c r="Q312" s="152"/>
      <c r="R312" s="152"/>
      <c r="S312" s="152"/>
      <c r="T312" s="10"/>
      <c r="U312" s="9"/>
      <c r="V312" s="9"/>
      <c r="W312" s="9"/>
    </row>
    <row r="313" spans="1:23" ht="39" outlineLevel="6">
      <c r="B313" s="196"/>
      <c r="C313" s="197"/>
      <c r="D313" s="107" t="s">
        <v>1833</v>
      </c>
      <c r="E313" s="108"/>
      <c r="F313" s="108" t="s">
        <v>1834</v>
      </c>
      <c r="G313" s="109" t="s">
        <v>828</v>
      </c>
      <c r="H313" s="110" t="s">
        <v>786</v>
      </c>
      <c r="I313" s="111">
        <v>1</v>
      </c>
      <c r="J313" s="274"/>
      <c r="K313" s="112">
        <f>I313*J313</f>
        <v>0</v>
      </c>
      <c r="L313" s="110" t="s">
        <v>2014</v>
      </c>
      <c r="M313" s="111"/>
      <c r="N313" s="111">
        <f>I313*M313</f>
        <v>0</v>
      </c>
      <c r="O313" s="111"/>
      <c r="P313" s="111">
        <f>I313*O313</f>
        <v>0</v>
      </c>
      <c r="Q313" s="112">
        <v>21</v>
      </c>
      <c r="R313" s="112">
        <f>K313*(Q313/100)</f>
        <v>0</v>
      </c>
      <c r="S313" s="112">
        <f>K313+R313</f>
        <v>0</v>
      </c>
      <c r="T313" s="113"/>
      <c r="U313" s="9"/>
      <c r="V313" s="9"/>
      <c r="W313" s="9"/>
    </row>
    <row r="314" spans="1:23" ht="4.5" customHeight="1" outlineLevel="6">
      <c r="B314" s="196"/>
      <c r="C314" s="198"/>
      <c r="D314" s="198"/>
      <c r="E314" s="10"/>
      <c r="F314" s="10"/>
      <c r="G314" s="202"/>
      <c r="H314" s="204"/>
      <c r="I314" s="158"/>
      <c r="J314" s="275"/>
      <c r="K314" s="152"/>
      <c r="L314" s="204"/>
      <c r="M314" s="158"/>
      <c r="N314" s="158"/>
      <c r="O314" s="158"/>
      <c r="P314" s="158"/>
      <c r="Q314" s="152"/>
      <c r="R314" s="152"/>
      <c r="S314" s="152"/>
      <c r="T314" s="10"/>
      <c r="U314" s="9"/>
      <c r="V314" s="9"/>
      <c r="W314" s="9"/>
    </row>
    <row r="315" spans="1:23" ht="39" outlineLevel="6">
      <c r="B315" s="196"/>
      <c r="C315" s="197"/>
      <c r="D315" s="107" t="s">
        <v>1835</v>
      </c>
      <c r="E315" s="108"/>
      <c r="F315" s="108" t="s">
        <v>1836</v>
      </c>
      <c r="G315" s="109" t="s">
        <v>831</v>
      </c>
      <c r="H315" s="110" t="s">
        <v>786</v>
      </c>
      <c r="I315" s="111">
        <v>1</v>
      </c>
      <c r="J315" s="274"/>
      <c r="K315" s="112">
        <f>I315*J315</f>
        <v>0</v>
      </c>
      <c r="L315" s="110" t="s">
        <v>2014</v>
      </c>
      <c r="M315" s="111"/>
      <c r="N315" s="111">
        <f>I315*M315</f>
        <v>0</v>
      </c>
      <c r="O315" s="111"/>
      <c r="P315" s="111">
        <f>I315*O315</f>
        <v>0</v>
      </c>
      <c r="Q315" s="112">
        <v>21</v>
      </c>
      <c r="R315" s="112">
        <f>K315*(Q315/100)</f>
        <v>0</v>
      </c>
      <c r="S315" s="112">
        <f>K315+R315</f>
        <v>0</v>
      </c>
      <c r="T315" s="113"/>
      <c r="U315" s="9"/>
      <c r="V315" s="9"/>
      <c r="W315" s="9"/>
    </row>
    <row r="316" spans="1:23" ht="4.5" customHeight="1" outlineLevel="6">
      <c r="B316" s="196"/>
      <c r="C316" s="198"/>
      <c r="D316" s="198"/>
      <c r="E316" s="10"/>
      <c r="F316" s="10"/>
      <c r="G316" s="202"/>
      <c r="H316" s="204"/>
      <c r="I316" s="158"/>
      <c r="J316" s="275"/>
      <c r="K316" s="152"/>
      <c r="L316" s="204"/>
      <c r="M316" s="158"/>
      <c r="N316" s="158"/>
      <c r="O316" s="158"/>
      <c r="P316" s="158"/>
      <c r="Q316" s="152"/>
      <c r="R316" s="152"/>
      <c r="S316" s="152"/>
      <c r="T316" s="10"/>
      <c r="U316" s="9"/>
      <c r="V316" s="9"/>
      <c r="W316" s="9"/>
    </row>
    <row r="317" spans="1:23" ht="39" outlineLevel="6">
      <c r="B317" s="196"/>
      <c r="C317" s="197"/>
      <c r="D317" s="107" t="s">
        <v>1837</v>
      </c>
      <c r="E317" s="108"/>
      <c r="F317" s="108" t="s">
        <v>1838</v>
      </c>
      <c r="G317" s="109" t="s">
        <v>834</v>
      </c>
      <c r="H317" s="110" t="s">
        <v>786</v>
      </c>
      <c r="I317" s="111">
        <v>1</v>
      </c>
      <c r="J317" s="274"/>
      <c r="K317" s="112">
        <f>I317*J317</f>
        <v>0</v>
      </c>
      <c r="L317" s="110" t="s">
        <v>2014</v>
      </c>
      <c r="M317" s="111"/>
      <c r="N317" s="111">
        <f>I317*M317</f>
        <v>0</v>
      </c>
      <c r="O317" s="111"/>
      <c r="P317" s="111">
        <f>I317*O317</f>
        <v>0</v>
      </c>
      <c r="Q317" s="112">
        <v>21</v>
      </c>
      <c r="R317" s="112">
        <f>K317*(Q317/100)</f>
        <v>0</v>
      </c>
      <c r="S317" s="112">
        <f>K317+R317</f>
        <v>0</v>
      </c>
      <c r="T317" s="113"/>
      <c r="U317" s="9"/>
      <c r="V317" s="9"/>
      <c r="W317" s="9"/>
    </row>
    <row r="318" spans="1:23" ht="4.5" customHeight="1" outlineLevel="6">
      <c r="B318" s="196"/>
      <c r="C318" s="198"/>
      <c r="D318" s="198"/>
      <c r="E318" s="10"/>
      <c r="F318" s="10"/>
      <c r="G318" s="202"/>
      <c r="H318" s="204"/>
      <c r="I318" s="158"/>
      <c r="J318" s="275"/>
      <c r="K318" s="152"/>
      <c r="L318" s="204"/>
      <c r="M318" s="158"/>
      <c r="N318" s="158"/>
      <c r="O318" s="158"/>
      <c r="P318" s="158"/>
      <c r="Q318" s="152"/>
      <c r="R318" s="152"/>
      <c r="S318" s="152"/>
      <c r="T318" s="10"/>
      <c r="U318" s="9"/>
      <c r="V318" s="9"/>
      <c r="W318" s="9"/>
    </row>
    <row r="319" spans="1:23" ht="39" outlineLevel="6">
      <c r="B319" s="196"/>
      <c r="C319" s="197"/>
      <c r="D319" s="107" t="s">
        <v>1839</v>
      </c>
      <c r="E319" s="108"/>
      <c r="F319" s="108" t="s">
        <v>1840</v>
      </c>
      <c r="G319" s="109" t="s">
        <v>837</v>
      </c>
      <c r="H319" s="110" t="s">
        <v>786</v>
      </c>
      <c r="I319" s="111">
        <v>1</v>
      </c>
      <c r="J319" s="274"/>
      <c r="K319" s="112">
        <f>I319*J319</f>
        <v>0</v>
      </c>
      <c r="L319" s="110" t="s">
        <v>2014</v>
      </c>
      <c r="M319" s="111"/>
      <c r="N319" s="111">
        <f>I319*M319</f>
        <v>0</v>
      </c>
      <c r="O319" s="111"/>
      <c r="P319" s="111">
        <f>I319*O319</f>
        <v>0</v>
      </c>
      <c r="Q319" s="112">
        <v>21</v>
      </c>
      <c r="R319" s="112">
        <f>K319*(Q319/100)</f>
        <v>0</v>
      </c>
      <c r="S319" s="112">
        <f>K319+R319</f>
        <v>0</v>
      </c>
      <c r="T319" s="113"/>
      <c r="U319" s="9"/>
      <c r="V319" s="9"/>
      <c r="W319" s="9"/>
    </row>
    <row r="320" spans="1:23" ht="4.5" customHeight="1" outlineLevel="6">
      <c r="B320" s="196"/>
      <c r="C320" s="198"/>
      <c r="D320" s="198"/>
      <c r="E320" s="10"/>
      <c r="F320" s="10"/>
      <c r="G320" s="202"/>
      <c r="H320" s="204"/>
      <c r="I320" s="158"/>
      <c r="J320" s="275"/>
      <c r="K320" s="152"/>
      <c r="L320" s="204"/>
      <c r="M320" s="158"/>
      <c r="N320" s="158"/>
      <c r="O320" s="158"/>
      <c r="P320" s="158"/>
      <c r="Q320" s="152"/>
      <c r="R320" s="152"/>
      <c r="S320" s="152"/>
      <c r="T320" s="10"/>
      <c r="U320" s="9"/>
      <c r="V320" s="9"/>
      <c r="W320" s="9"/>
    </row>
    <row r="321" spans="1:23" outlineLevel="6">
      <c r="B321" s="6"/>
      <c r="C321" s="6"/>
      <c r="D321" s="6"/>
      <c r="E321" s="6"/>
      <c r="F321" s="6"/>
      <c r="G321" s="6"/>
      <c r="H321" s="6"/>
      <c r="I321" s="6"/>
      <c r="J321" s="278"/>
      <c r="K321" s="9"/>
      <c r="L321" s="6"/>
      <c r="M321" s="6"/>
      <c r="N321" s="6"/>
      <c r="O321" s="6"/>
      <c r="P321" s="6"/>
      <c r="Q321" s="6"/>
      <c r="R321" s="9"/>
      <c r="S321" s="9"/>
      <c r="T321" s="9"/>
    </row>
    <row r="322" spans="1:23" ht="13" outlineLevel="4">
      <c r="A322" s="183" t="s">
        <v>431</v>
      </c>
      <c r="B322" s="231">
        <v>5</v>
      </c>
      <c r="C322" s="232"/>
      <c r="D322" s="232"/>
      <c r="E322" s="187"/>
      <c r="F322" s="187"/>
      <c r="G322" s="233" t="s">
        <v>432</v>
      </c>
      <c r="H322" s="234"/>
      <c r="I322" s="235"/>
      <c r="J322" s="272"/>
      <c r="K322" s="185">
        <f>SUBTOTAL(9,K323:K326)</f>
        <v>0</v>
      </c>
      <c r="L322" s="234"/>
      <c r="M322" s="235"/>
      <c r="N322" s="186">
        <f>SUBTOTAL(9,N323:N326)</f>
        <v>0</v>
      </c>
      <c r="O322" s="235"/>
      <c r="P322" s="186">
        <f>SUBTOTAL(9,P323:P326)</f>
        <v>0</v>
      </c>
      <c r="Q322" s="236"/>
      <c r="R322" s="185">
        <f>SUBTOTAL(9,R323:R326)</f>
        <v>0</v>
      </c>
      <c r="S322" s="185">
        <f>SUBTOTAL(9,S323:S326)</f>
        <v>0</v>
      </c>
      <c r="T322" s="183"/>
      <c r="U322" s="6"/>
      <c r="V322" s="9"/>
      <c r="W322" s="9"/>
    </row>
    <row r="323" spans="1:23" ht="13" outlineLevel="5">
      <c r="A323" s="188" t="s">
        <v>433</v>
      </c>
      <c r="B323" s="237">
        <v>6</v>
      </c>
      <c r="C323" s="238"/>
      <c r="D323" s="238"/>
      <c r="E323" s="192"/>
      <c r="F323" s="192"/>
      <c r="G323" s="239" t="s">
        <v>432</v>
      </c>
      <c r="H323" s="240"/>
      <c r="I323" s="241"/>
      <c r="J323" s="273"/>
      <c r="K323" s="190">
        <f>SUBTOTAL(9,K324:K326)</f>
        <v>0</v>
      </c>
      <c r="L323" s="240"/>
      <c r="M323" s="241"/>
      <c r="N323" s="191">
        <f>SUBTOTAL(9,N324:N326)</f>
        <v>0</v>
      </c>
      <c r="O323" s="241"/>
      <c r="P323" s="191">
        <f>SUBTOTAL(9,P324:P326)</f>
        <v>0</v>
      </c>
      <c r="Q323" s="242"/>
      <c r="R323" s="190">
        <f>SUBTOTAL(9,R324:R326)</f>
        <v>0</v>
      </c>
      <c r="S323" s="190">
        <f>SUBTOTAL(9,S324:S326)</f>
        <v>0</v>
      </c>
      <c r="T323" s="188"/>
      <c r="U323" s="6"/>
      <c r="V323" s="9"/>
      <c r="W323" s="9"/>
    </row>
    <row r="324" spans="1:23" ht="26" outlineLevel="6">
      <c r="B324" s="196"/>
      <c r="C324" s="197"/>
      <c r="D324" s="107" t="s">
        <v>1841</v>
      </c>
      <c r="E324" s="108"/>
      <c r="F324" s="108" t="s">
        <v>1842</v>
      </c>
      <c r="G324" s="109" t="s">
        <v>840</v>
      </c>
      <c r="H324" s="110" t="s">
        <v>786</v>
      </c>
      <c r="I324" s="111">
        <v>1</v>
      </c>
      <c r="J324" s="274"/>
      <c r="K324" s="112">
        <f>I324*J324</f>
        <v>0</v>
      </c>
      <c r="L324" s="110" t="s">
        <v>2014</v>
      </c>
      <c r="M324" s="111"/>
      <c r="N324" s="111">
        <f>I324*M324</f>
        <v>0</v>
      </c>
      <c r="O324" s="111"/>
      <c r="P324" s="111">
        <f>I324*O324</f>
        <v>0</v>
      </c>
      <c r="Q324" s="112">
        <v>21</v>
      </c>
      <c r="R324" s="112">
        <f>K324*(Q324/100)</f>
        <v>0</v>
      </c>
      <c r="S324" s="112">
        <f>K324+R324</f>
        <v>0</v>
      </c>
      <c r="T324" s="113"/>
      <c r="U324" s="9"/>
      <c r="V324" s="9"/>
      <c r="W324" s="9"/>
    </row>
    <row r="325" spans="1:23" ht="4.5" customHeight="1" outlineLevel="6">
      <c r="B325" s="196"/>
      <c r="C325" s="198"/>
      <c r="D325" s="198"/>
      <c r="E325" s="10"/>
      <c r="F325" s="10"/>
      <c r="G325" s="202"/>
      <c r="H325" s="204"/>
      <c r="I325" s="158"/>
      <c r="J325" s="275"/>
      <c r="K325" s="152"/>
      <c r="L325" s="204"/>
      <c r="M325" s="158"/>
      <c r="N325" s="158"/>
      <c r="O325" s="158"/>
      <c r="P325" s="158"/>
      <c r="Q325" s="152"/>
      <c r="R325" s="152"/>
      <c r="S325" s="152"/>
      <c r="T325" s="10"/>
      <c r="U325" s="9"/>
      <c r="V325" s="9"/>
      <c r="W325" s="9"/>
    </row>
    <row r="326" spans="1:23" outlineLevel="6">
      <c r="B326" s="6"/>
      <c r="C326" s="6"/>
      <c r="D326" s="6"/>
      <c r="E326" s="6"/>
      <c r="F326" s="6"/>
      <c r="G326" s="6"/>
      <c r="H326" s="6"/>
      <c r="I326" s="6"/>
      <c r="J326" s="278"/>
      <c r="K326" s="9"/>
      <c r="L326" s="6"/>
      <c r="M326" s="6"/>
      <c r="N326" s="6"/>
      <c r="O326" s="6"/>
      <c r="P326" s="6"/>
      <c r="Q326" s="6"/>
      <c r="R326" s="9"/>
      <c r="S326" s="9"/>
      <c r="T326" s="9"/>
    </row>
    <row r="327" spans="1:23" ht="13" outlineLevel="4">
      <c r="A327" s="183" t="s">
        <v>434</v>
      </c>
      <c r="B327" s="231">
        <v>5</v>
      </c>
      <c r="C327" s="232"/>
      <c r="D327" s="232"/>
      <c r="E327" s="187"/>
      <c r="F327" s="187"/>
      <c r="G327" s="233" t="s">
        <v>435</v>
      </c>
      <c r="H327" s="234"/>
      <c r="I327" s="235"/>
      <c r="J327" s="272"/>
      <c r="K327" s="185">
        <f>SUBTOTAL(9,K328:K331)</f>
        <v>0</v>
      </c>
      <c r="L327" s="234"/>
      <c r="M327" s="235"/>
      <c r="N327" s="186">
        <f>SUBTOTAL(9,N328:N331)</f>
        <v>0</v>
      </c>
      <c r="O327" s="235"/>
      <c r="P327" s="186">
        <f>SUBTOTAL(9,P328:P331)</f>
        <v>0</v>
      </c>
      <c r="Q327" s="236"/>
      <c r="R327" s="185">
        <f>SUBTOTAL(9,R328:R331)</f>
        <v>0</v>
      </c>
      <c r="S327" s="185">
        <f>SUBTOTAL(9,S328:S331)</f>
        <v>0</v>
      </c>
      <c r="T327" s="183"/>
      <c r="U327" s="6"/>
      <c r="V327" s="9"/>
      <c r="W327" s="9"/>
    </row>
    <row r="328" spans="1:23" ht="13" outlineLevel="5">
      <c r="A328" s="188" t="s">
        <v>436</v>
      </c>
      <c r="B328" s="237">
        <v>6</v>
      </c>
      <c r="C328" s="238"/>
      <c r="D328" s="238"/>
      <c r="E328" s="192"/>
      <c r="F328" s="192"/>
      <c r="G328" s="239" t="s">
        <v>435</v>
      </c>
      <c r="H328" s="240"/>
      <c r="I328" s="241"/>
      <c r="J328" s="273"/>
      <c r="K328" s="190">
        <f>SUBTOTAL(9,K329:K331)</f>
        <v>0</v>
      </c>
      <c r="L328" s="240"/>
      <c r="M328" s="241"/>
      <c r="N328" s="191">
        <f>SUBTOTAL(9,N329:N331)</f>
        <v>0</v>
      </c>
      <c r="O328" s="241"/>
      <c r="P328" s="191">
        <f>SUBTOTAL(9,P329:P331)</f>
        <v>0</v>
      </c>
      <c r="Q328" s="242"/>
      <c r="R328" s="190">
        <f>SUBTOTAL(9,R329:R331)</f>
        <v>0</v>
      </c>
      <c r="S328" s="190">
        <f>SUBTOTAL(9,S329:S331)</f>
        <v>0</v>
      </c>
      <c r="T328" s="188"/>
      <c r="U328" s="6"/>
      <c r="V328" s="9"/>
      <c r="W328" s="9"/>
    </row>
    <row r="329" spans="1:23" ht="39" outlineLevel="6">
      <c r="B329" s="196"/>
      <c r="C329" s="197"/>
      <c r="D329" s="107" t="s">
        <v>1843</v>
      </c>
      <c r="E329" s="108"/>
      <c r="F329" s="108" t="s">
        <v>1844</v>
      </c>
      <c r="G329" s="109" t="s">
        <v>843</v>
      </c>
      <c r="H329" s="110" t="s">
        <v>786</v>
      </c>
      <c r="I329" s="111">
        <v>1</v>
      </c>
      <c r="J329" s="274"/>
      <c r="K329" s="112">
        <f>I329*J329</f>
        <v>0</v>
      </c>
      <c r="L329" s="110" t="s">
        <v>2014</v>
      </c>
      <c r="M329" s="111"/>
      <c r="N329" s="111">
        <f>I329*M329</f>
        <v>0</v>
      </c>
      <c r="O329" s="111"/>
      <c r="P329" s="111">
        <f>I329*O329</f>
        <v>0</v>
      </c>
      <c r="Q329" s="112">
        <v>21</v>
      </c>
      <c r="R329" s="112">
        <f>K329*(Q329/100)</f>
        <v>0</v>
      </c>
      <c r="S329" s="112">
        <f>K329+R329</f>
        <v>0</v>
      </c>
      <c r="T329" s="113"/>
      <c r="U329" s="9"/>
      <c r="V329" s="9"/>
      <c r="W329" s="9"/>
    </row>
    <row r="330" spans="1:23" ht="4.5" customHeight="1" outlineLevel="6">
      <c r="B330" s="196"/>
      <c r="C330" s="198"/>
      <c r="D330" s="198"/>
      <c r="E330" s="10"/>
      <c r="F330" s="10"/>
      <c r="G330" s="202"/>
      <c r="H330" s="204"/>
      <c r="I330" s="158"/>
      <c r="J330" s="275"/>
      <c r="K330" s="152"/>
      <c r="L330" s="204"/>
      <c r="M330" s="158"/>
      <c r="N330" s="158"/>
      <c r="O330" s="158"/>
      <c r="P330" s="158"/>
      <c r="Q330" s="152"/>
      <c r="R330" s="152"/>
      <c r="S330" s="152"/>
      <c r="T330" s="10"/>
      <c r="U330" s="9"/>
      <c r="V330" s="9"/>
      <c r="W330" s="9"/>
    </row>
    <row r="331" spans="1:23" outlineLevel="6">
      <c r="B331" s="6"/>
      <c r="C331" s="6"/>
      <c r="D331" s="6"/>
      <c r="E331" s="6"/>
      <c r="F331" s="6"/>
      <c r="G331" s="6"/>
      <c r="H331" s="6"/>
      <c r="I331" s="6"/>
      <c r="J331" s="278"/>
      <c r="K331" s="9"/>
      <c r="L331" s="6"/>
      <c r="M331" s="6"/>
      <c r="N331" s="6"/>
      <c r="O331" s="6"/>
      <c r="P331" s="6"/>
      <c r="Q331" s="6"/>
      <c r="R331" s="9"/>
      <c r="S331" s="9"/>
      <c r="T331" s="9"/>
    </row>
    <row r="332" spans="1:23" ht="13" outlineLevel="4">
      <c r="A332" s="183" t="s">
        <v>437</v>
      </c>
      <c r="B332" s="231">
        <v>5</v>
      </c>
      <c r="C332" s="232"/>
      <c r="D332" s="232"/>
      <c r="E332" s="187"/>
      <c r="F332" s="187"/>
      <c r="G332" s="233" t="s">
        <v>438</v>
      </c>
      <c r="H332" s="234"/>
      <c r="I332" s="235"/>
      <c r="J332" s="272"/>
      <c r="K332" s="185">
        <f>SUBTOTAL(9,K333:K336)</f>
        <v>0</v>
      </c>
      <c r="L332" s="234"/>
      <c r="M332" s="235"/>
      <c r="N332" s="186">
        <f>SUBTOTAL(9,N333:N336)</f>
        <v>0</v>
      </c>
      <c r="O332" s="235"/>
      <c r="P332" s="186">
        <f>SUBTOTAL(9,P333:P336)</f>
        <v>0</v>
      </c>
      <c r="Q332" s="236"/>
      <c r="R332" s="185">
        <f>SUBTOTAL(9,R333:R336)</f>
        <v>0</v>
      </c>
      <c r="S332" s="185">
        <f>SUBTOTAL(9,S333:S336)</f>
        <v>0</v>
      </c>
      <c r="T332" s="183"/>
      <c r="U332" s="6"/>
      <c r="V332" s="9"/>
      <c r="W332" s="9"/>
    </row>
    <row r="333" spans="1:23" ht="13" outlineLevel="5">
      <c r="A333" s="188" t="s">
        <v>439</v>
      </c>
      <c r="B333" s="237">
        <v>6</v>
      </c>
      <c r="C333" s="238"/>
      <c r="D333" s="238"/>
      <c r="E333" s="192"/>
      <c r="F333" s="192"/>
      <c r="G333" s="239" t="s">
        <v>438</v>
      </c>
      <c r="H333" s="240"/>
      <c r="I333" s="241"/>
      <c r="J333" s="273"/>
      <c r="K333" s="190">
        <f>SUBTOTAL(9,K334:K336)</f>
        <v>0</v>
      </c>
      <c r="L333" s="240"/>
      <c r="M333" s="241"/>
      <c r="N333" s="191">
        <f>SUBTOTAL(9,N334:N336)</f>
        <v>0</v>
      </c>
      <c r="O333" s="241"/>
      <c r="P333" s="191">
        <f>SUBTOTAL(9,P334:P336)</f>
        <v>0</v>
      </c>
      <c r="Q333" s="242"/>
      <c r="R333" s="190">
        <f>SUBTOTAL(9,R334:R336)</f>
        <v>0</v>
      </c>
      <c r="S333" s="190">
        <f>SUBTOTAL(9,S334:S336)</f>
        <v>0</v>
      </c>
      <c r="T333" s="188"/>
      <c r="U333" s="6"/>
      <c r="V333" s="9"/>
      <c r="W333" s="9"/>
    </row>
    <row r="334" spans="1:23" ht="13" outlineLevel="6">
      <c r="B334" s="196"/>
      <c r="C334" s="197"/>
      <c r="D334" s="107" t="s">
        <v>1845</v>
      </c>
      <c r="E334" s="108"/>
      <c r="F334" s="108" t="s">
        <v>1846</v>
      </c>
      <c r="G334" s="109" t="s">
        <v>846</v>
      </c>
      <c r="H334" s="110" t="s">
        <v>786</v>
      </c>
      <c r="I334" s="111">
        <v>1</v>
      </c>
      <c r="J334" s="274"/>
      <c r="K334" s="112">
        <f>I334*J334</f>
        <v>0</v>
      </c>
      <c r="L334" s="110" t="s">
        <v>2014</v>
      </c>
      <c r="M334" s="111"/>
      <c r="N334" s="111">
        <f>I334*M334</f>
        <v>0</v>
      </c>
      <c r="O334" s="111"/>
      <c r="P334" s="111">
        <f>I334*O334</f>
        <v>0</v>
      </c>
      <c r="Q334" s="112">
        <v>21</v>
      </c>
      <c r="R334" s="112">
        <f>K334*(Q334/100)</f>
        <v>0</v>
      </c>
      <c r="S334" s="112">
        <f>K334+R334</f>
        <v>0</v>
      </c>
      <c r="T334" s="113"/>
      <c r="U334" s="9"/>
      <c r="V334" s="9"/>
      <c r="W334" s="9"/>
    </row>
    <row r="335" spans="1:23" ht="4.5" customHeight="1" outlineLevel="6">
      <c r="B335" s="196"/>
      <c r="C335" s="198"/>
      <c r="D335" s="198"/>
      <c r="E335" s="10"/>
      <c r="F335" s="10"/>
      <c r="G335" s="202"/>
      <c r="H335" s="204"/>
      <c r="I335" s="158"/>
      <c r="J335" s="275"/>
      <c r="K335" s="152"/>
      <c r="L335" s="204"/>
      <c r="M335" s="158"/>
      <c r="N335" s="158"/>
      <c r="O335" s="158"/>
      <c r="P335" s="158"/>
      <c r="Q335" s="152"/>
      <c r="R335" s="152"/>
      <c r="S335" s="152"/>
      <c r="T335" s="10"/>
      <c r="U335" s="9"/>
      <c r="V335" s="9"/>
      <c r="W335" s="9"/>
    </row>
    <row r="336" spans="1:23" outlineLevel="6">
      <c r="B336" s="6"/>
      <c r="C336" s="6"/>
      <c r="D336" s="6"/>
      <c r="E336" s="6"/>
      <c r="F336" s="6"/>
      <c r="G336" s="6"/>
      <c r="H336" s="6"/>
      <c r="I336" s="6"/>
      <c r="J336" s="278"/>
      <c r="K336" s="9"/>
      <c r="L336" s="6"/>
      <c r="M336" s="6"/>
      <c r="N336" s="6"/>
      <c r="O336" s="6"/>
      <c r="P336" s="6"/>
      <c r="Q336" s="6"/>
      <c r="R336" s="9"/>
      <c r="S336" s="9"/>
      <c r="T336" s="9"/>
    </row>
  </sheetData>
  <sheetProtection algorithmName="SHA-512" hashValue="OZuOP69eFPlkukH2wgvNv6phdZSG9zOaaTlpbqinKamp7neG4ISitvGYbyv57cSSg8zy0dWWLtjUJe/efLDVLg==" saltValue="Ggs1Wt/6WDYix/3V8UIQAQ==" spinCount="100000" sheet="1" objects="1" scenarios="1" sort="0" autoFilter="0"/>
  <autoFilter ref="D3:L336" xr:uid="{00000000-0001-0000-0600-000000000000}"/>
  <conditionalFormatting sqref="C11:S12 C15:S16 C22:S23 C30:S31 C37:S38 C41:S42 C45:S46 C49:S50 C53:S54 C61:S62 C68:S69 C73:S74 C78:S79 C84:S87 C94:S95 C101:S102 C110:S163 C166:S241 C246:S253 C259:S260 C263:S264 C268:S273 C279:S292 C296:S307 C311:S320 C324:S325 C329:S330 C334:S335">
    <cfRule type="expression" dxfId="11" priority="1">
      <formula>$T11=15</formula>
    </cfRule>
    <cfRule type="expression" dxfId="10" priority="2">
      <formula>$T11=14</formula>
    </cfRule>
    <cfRule type="expression" dxfId="9" priority="3">
      <formula>$T11=13</formula>
    </cfRule>
    <cfRule type="expression" dxfId="8" priority="4">
      <formula>$T11=12</formula>
    </cfRule>
    <cfRule type="expression" dxfId="7" priority="5">
      <formula>$T11=11</formula>
    </cfRule>
    <cfRule type="expression" dxfId="6" priority="6">
      <formula>$T11=10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9073-9F44-F14D-8F90-B96CAD3F10E9}">
  <sheetPr>
    <tabColor rgb="FF00B050"/>
    <outlinePr summaryBelow="0" summaryRight="0"/>
    <pageSetUpPr fitToPage="1"/>
  </sheetPr>
  <dimension ref="A1:Y220"/>
  <sheetViews>
    <sheetView showGridLines="0" view="pageBreakPreview" topLeftCell="D1" zoomScaleNormal="130" zoomScaleSheetLayoutView="100" zoomScalePageLayoutView="19" workbookViewId="0">
      <pane ySplit="5" topLeftCell="A6" activePane="bottomLeft" state="frozen"/>
      <selection pane="bottomLeft" activeCell="J1" sqref="J1:J1048576"/>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6" width="15.83203125" style="2" customWidth="1"/>
    <col min="7" max="7" width="72.6640625" style="2" customWidth="1"/>
    <col min="8" max="8" width="8.83203125" style="2" customWidth="1"/>
    <col min="9" max="9" width="15.83203125" style="2" customWidth="1"/>
    <col min="10" max="10" width="15.83203125" style="266" customWidth="1"/>
    <col min="11" max="11" width="15.83203125" style="2" customWidth="1"/>
    <col min="12" max="12" width="16" style="2" customWidth="1"/>
    <col min="13" max="17" width="16" style="2" hidden="1" customWidth="1"/>
    <col min="18" max="19" width="15.83203125" style="2" hidden="1" customWidth="1"/>
    <col min="20" max="20" width="16.33203125" style="2" hidden="1" customWidth="1"/>
    <col min="21" max="21" width="38.6640625" style="2" customWidth="1"/>
    <col min="22" max="24" width="9.1640625" style="2"/>
    <col min="25" max="25" width="9.1640625" style="2" customWidth="1"/>
    <col min="26" max="26" width="5.5" style="2" customWidth="1"/>
    <col min="27" max="16384" width="9.1640625" style="2"/>
  </cols>
  <sheetData>
    <row r="1" spans="1:25">
      <c r="B1" s="193"/>
      <c r="C1" s="193"/>
      <c r="D1" s="193"/>
      <c r="G1" s="200"/>
      <c r="H1" s="146"/>
      <c r="I1" s="154"/>
      <c r="K1" s="150"/>
      <c r="L1" s="146"/>
      <c r="M1" s="154"/>
      <c r="N1" s="154"/>
      <c r="O1" s="154"/>
      <c r="P1" s="154"/>
      <c r="Q1" s="150"/>
      <c r="R1" s="150"/>
      <c r="S1" s="150"/>
      <c r="V1" s="8"/>
      <c r="Y1" s="3"/>
    </row>
    <row r="2" spans="1:25" ht="7.5" customHeight="1">
      <c r="A2" s="6"/>
      <c r="B2" s="194"/>
      <c r="C2" s="194"/>
      <c r="D2" s="193"/>
      <c r="G2" s="146"/>
      <c r="H2" s="146"/>
      <c r="I2" s="154"/>
      <c r="K2" s="150"/>
      <c r="L2" s="206"/>
      <c r="M2" s="156"/>
      <c r="N2" s="156"/>
      <c r="O2" s="156"/>
      <c r="P2" s="156"/>
      <c r="Q2" s="161"/>
      <c r="R2" s="161"/>
      <c r="S2" s="161"/>
      <c r="T2" s="9"/>
      <c r="U2" s="9"/>
    </row>
    <row r="3" spans="1:25" ht="25.5" customHeight="1">
      <c r="A3" s="100"/>
      <c r="B3" s="199"/>
      <c r="C3" s="199"/>
      <c r="D3" s="199" t="s">
        <v>6</v>
      </c>
      <c r="E3" s="100" t="s">
        <v>157</v>
      </c>
      <c r="F3" s="100" t="s">
        <v>7</v>
      </c>
      <c r="G3" s="201" t="s">
        <v>5</v>
      </c>
      <c r="H3" s="201" t="s">
        <v>8</v>
      </c>
      <c r="I3" s="157" t="s">
        <v>9</v>
      </c>
      <c r="J3" s="267" t="s">
        <v>20</v>
      </c>
      <c r="K3" s="162" t="s">
        <v>10</v>
      </c>
      <c r="L3" s="201" t="s">
        <v>156</v>
      </c>
      <c r="M3" s="157" t="s">
        <v>11</v>
      </c>
      <c r="N3" s="157" t="s">
        <v>12</v>
      </c>
      <c r="O3" s="157" t="s">
        <v>13</v>
      </c>
      <c r="P3" s="157" t="s">
        <v>14</v>
      </c>
      <c r="Q3" s="162" t="s">
        <v>15</v>
      </c>
      <c r="R3" s="162" t="s">
        <v>3</v>
      </c>
      <c r="S3" s="162" t="s">
        <v>16</v>
      </c>
      <c r="T3" s="100" t="s">
        <v>103</v>
      </c>
      <c r="U3" s="6"/>
      <c r="V3" s="9"/>
    </row>
    <row r="4" spans="1:25" ht="7.5" customHeight="1">
      <c r="B4" s="193"/>
      <c r="C4" s="193"/>
      <c r="D4" s="193"/>
      <c r="G4" s="146"/>
      <c r="H4" s="146"/>
      <c r="I4" s="154"/>
      <c r="K4" s="150"/>
      <c r="L4" s="146"/>
      <c r="M4" s="154"/>
      <c r="N4" s="154"/>
      <c r="O4" s="154"/>
      <c r="P4" s="154"/>
      <c r="Q4" s="150"/>
      <c r="R4" s="150"/>
      <c r="S4" s="150"/>
      <c r="U4" s="9"/>
    </row>
    <row r="5" spans="1:25" ht="17">
      <c r="A5" s="163" t="s">
        <v>179</v>
      </c>
      <c r="B5" s="207">
        <v>1</v>
      </c>
      <c r="C5" s="208"/>
      <c r="D5" s="208"/>
      <c r="E5" s="167"/>
      <c r="F5" s="167"/>
      <c r="G5" s="209" t="s">
        <v>180</v>
      </c>
      <c r="H5" s="210"/>
      <c r="I5" s="211"/>
      <c r="J5" s="268"/>
      <c r="K5" s="165">
        <f>SUBTOTAL(9,K6:K220)</f>
        <v>0</v>
      </c>
      <c r="L5" s="210"/>
      <c r="M5" s="211"/>
      <c r="N5" s="166">
        <f>SUBTOTAL(9,N6:N220)</f>
        <v>1.9271262</v>
      </c>
      <c r="O5" s="211"/>
      <c r="P5" s="166">
        <f>SUBTOTAL(9,P6:P220)</f>
        <v>1.006062</v>
      </c>
      <c r="Q5" s="212"/>
      <c r="R5" s="165">
        <f>SUBTOTAL(9,R6:R220)</f>
        <v>0</v>
      </c>
      <c r="S5" s="165">
        <f>SUBTOTAL(9,S6:S220)</f>
        <v>0</v>
      </c>
      <c r="T5" s="163"/>
      <c r="U5" s="6"/>
      <c r="V5" s="9"/>
      <c r="W5" s="9"/>
    </row>
    <row r="6" spans="1:25" ht="15" outlineLevel="1">
      <c r="A6" s="168" t="s">
        <v>440</v>
      </c>
      <c r="B6" s="213">
        <v>2</v>
      </c>
      <c r="C6" s="214"/>
      <c r="D6" s="214"/>
      <c r="E6" s="172"/>
      <c r="F6" s="172"/>
      <c r="G6" s="215" t="s">
        <v>441</v>
      </c>
      <c r="H6" s="216"/>
      <c r="I6" s="217"/>
      <c r="J6" s="269"/>
      <c r="K6" s="170">
        <f>SUBTOTAL(9,K7:K219)</f>
        <v>0</v>
      </c>
      <c r="L6" s="216"/>
      <c r="M6" s="217"/>
      <c r="N6" s="171">
        <f>SUBTOTAL(9,N7:N219)</f>
        <v>1.9271262</v>
      </c>
      <c r="O6" s="217"/>
      <c r="P6" s="171">
        <f>SUBTOTAL(9,P7:P219)</f>
        <v>1.006062</v>
      </c>
      <c r="Q6" s="218"/>
      <c r="R6" s="170">
        <f>SUBTOTAL(9,R7:R219)</f>
        <v>0</v>
      </c>
      <c r="S6" s="170">
        <f>SUBTOTAL(9,S7:S219)</f>
        <v>0</v>
      </c>
      <c r="T6" s="168"/>
      <c r="U6" s="6"/>
      <c r="V6" s="9"/>
      <c r="W6" s="9"/>
    </row>
    <row r="7" spans="1:25" ht="14" outlineLevel="2">
      <c r="A7" s="173" t="s">
        <v>442</v>
      </c>
      <c r="B7" s="219">
        <v>3</v>
      </c>
      <c r="C7" s="220"/>
      <c r="D7" s="220"/>
      <c r="E7" s="177"/>
      <c r="F7" s="177"/>
      <c r="G7" s="221" t="s">
        <v>443</v>
      </c>
      <c r="H7" s="222"/>
      <c r="I7" s="223"/>
      <c r="J7" s="270"/>
      <c r="K7" s="175">
        <f>SUBTOTAL(9,K8:K148)</f>
        <v>0</v>
      </c>
      <c r="L7" s="222"/>
      <c r="M7" s="223"/>
      <c r="N7" s="176">
        <f>SUBTOTAL(9,N8:N148)</f>
        <v>1.923468</v>
      </c>
      <c r="O7" s="223"/>
      <c r="P7" s="176">
        <f>SUBTOTAL(9,P8:P148)</f>
        <v>1.006062</v>
      </c>
      <c r="Q7" s="224"/>
      <c r="R7" s="175">
        <f>SUBTOTAL(9,R8:R148)</f>
        <v>0</v>
      </c>
      <c r="S7" s="175">
        <f>SUBTOTAL(9,S8:S148)</f>
        <v>0</v>
      </c>
      <c r="T7" s="173"/>
      <c r="U7" s="6"/>
      <c r="V7" s="9"/>
      <c r="W7" s="9"/>
    </row>
    <row r="8" spans="1:25" ht="13" outlineLevel="3">
      <c r="A8" s="178" t="s">
        <v>444</v>
      </c>
      <c r="B8" s="225">
        <v>4</v>
      </c>
      <c r="C8" s="226"/>
      <c r="D8" s="226"/>
      <c r="E8" s="182"/>
      <c r="F8" s="182"/>
      <c r="G8" s="227" t="s">
        <v>445</v>
      </c>
      <c r="H8" s="228"/>
      <c r="I8" s="229"/>
      <c r="J8" s="271"/>
      <c r="K8" s="180">
        <f>SUBTOTAL(9,K9:K30)</f>
        <v>0</v>
      </c>
      <c r="L8" s="228"/>
      <c r="M8" s="229"/>
      <c r="N8" s="181">
        <f>SUBTOTAL(9,N9:N30)</f>
        <v>0</v>
      </c>
      <c r="O8" s="229"/>
      <c r="P8" s="181">
        <f>SUBTOTAL(9,P9:P30)</f>
        <v>1.006062</v>
      </c>
      <c r="Q8" s="230"/>
      <c r="R8" s="180">
        <f>SUBTOTAL(9,R9:R30)</f>
        <v>0</v>
      </c>
      <c r="S8" s="180">
        <f>SUBTOTAL(9,S9:S30)</f>
        <v>0</v>
      </c>
      <c r="T8" s="178"/>
      <c r="U8" s="6"/>
      <c r="V8" s="9"/>
      <c r="W8" s="9"/>
    </row>
    <row r="9" spans="1:25" ht="13" outlineLevel="4">
      <c r="A9" s="183" t="s">
        <v>446</v>
      </c>
      <c r="B9" s="231">
        <v>5</v>
      </c>
      <c r="C9" s="232"/>
      <c r="D9" s="232"/>
      <c r="E9" s="187"/>
      <c r="F9" s="187"/>
      <c r="G9" s="233" t="s">
        <v>188</v>
      </c>
      <c r="H9" s="234"/>
      <c r="I9" s="235"/>
      <c r="J9" s="272"/>
      <c r="K9" s="185">
        <f>SUBTOTAL(9,K10:K23)</f>
        <v>0</v>
      </c>
      <c r="L9" s="234"/>
      <c r="M9" s="235"/>
      <c r="N9" s="186">
        <f>SUBTOTAL(9,N10:N23)</f>
        <v>0</v>
      </c>
      <c r="O9" s="235"/>
      <c r="P9" s="186">
        <f>SUBTOTAL(9,P10:P23)</f>
        <v>0.95829999999999993</v>
      </c>
      <c r="Q9" s="236"/>
      <c r="R9" s="185">
        <f>SUBTOTAL(9,R10:R23)</f>
        <v>0</v>
      </c>
      <c r="S9" s="185">
        <f>SUBTOTAL(9,S10:S23)</f>
        <v>0</v>
      </c>
      <c r="T9" s="183"/>
      <c r="U9" s="6"/>
      <c r="V9" s="9"/>
      <c r="W9" s="9"/>
    </row>
    <row r="10" spans="1:25" ht="13" outlineLevel="5">
      <c r="A10" s="188" t="s">
        <v>447</v>
      </c>
      <c r="B10" s="237">
        <v>6</v>
      </c>
      <c r="C10" s="238"/>
      <c r="D10" s="238"/>
      <c r="E10" s="192"/>
      <c r="F10" s="192"/>
      <c r="G10" s="239" t="s">
        <v>190</v>
      </c>
      <c r="H10" s="240"/>
      <c r="I10" s="241"/>
      <c r="J10" s="273"/>
      <c r="K10" s="190">
        <f>SUBTOTAL(9,K11:K16)</f>
        <v>0</v>
      </c>
      <c r="L10" s="240"/>
      <c r="M10" s="241"/>
      <c r="N10" s="191">
        <f>SUBTOTAL(9,N11:N16)</f>
        <v>0</v>
      </c>
      <c r="O10" s="241"/>
      <c r="P10" s="191">
        <f>SUBTOTAL(9,P11:P16)</f>
        <v>0.1323</v>
      </c>
      <c r="Q10" s="242"/>
      <c r="R10" s="190">
        <f>SUBTOTAL(9,R11:R16)</f>
        <v>0</v>
      </c>
      <c r="S10" s="190">
        <f>SUBTOTAL(9,S11:S16)</f>
        <v>0</v>
      </c>
      <c r="T10" s="188"/>
      <c r="U10" s="6"/>
      <c r="V10" s="9"/>
      <c r="W10" s="9"/>
    </row>
    <row r="11" spans="1:25" ht="13" outlineLevel="6">
      <c r="B11" s="196"/>
      <c r="C11" s="197"/>
      <c r="D11" s="107" t="s">
        <v>1847</v>
      </c>
      <c r="E11" s="108"/>
      <c r="F11" s="108" t="s">
        <v>1848</v>
      </c>
      <c r="G11" s="109" t="s">
        <v>1849</v>
      </c>
      <c r="H11" s="110" t="s">
        <v>499</v>
      </c>
      <c r="I11" s="111">
        <v>4.9000000000000004</v>
      </c>
      <c r="J11" s="274"/>
      <c r="K11" s="112">
        <f>I11*J11</f>
        <v>0</v>
      </c>
      <c r="L11" s="110" t="s">
        <v>2015</v>
      </c>
      <c r="M11" s="111"/>
      <c r="N11" s="111">
        <f>I11*M11</f>
        <v>0</v>
      </c>
      <c r="O11" s="111">
        <v>2.7E-2</v>
      </c>
      <c r="P11" s="111">
        <f>I11*O11</f>
        <v>0.1323</v>
      </c>
      <c r="Q11" s="112">
        <v>21</v>
      </c>
      <c r="R11" s="112">
        <f>K11*(Q11/100)</f>
        <v>0</v>
      </c>
      <c r="S11" s="112">
        <f>K11+R11</f>
        <v>0</v>
      </c>
      <c r="T11" s="113">
        <v>5</v>
      </c>
      <c r="U11" s="9"/>
      <c r="V11" s="9"/>
      <c r="W11" s="9"/>
    </row>
    <row r="12" spans="1:25" ht="4.5" customHeight="1" outlineLevel="6">
      <c r="B12" s="196"/>
      <c r="C12" s="198"/>
      <c r="D12" s="198"/>
      <c r="E12" s="10"/>
      <c r="F12" s="10"/>
      <c r="G12" s="202"/>
      <c r="H12" s="204"/>
      <c r="I12" s="158"/>
      <c r="J12" s="275"/>
      <c r="K12" s="152"/>
      <c r="L12" s="204"/>
      <c r="M12" s="158"/>
      <c r="N12" s="158"/>
      <c r="O12" s="158"/>
      <c r="P12" s="158"/>
      <c r="Q12" s="152"/>
      <c r="R12" s="152"/>
      <c r="S12" s="152"/>
      <c r="T12" s="10"/>
      <c r="U12" s="9"/>
      <c r="V12" s="9"/>
      <c r="W12" s="9"/>
    </row>
    <row r="13" spans="1:25" ht="12" outlineLevel="7">
      <c r="A13" s="243"/>
      <c r="B13" s="244"/>
      <c r="C13" s="244"/>
      <c r="D13" s="244"/>
      <c r="E13" s="245"/>
      <c r="F13" s="249" t="s">
        <v>17</v>
      </c>
      <c r="G13" s="246" t="s">
        <v>1850</v>
      </c>
      <c r="H13" s="247"/>
      <c r="I13" s="248">
        <v>2.4500000000000002</v>
      </c>
      <c r="J13" s="276"/>
      <c r="K13" s="250"/>
      <c r="L13" s="247"/>
      <c r="M13" s="248"/>
      <c r="N13" s="248"/>
      <c r="O13" s="248"/>
      <c r="P13" s="248"/>
      <c r="Q13" s="250"/>
      <c r="R13" s="250"/>
      <c r="S13" s="250"/>
      <c r="T13" s="249"/>
      <c r="U13" s="6"/>
      <c r="V13" s="9"/>
    </row>
    <row r="14" spans="1:25" ht="12" outlineLevel="7">
      <c r="A14" s="243"/>
      <c r="B14" s="244"/>
      <c r="C14" s="244"/>
      <c r="D14" s="244"/>
      <c r="E14" s="245"/>
      <c r="F14" s="249"/>
      <c r="G14" s="246" t="s">
        <v>1851</v>
      </c>
      <c r="H14" s="247"/>
      <c r="I14" s="248">
        <v>2.4500000000000002</v>
      </c>
      <c r="J14" s="276"/>
      <c r="K14" s="250"/>
      <c r="L14" s="247"/>
      <c r="M14" s="248"/>
      <c r="N14" s="248"/>
      <c r="O14" s="248"/>
      <c r="P14" s="248"/>
      <c r="Q14" s="250"/>
      <c r="R14" s="250"/>
      <c r="S14" s="250"/>
      <c r="T14" s="249"/>
      <c r="U14" s="6"/>
      <c r="V14" s="9"/>
    </row>
    <row r="15" spans="1:25" ht="7.5" customHeight="1" outlineLevel="7">
      <c r="A15" s="9"/>
      <c r="B15" s="196"/>
      <c r="C15" s="195"/>
      <c r="D15" s="195"/>
      <c r="E15" s="12"/>
      <c r="F15" s="12"/>
      <c r="G15" s="203"/>
      <c r="H15" s="204"/>
      <c r="I15" s="205"/>
      <c r="J15" s="277"/>
      <c r="K15" s="152"/>
      <c r="L15" s="204"/>
      <c r="M15" s="158"/>
      <c r="N15" s="158"/>
      <c r="O15" s="158"/>
      <c r="P15" s="158"/>
      <c r="Q15" s="152"/>
      <c r="R15" s="152"/>
      <c r="S15" s="152"/>
      <c r="T15" s="10"/>
      <c r="U15" s="6"/>
      <c r="V15" s="9"/>
    </row>
    <row r="16" spans="1:25" outlineLevel="6">
      <c r="B16" s="6"/>
      <c r="C16" s="6"/>
      <c r="D16" s="6"/>
      <c r="E16" s="6"/>
      <c r="F16" s="6"/>
      <c r="G16" s="6"/>
      <c r="H16" s="6"/>
      <c r="I16" s="6"/>
      <c r="J16" s="278"/>
      <c r="K16" s="9"/>
      <c r="L16" s="6"/>
      <c r="M16" s="6"/>
      <c r="N16" s="6"/>
      <c r="O16" s="6"/>
      <c r="P16" s="6"/>
      <c r="Q16" s="6"/>
      <c r="R16" s="9"/>
      <c r="S16" s="9"/>
      <c r="T16" s="9"/>
    </row>
    <row r="17" spans="1:23" ht="13" outlineLevel="5">
      <c r="A17" s="188" t="s">
        <v>448</v>
      </c>
      <c r="B17" s="237">
        <v>6</v>
      </c>
      <c r="C17" s="238"/>
      <c r="D17" s="238"/>
      <c r="E17" s="192"/>
      <c r="F17" s="192"/>
      <c r="G17" s="239" t="s">
        <v>192</v>
      </c>
      <c r="H17" s="240"/>
      <c r="I17" s="241"/>
      <c r="J17" s="273"/>
      <c r="K17" s="190">
        <f>SUBTOTAL(9,K18:K23)</f>
        <v>0</v>
      </c>
      <c r="L17" s="240"/>
      <c r="M17" s="241"/>
      <c r="N17" s="191">
        <f>SUBTOTAL(9,N18:N23)</f>
        <v>0</v>
      </c>
      <c r="O17" s="241"/>
      <c r="P17" s="191">
        <f>SUBTOTAL(9,P18:P23)</f>
        <v>0.82599999999999996</v>
      </c>
      <c r="Q17" s="242"/>
      <c r="R17" s="190">
        <f>SUBTOTAL(9,R18:R23)</f>
        <v>0</v>
      </c>
      <c r="S17" s="190">
        <f>SUBTOTAL(9,S18:S23)</f>
        <v>0</v>
      </c>
      <c r="T17" s="188"/>
      <c r="U17" s="6"/>
      <c r="V17" s="9"/>
      <c r="W17" s="9"/>
    </row>
    <row r="18" spans="1:23" ht="13" outlineLevel="6">
      <c r="B18" s="196"/>
      <c r="C18" s="197"/>
      <c r="D18" s="107" t="s">
        <v>1852</v>
      </c>
      <c r="E18" s="108"/>
      <c r="F18" s="108" t="s">
        <v>511</v>
      </c>
      <c r="G18" s="109" t="s">
        <v>512</v>
      </c>
      <c r="H18" s="110" t="s">
        <v>513</v>
      </c>
      <c r="I18" s="111">
        <v>2</v>
      </c>
      <c r="J18" s="274"/>
      <c r="K18" s="112">
        <f>I18*J18</f>
        <v>0</v>
      </c>
      <c r="L18" s="110" t="s">
        <v>2013</v>
      </c>
      <c r="M18" s="111"/>
      <c r="N18" s="111">
        <f>I18*M18</f>
        <v>0</v>
      </c>
      <c r="O18" s="111">
        <v>0.41299999999999998</v>
      </c>
      <c r="P18" s="111">
        <f>I18*O18</f>
        <v>0.82599999999999996</v>
      </c>
      <c r="Q18" s="112">
        <v>21</v>
      </c>
      <c r="R18" s="112">
        <f>K18*(Q18/100)</f>
        <v>0</v>
      </c>
      <c r="S18" s="112">
        <f>K18+R18</f>
        <v>0</v>
      </c>
      <c r="T18" s="113">
        <v>5</v>
      </c>
      <c r="U18" s="9"/>
      <c r="V18" s="9"/>
      <c r="W18" s="9"/>
    </row>
    <row r="19" spans="1:23" ht="4.5" customHeight="1" outlineLevel="6">
      <c r="B19" s="196"/>
      <c r="C19" s="198"/>
      <c r="D19" s="198"/>
      <c r="E19" s="10"/>
      <c r="F19" s="10"/>
      <c r="G19" s="202"/>
      <c r="H19" s="204"/>
      <c r="I19" s="158"/>
      <c r="J19" s="275"/>
      <c r="K19" s="152"/>
      <c r="L19" s="204"/>
      <c r="M19" s="158"/>
      <c r="N19" s="158"/>
      <c r="O19" s="158"/>
      <c r="P19" s="158"/>
      <c r="Q19" s="152"/>
      <c r="R19" s="152"/>
      <c r="S19" s="152"/>
      <c r="T19" s="10"/>
      <c r="U19" s="9"/>
      <c r="V19" s="9"/>
      <c r="W19" s="9"/>
    </row>
    <row r="20" spans="1:23" ht="12" outlineLevel="7">
      <c r="A20" s="243"/>
      <c r="B20" s="244"/>
      <c r="C20" s="244"/>
      <c r="D20" s="244"/>
      <c r="E20" s="245"/>
      <c r="F20" s="249" t="s">
        <v>17</v>
      </c>
      <c r="G20" s="246" t="s">
        <v>514</v>
      </c>
      <c r="H20" s="247"/>
      <c r="I20" s="248">
        <v>0</v>
      </c>
      <c r="J20" s="276"/>
      <c r="K20" s="250"/>
      <c r="L20" s="247"/>
      <c r="M20" s="248"/>
      <c r="N20" s="248"/>
      <c r="O20" s="248"/>
      <c r="P20" s="248"/>
      <c r="Q20" s="250"/>
      <c r="R20" s="250"/>
      <c r="S20" s="250"/>
      <c r="T20" s="249"/>
      <c r="U20" s="6"/>
      <c r="V20" s="9"/>
    </row>
    <row r="21" spans="1:23" ht="12" outlineLevel="7">
      <c r="A21" s="243"/>
      <c r="B21" s="244"/>
      <c r="C21" s="244"/>
      <c r="D21" s="244"/>
      <c r="E21" s="245"/>
      <c r="F21" s="249"/>
      <c r="G21" s="246" t="s">
        <v>152</v>
      </c>
      <c r="H21" s="247"/>
      <c r="I21" s="248">
        <v>2</v>
      </c>
      <c r="J21" s="276"/>
      <c r="K21" s="250"/>
      <c r="L21" s="247"/>
      <c r="M21" s="248"/>
      <c r="N21" s="248"/>
      <c r="O21" s="248"/>
      <c r="P21" s="248"/>
      <c r="Q21" s="250"/>
      <c r="R21" s="250"/>
      <c r="S21" s="250"/>
      <c r="T21" s="249"/>
      <c r="U21" s="6"/>
      <c r="V21" s="9"/>
    </row>
    <row r="22" spans="1:23" ht="7.5" customHeight="1" outlineLevel="7">
      <c r="A22" s="9"/>
      <c r="B22" s="196"/>
      <c r="C22" s="195"/>
      <c r="D22" s="195"/>
      <c r="E22" s="12"/>
      <c r="F22" s="12"/>
      <c r="G22" s="203"/>
      <c r="H22" s="204"/>
      <c r="I22" s="205"/>
      <c r="J22" s="277"/>
      <c r="K22" s="152"/>
      <c r="L22" s="204"/>
      <c r="M22" s="158"/>
      <c r="N22" s="158"/>
      <c r="O22" s="158"/>
      <c r="P22" s="158"/>
      <c r="Q22" s="152"/>
      <c r="R22" s="152"/>
      <c r="S22" s="152"/>
      <c r="T22" s="10"/>
      <c r="U22" s="6"/>
      <c r="V22" s="9"/>
    </row>
    <row r="23" spans="1:23" outlineLevel="6">
      <c r="B23" s="6"/>
      <c r="C23" s="6"/>
      <c r="D23" s="6"/>
      <c r="E23" s="6"/>
      <c r="F23" s="6"/>
      <c r="G23" s="6"/>
      <c r="H23" s="6"/>
      <c r="I23" s="6"/>
      <c r="J23" s="278"/>
      <c r="K23" s="9"/>
      <c r="L23" s="6"/>
      <c r="M23" s="6"/>
      <c r="N23" s="6"/>
      <c r="O23" s="6"/>
      <c r="P23" s="6"/>
      <c r="Q23" s="6"/>
      <c r="R23" s="9"/>
      <c r="S23" s="9"/>
      <c r="T23" s="9"/>
    </row>
    <row r="24" spans="1:23" ht="13" outlineLevel="4">
      <c r="A24" s="183" t="s">
        <v>449</v>
      </c>
      <c r="B24" s="231">
        <v>5</v>
      </c>
      <c r="C24" s="232"/>
      <c r="D24" s="232"/>
      <c r="E24" s="187"/>
      <c r="F24" s="187"/>
      <c r="G24" s="233" t="s">
        <v>267</v>
      </c>
      <c r="H24" s="234"/>
      <c r="I24" s="235"/>
      <c r="J24" s="272"/>
      <c r="K24" s="185">
        <f>SUBTOTAL(9,K25:K30)</f>
        <v>0</v>
      </c>
      <c r="L24" s="234"/>
      <c r="M24" s="235"/>
      <c r="N24" s="186">
        <f>SUBTOTAL(9,N25:N30)</f>
        <v>0</v>
      </c>
      <c r="O24" s="235"/>
      <c r="P24" s="186">
        <f>SUBTOTAL(9,P25:P30)</f>
        <v>4.7762000000000006E-2</v>
      </c>
      <c r="Q24" s="236"/>
      <c r="R24" s="185">
        <f>SUBTOTAL(9,R25:R30)</f>
        <v>0</v>
      </c>
      <c r="S24" s="185">
        <f>SUBTOTAL(9,S25:S30)</f>
        <v>0</v>
      </c>
      <c r="T24" s="183"/>
      <c r="U24" s="6"/>
      <c r="V24" s="9"/>
      <c r="W24" s="9"/>
    </row>
    <row r="25" spans="1:23" ht="13" outlineLevel="5">
      <c r="A25" s="188" t="s">
        <v>450</v>
      </c>
      <c r="B25" s="237">
        <v>6</v>
      </c>
      <c r="C25" s="238"/>
      <c r="D25" s="238"/>
      <c r="E25" s="192"/>
      <c r="F25" s="192"/>
      <c r="G25" s="239" t="s">
        <v>269</v>
      </c>
      <c r="H25" s="240"/>
      <c r="I25" s="241"/>
      <c r="J25" s="273"/>
      <c r="K25" s="190">
        <f>SUBTOTAL(9,K26:K30)</f>
        <v>0</v>
      </c>
      <c r="L25" s="240"/>
      <c r="M25" s="241"/>
      <c r="N25" s="191">
        <f>SUBTOTAL(9,N26:N30)</f>
        <v>0</v>
      </c>
      <c r="O25" s="241"/>
      <c r="P25" s="191">
        <f>SUBTOTAL(9,P26:P30)</f>
        <v>4.7762000000000006E-2</v>
      </c>
      <c r="Q25" s="242"/>
      <c r="R25" s="190">
        <f>SUBTOTAL(9,R26:R30)</f>
        <v>0</v>
      </c>
      <c r="S25" s="190">
        <f>SUBTOTAL(9,S26:S30)</f>
        <v>0</v>
      </c>
      <c r="T25" s="188"/>
      <c r="U25" s="6"/>
      <c r="V25" s="9"/>
      <c r="W25" s="9"/>
    </row>
    <row r="26" spans="1:23" ht="13" outlineLevel="6">
      <c r="B26" s="196"/>
      <c r="C26" s="197"/>
      <c r="D26" s="107" t="s">
        <v>1853</v>
      </c>
      <c r="E26" s="108"/>
      <c r="F26" s="108" t="s">
        <v>856</v>
      </c>
      <c r="G26" s="109" t="s">
        <v>857</v>
      </c>
      <c r="H26" s="110" t="s">
        <v>554</v>
      </c>
      <c r="I26" s="111">
        <v>28.6</v>
      </c>
      <c r="J26" s="274"/>
      <c r="K26" s="112">
        <f>I26*J26</f>
        <v>0</v>
      </c>
      <c r="L26" s="110" t="s">
        <v>2015</v>
      </c>
      <c r="M26" s="111"/>
      <c r="N26" s="111">
        <f>I26*M26</f>
        <v>0</v>
      </c>
      <c r="O26" s="111">
        <v>1.67E-3</v>
      </c>
      <c r="P26" s="111">
        <f>I26*O26</f>
        <v>4.7762000000000006E-2</v>
      </c>
      <c r="Q26" s="112">
        <v>21</v>
      </c>
      <c r="R26" s="112">
        <f>K26*(Q26/100)</f>
        <v>0</v>
      </c>
      <c r="S26" s="112">
        <f>K26+R26</f>
        <v>0</v>
      </c>
      <c r="T26" s="113">
        <v>5</v>
      </c>
      <c r="U26" s="9"/>
      <c r="V26" s="9"/>
      <c r="W26" s="9"/>
    </row>
    <row r="27" spans="1:23" ht="4.5" customHeight="1" outlineLevel="6">
      <c r="B27" s="196"/>
      <c r="C27" s="198"/>
      <c r="D27" s="198"/>
      <c r="E27" s="10"/>
      <c r="F27" s="10"/>
      <c r="G27" s="202"/>
      <c r="H27" s="204"/>
      <c r="I27" s="158"/>
      <c r="J27" s="275"/>
      <c r="K27" s="152"/>
      <c r="L27" s="204"/>
      <c r="M27" s="158"/>
      <c r="N27" s="158"/>
      <c r="O27" s="158"/>
      <c r="P27" s="158"/>
      <c r="Q27" s="152"/>
      <c r="R27" s="152"/>
      <c r="S27" s="152"/>
      <c r="T27" s="10"/>
      <c r="U27" s="9"/>
      <c r="V27" s="9"/>
      <c r="W27" s="9"/>
    </row>
    <row r="28" spans="1:23" ht="12" outlineLevel="7">
      <c r="A28" s="243"/>
      <c r="B28" s="244"/>
      <c r="C28" s="244"/>
      <c r="D28" s="244"/>
      <c r="E28" s="245"/>
      <c r="F28" s="249" t="s">
        <v>17</v>
      </c>
      <c r="G28" s="246" t="s">
        <v>1854</v>
      </c>
      <c r="H28" s="247"/>
      <c r="I28" s="248">
        <v>28.6</v>
      </c>
      <c r="J28" s="276"/>
      <c r="K28" s="250"/>
      <c r="L28" s="247"/>
      <c r="M28" s="248"/>
      <c r="N28" s="248"/>
      <c r="O28" s="248"/>
      <c r="P28" s="248"/>
      <c r="Q28" s="250"/>
      <c r="R28" s="250"/>
      <c r="S28" s="250"/>
      <c r="T28" s="249"/>
      <c r="U28" s="6"/>
      <c r="V28" s="9"/>
    </row>
    <row r="29" spans="1:23" ht="7.5" customHeight="1" outlineLevel="7">
      <c r="A29" s="9"/>
      <c r="B29" s="196"/>
      <c r="C29" s="195"/>
      <c r="D29" s="195"/>
      <c r="E29" s="12"/>
      <c r="F29" s="12"/>
      <c r="G29" s="203"/>
      <c r="H29" s="204"/>
      <c r="I29" s="205"/>
      <c r="J29" s="277"/>
      <c r="K29" s="152"/>
      <c r="L29" s="204"/>
      <c r="M29" s="158"/>
      <c r="N29" s="158"/>
      <c r="O29" s="158"/>
      <c r="P29" s="158"/>
      <c r="Q29" s="152"/>
      <c r="R29" s="152"/>
      <c r="S29" s="152"/>
      <c r="T29" s="10"/>
      <c r="U29" s="6"/>
      <c r="V29" s="9"/>
    </row>
    <row r="30" spans="1:23" outlineLevel="6">
      <c r="B30" s="6"/>
      <c r="C30" s="6"/>
      <c r="D30" s="6"/>
      <c r="E30" s="6"/>
      <c r="F30" s="6"/>
      <c r="G30" s="6"/>
      <c r="H30" s="6"/>
      <c r="I30" s="6"/>
      <c r="J30" s="278"/>
      <c r="K30" s="9"/>
      <c r="L30" s="6"/>
      <c r="M30" s="6"/>
      <c r="N30" s="6"/>
      <c r="O30" s="6"/>
      <c r="P30" s="6"/>
      <c r="Q30" s="6"/>
      <c r="R30" s="9"/>
      <c r="S30" s="9"/>
      <c r="T30" s="9"/>
    </row>
    <row r="31" spans="1:23" ht="13" outlineLevel="3">
      <c r="A31" s="178" t="s">
        <v>451</v>
      </c>
      <c r="B31" s="225">
        <v>4</v>
      </c>
      <c r="C31" s="226"/>
      <c r="D31" s="226"/>
      <c r="E31" s="182"/>
      <c r="F31" s="182"/>
      <c r="G31" s="227" t="s">
        <v>452</v>
      </c>
      <c r="H31" s="228"/>
      <c r="I31" s="229"/>
      <c r="J31" s="271"/>
      <c r="K31" s="180">
        <f>SUBTOTAL(9,K32:K74)</f>
        <v>0</v>
      </c>
      <c r="L31" s="228"/>
      <c r="M31" s="229"/>
      <c r="N31" s="181">
        <f>SUBTOTAL(9,N32:N74)</f>
        <v>1.923468</v>
      </c>
      <c r="O31" s="229"/>
      <c r="P31" s="181">
        <f>SUBTOTAL(9,P32:P74)</f>
        <v>0</v>
      </c>
      <c r="Q31" s="230"/>
      <c r="R31" s="180">
        <f>SUBTOTAL(9,R32:R74)</f>
        <v>0</v>
      </c>
      <c r="S31" s="180">
        <f>SUBTOTAL(9,S32:S74)</f>
        <v>0</v>
      </c>
      <c r="T31" s="178"/>
      <c r="U31" s="6"/>
      <c r="V31" s="9"/>
      <c r="W31" s="9"/>
    </row>
    <row r="32" spans="1:23" ht="13" outlineLevel="4">
      <c r="A32" s="183" t="s">
        <v>453</v>
      </c>
      <c r="B32" s="231">
        <v>5</v>
      </c>
      <c r="C32" s="232"/>
      <c r="D32" s="232"/>
      <c r="E32" s="187"/>
      <c r="F32" s="187"/>
      <c r="G32" s="233" t="s">
        <v>204</v>
      </c>
      <c r="H32" s="234"/>
      <c r="I32" s="235"/>
      <c r="J32" s="272"/>
      <c r="K32" s="185">
        <f>SUBTOTAL(9,K33:K59)</f>
        <v>0</v>
      </c>
      <c r="L32" s="234"/>
      <c r="M32" s="235"/>
      <c r="N32" s="186">
        <f>SUBTOTAL(9,N33:N59)</f>
        <v>1.902828</v>
      </c>
      <c r="O32" s="235"/>
      <c r="P32" s="186">
        <f>SUBTOTAL(9,P33:P59)</f>
        <v>0</v>
      </c>
      <c r="Q32" s="236"/>
      <c r="R32" s="185">
        <f>SUBTOTAL(9,R33:R59)</f>
        <v>0</v>
      </c>
      <c r="S32" s="185">
        <f>SUBTOTAL(9,S33:S59)</f>
        <v>0</v>
      </c>
      <c r="T32" s="183"/>
      <c r="U32" s="6"/>
      <c r="V32" s="9"/>
      <c r="W32" s="9"/>
    </row>
    <row r="33" spans="1:23" ht="13" outlineLevel="5">
      <c r="A33" s="188" t="s">
        <v>454</v>
      </c>
      <c r="B33" s="237">
        <v>6</v>
      </c>
      <c r="C33" s="238"/>
      <c r="D33" s="238"/>
      <c r="E33" s="192"/>
      <c r="F33" s="192"/>
      <c r="G33" s="239" t="s">
        <v>206</v>
      </c>
      <c r="H33" s="240"/>
      <c r="I33" s="241"/>
      <c r="J33" s="273"/>
      <c r="K33" s="190">
        <f>SUBTOTAL(9,K34:K50)</f>
        <v>0</v>
      </c>
      <c r="L33" s="240"/>
      <c r="M33" s="241"/>
      <c r="N33" s="191">
        <f>SUBTOTAL(9,N34:N50)</f>
        <v>0.87911199999999989</v>
      </c>
      <c r="O33" s="241"/>
      <c r="P33" s="191">
        <f>SUBTOTAL(9,P34:P50)</f>
        <v>0</v>
      </c>
      <c r="Q33" s="242"/>
      <c r="R33" s="190">
        <f>SUBTOTAL(9,R34:R50)</f>
        <v>0</v>
      </c>
      <c r="S33" s="190">
        <f>SUBTOTAL(9,S34:S50)</f>
        <v>0</v>
      </c>
      <c r="T33" s="188"/>
      <c r="U33" s="6"/>
      <c r="V33" s="9"/>
      <c r="W33" s="9"/>
    </row>
    <row r="34" spans="1:23" ht="13" outlineLevel="6">
      <c r="B34" s="196"/>
      <c r="C34" s="197"/>
      <c r="D34" s="107" t="s">
        <v>1855</v>
      </c>
      <c r="E34" s="108"/>
      <c r="F34" s="108" t="s">
        <v>535</v>
      </c>
      <c r="G34" s="109" t="s">
        <v>536</v>
      </c>
      <c r="H34" s="110" t="s">
        <v>499</v>
      </c>
      <c r="I34" s="111">
        <v>82</v>
      </c>
      <c r="J34" s="274"/>
      <c r="K34" s="112">
        <f>I34*J34</f>
        <v>0</v>
      </c>
      <c r="L34" s="110" t="s">
        <v>2015</v>
      </c>
      <c r="M34" s="111"/>
      <c r="N34" s="111">
        <f>I34*M34</f>
        <v>0</v>
      </c>
      <c r="O34" s="111"/>
      <c r="P34" s="111">
        <f>I34*O34</f>
        <v>0</v>
      </c>
      <c r="Q34" s="112">
        <v>21</v>
      </c>
      <c r="R34" s="112">
        <f>K34*(Q34/100)</f>
        <v>0</v>
      </c>
      <c r="S34" s="112">
        <f>K34+R34</f>
        <v>0</v>
      </c>
      <c r="T34" s="113">
        <v>5</v>
      </c>
      <c r="U34" s="9"/>
      <c r="V34" s="9"/>
      <c r="W34" s="9"/>
    </row>
    <row r="35" spans="1:23" ht="4.5" customHeight="1" outlineLevel="6">
      <c r="B35" s="196"/>
      <c r="C35" s="198"/>
      <c r="D35" s="198"/>
      <c r="E35" s="10"/>
      <c r="F35" s="10"/>
      <c r="G35" s="202"/>
      <c r="H35" s="204"/>
      <c r="I35" s="158"/>
      <c r="J35" s="275"/>
      <c r="K35" s="152"/>
      <c r="L35" s="204"/>
      <c r="M35" s="158"/>
      <c r="N35" s="158"/>
      <c r="O35" s="158"/>
      <c r="P35" s="158"/>
      <c r="Q35" s="152"/>
      <c r="R35" s="152"/>
      <c r="S35" s="152"/>
      <c r="T35" s="10"/>
      <c r="U35" s="9"/>
      <c r="V35" s="9"/>
      <c r="W35" s="9"/>
    </row>
    <row r="36" spans="1:23" ht="12" outlineLevel="7">
      <c r="A36" s="243"/>
      <c r="B36" s="244"/>
      <c r="C36" s="244"/>
      <c r="D36" s="244"/>
      <c r="E36" s="245"/>
      <c r="F36" s="249" t="s">
        <v>17</v>
      </c>
      <c r="G36" s="246" t="s">
        <v>537</v>
      </c>
      <c r="H36" s="247"/>
      <c r="I36" s="248">
        <v>0</v>
      </c>
      <c r="J36" s="276"/>
      <c r="K36" s="250"/>
      <c r="L36" s="247"/>
      <c r="M36" s="248"/>
      <c r="N36" s="248"/>
      <c r="O36" s="248"/>
      <c r="P36" s="248"/>
      <c r="Q36" s="250"/>
      <c r="R36" s="250"/>
      <c r="S36" s="250"/>
      <c r="T36" s="249"/>
      <c r="U36" s="6"/>
      <c r="V36" s="9"/>
    </row>
    <row r="37" spans="1:23" ht="12" outlineLevel="7">
      <c r="A37" s="243"/>
      <c r="B37" s="244"/>
      <c r="C37" s="244"/>
      <c r="D37" s="244"/>
      <c r="E37" s="245"/>
      <c r="F37" s="249"/>
      <c r="G37" s="246" t="s">
        <v>1856</v>
      </c>
      <c r="H37" s="247"/>
      <c r="I37" s="248">
        <v>72</v>
      </c>
      <c r="J37" s="276"/>
      <c r="K37" s="250"/>
      <c r="L37" s="247"/>
      <c r="M37" s="248"/>
      <c r="N37" s="248"/>
      <c r="O37" s="248"/>
      <c r="P37" s="248"/>
      <c r="Q37" s="250"/>
      <c r="R37" s="250"/>
      <c r="S37" s="250"/>
      <c r="T37" s="249"/>
      <c r="U37" s="6"/>
      <c r="V37" s="9"/>
    </row>
    <row r="38" spans="1:23" ht="12" outlineLevel="7">
      <c r="A38" s="243"/>
      <c r="B38" s="244"/>
      <c r="C38" s="244"/>
      <c r="D38" s="244"/>
      <c r="E38" s="245"/>
      <c r="F38" s="249"/>
      <c r="G38" s="246" t="s">
        <v>539</v>
      </c>
      <c r="H38" s="247"/>
      <c r="I38" s="248">
        <v>0</v>
      </c>
      <c r="J38" s="276"/>
      <c r="K38" s="250"/>
      <c r="L38" s="247"/>
      <c r="M38" s="248"/>
      <c r="N38" s="248"/>
      <c r="O38" s="248"/>
      <c r="P38" s="248"/>
      <c r="Q38" s="250"/>
      <c r="R38" s="250"/>
      <c r="S38" s="250"/>
      <c r="T38" s="249"/>
      <c r="U38" s="6"/>
      <c r="V38" s="9"/>
    </row>
    <row r="39" spans="1:23" ht="12" outlineLevel="7">
      <c r="A39" s="243"/>
      <c r="B39" s="244"/>
      <c r="C39" s="244"/>
      <c r="D39" s="244"/>
      <c r="E39" s="245"/>
      <c r="F39" s="249"/>
      <c r="G39" s="246" t="s">
        <v>1857</v>
      </c>
      <c r="H39" s="247"/>
      <c r="I39" s="248">
        <v>10</v>
      </c>
      <c r="J39" s="276"/>
      <c r="K39" s="250"/>
      <c r="L39" s="247"/>
      <c r="M39" s="248"/>
      <c r="N39" s="248"/>
      <c r="O39" s="248"/>
      <c r="P39" s="248"/>
      <c r="Q39" s="250"/>
      <c r="R39" s="250"/>
      <c r="S39" s="250"/>
      <c r="T39" s="249"/>
      <c r="U39" s="6"/>
      <c r="V39" s="9"/>
    </row>
    <row r="40" spans="1:23" ht="7.5" customHeight="1" outlineLevel="7">
      <c r="A40" s="9"/>
      <c r="B40" s="196"/>
      <c r="C40" s="195"/>
      <c r="D40" s="195"/>
      <c r="E40" s="12"/>
      <c r="F40" s="12"/>
      <c r="G40" s="203"/>
      <c r="H40" s="204"/>
      <c r="I40" s="205"/>
      <c r="J40" s="277"/>
      <c r="K40" s="152"/>
      <c r="L40" s="204"/>
      <c r="M40" s="158"/>
      <c r="N40" s="158"/>
      <c r="O40" s="158"/>
      <c r="P40" s="158"/>
      <c r="Q40" s="152"/>
      <c r="R40" s="152"/>
      <c r="S40" s="152"/>
      <c r="T40" s="10"/>
      <c r="U40" s="6"/>
      <c r="V40" s="9"/>
    </row>
    <row r="41" spans="1:23" ht="13" outlineLevel="6">
      <c r="B41" s="196"/>
      <c r="C41" s="197"/>
      <c r="D41" s="107" t="s">
        <v>1858</v>
      </c>
      <c r="E41" s="108"/>
      <c r="F41" s="108" t="s">
        <v>547</v>
      </c>
      <c r="G41" s="109" t="s">
        <v>548</v>
      </c>
      <c r="H41" s="110" t="s">
        <v>499</v>
      </c>
      <c r="I41" s="111">
        <v>21.4</v>
      </c>
      <c r="J41" s="274"/>
      <c r="K41" s="112">
        <f>I41*J41</f>
        <v>0</v>
      </c>
      <c r="L41" s="110" t="s">
        <v>2015</v>
      </c>
      <c r="M41" s="111">
        <v>3.3579999999999999E-2</v>
      </c>
      <c r="N41" s="111">
        <f>I41*M41</f>
        <v>0.71861199999999992</v>
      </c>
      <c r="O41" s="111"/>
      <c r="P41" s="111">
        <f>I41*O41</f>
        <v>0</v>
      </c>
      <c r="Q41" s="112">
        <v>21</v>
      </c>
      <c r="R41" s="112">
        <f>K41*(Q41/100)</f>
        <v>0</v>
      </c>
      <c r="S41" s="112">
        <f>K41+R41</f>
        <v>0</v>
      </c>
      <c r="T41" s="113">
        <v>5</v>
      </c>
      <c r="U41" s="9"/>
      <c r="V41" s="9"/>
      <c r="W41" s="9"/>
    </row>
    <row r="42" spans="1:23" ht="4.5" customHeight="1" outlineLevel="6">
      <c r="B42" s="196"/>
      <c r="C42" s="198"/>
      <c r="D42" s="198"/>
      <c r="E42" s="10"/>
      <c r="F42" s="10"/>
      <c r="G42" s="202"/>
      <c r="H42" s="204"/>
      <c r="I42" s="158"/>
      <c r="J42" s="275"/>
      <c r="K42" s="152"/>
      <c r="L42" s="204"/>
      <c r="M42" s="158"/>
      <c r="N42" s="158"/>
      <c r="O42" s="158"/>
      <c r="P42" s="158"/>
      <c r="Q42" s="152"/>
      <c r="R42" s="152"/>
      <c r="S42" s="152"/>
      <c r="T42" s="10"/>
      <c r="U42" s="9"/>
      <c r="V42" s="9"/>
      <c r="W42" s="9"/>
    </row>
    <row r="43" spans="1:23" ht="12" outlineLevel="7">
      <c r="A43" s="243"/>
      <c r="B43" s="244"/>
      <c r="C43" s="244"/>
      <c r="D43" s="244"/>
      <c r="E43" s="245"/>
      <c r="F43" s="249" t="s">
        <v>17</v>
      </c>
      <c r="G43" s="246" t="s">
        <v>549</v>
      </c>
      <c r="H43" s="247"/>
      <c r="I43" s="248">
        <v>0</v>
      </c>
      <c r="J43" s="276"/>
      <c r="K43" s="250"/>
      <c r="L43" s="247"/>
      <c r="M43" s="248"/>
      <c r="N43" s="248"/>
      <c r="O43" s="248"/>
      <c r="P43" s="248"/>
      <c r="Q43" s="250"/>
      <c r="R43" s="250"/>
      <c r="S43" s="250"/>
      <c r="T43" s="249"/>
      <c r="U43" s="6"/>
      <c r="V43" s="9"/>
    </row>
    <row r="44" spans="1:23" ht="12" outlineLevel="7">
      <c r="A44" s="243"/>
      <c r="B44" s="244"/>
      <c r="C44" s="244"/>
      <c r="D44" s="244"/>
      <c r="E44" s="245"/>
      <c r="F44" s="249"/>
      <c r="G44" s="246" t="s">
        <v>1859</v>
      </c>
      <c r="H44" s="247"/>
      <c r="I44" s="248">
        <v>21.4</v>
      </c>
      <c r="J44" s="276"/>
      <c r="K44" s="250"/>
      <c r="L44" s="247"/>
      <c r="M44" s="248"/>
      <c r="N44" s="248"/>
      <c r="O44" s="248"/>
      <c r="P44" s="248"/>
      <c r="Q44" s="250"/>
      <c r="R44" s="250"/>
      <c r="S44" s="250"/>
      <c r="T44" s="249"/>
      <c r="U44" s="6"/>
      <c r="V44" s="9"/>
    </row>
    <row r="45" spans="1:23" ht="7.5" customHeight="1" outlineLevel="7">
      <c r="A45" s="9"/>
      <c r="B45" s="196"/>
      <c r="C45" s="195"/>
      <c r="D45" s="195"/>
      <c r="E45" s="12"/>
      <c r="F45" s="12"/>
      <c r="G45" s="203"/>
      <c r="H45" s="204"/>
      <c r="I45" s="205"/>
      <c r="J45" s="277"/>
      <c r="K45" s="152"/>
      <c r="L45" s="204"/>
      <c r="M45" s="158"/>
      <c r="N45" s="158"/>
      <c r="O45" s="158"/>
      <c r="P45" s="158"/>
      <c r="Q45" s="152"/>
      <c r="R45" s="152"/>
      <c r="S45" s="152"/>
      <c r="T45" s="10"/>
      <c r="U45" s="6"/>
      <c r="V45" s="9"/>
    </row>
    <row r="46" spans="1:23" ht="13" outlineLevel="6">
      <c r="B46" s="196"/>
      <c r="C46" s="197"/>
      <c r="D46" s="107" t="s">
        <v>1860</v>
      </c>
      <c r="E46" s="108"/>
      <c r="F46" s="108" t="s">
        <v>552</v>
      </c>
      <c r="G46" s="109" t="s">
        <v>553</v>
      </c>
      <c r="H46" s="110" t="s">
        <v>554</v>
      </c>
      <c r="I46" s="111">
        <v>107</v>
      </c>
      <c r="J46" s="274"/>
      <c r="K46" s="112">
        <f>I46*J46</f>
        <v>0</v>
      </c>
      <c r="L46" s="110" t="s">
        <v>2015</v>
      </c>
      <c r="M46" s="111">
        <v>1.5E-3</v>
      </c>
      <c r="N46" s="111">
        <f>I46*M46</f>
        <v>0.1605</v>
      </c>
      <c r="O46" s="111"/>
      <c r="P46" s="111">
        <f>I46*O46</f>
        <v>0</v>
      </c>
      <c r="Q46" s="112">
        <v>21</v>
      </c>
      <c r="R46" s="112">
        <f>K46*(Q46/100)</f>
        <v>0</v>
      </c>
      <c r="S46" s="112">
        <f>K46+R46</f>
        <v>0</v>
      </c>
      <c r="T46" s="113">
        <v>5</v>
      </c>
      <c r="U46" s="9"/>
      <c r="V46" s="9"/>
      <c r="W46" s="9"/>
    </row>
    <row r="47" spans="1:23" ht="4.5" customHeight="1" outlineLevel="6">
      <c r="B47" s="196"/>
      <c r="C47" s="198"/>
      <c r="D47" s="198"/>
      <c r="E47" s="10"/>
      <c r="F47" s="10"/>
      <c r="G47" s="202"/>
      <c r="H47" s="204"/>
      <c r="I47" s="158"/>
      <c r="J47" s="275"/>
      <c r="K47" s="152"/>
      <c r="L47" s="204"/>
      <c r="M47" s="158"/>
      <c r="N47" s="158"/>
      <c r="O47" s="158"/>
      <c r="P47" s="158"/>
      <c r="Q47" s="152"/>
      <c r="R47" s="152"/>
      <c r="S47" s="152"/>
      <c r="T47" s="10"/>
      <c r="U47" s="9"/>
      <c r="V47" s="9"/>
      <c r="W47" s="9"/>
    </row>
    <row r="48" spans="1:23" ht="12" outlineLevel="7">
      <c r="A48" s="243"/>
      <c r="B48" s="244"/>
      <c r="C48" s="244"/>
      <c r="D48" s="244"/>
      <c r="E48" s="245"/>
      <c r="F48" s="249" t="s">
        <v>17</v>
      </c>
      <c r="G48" s="246" t="s">
        <v>869</v>
      </c>
      <c r="H48" s="247"/>
      <c r="I48" s="248">
        <v>107</v>
      </c>
      <c r="J48" s="276"/>
      <c r="K48" s="250"/>
      <c r="L48" s="247"/>
      <c r="M48" s="248"/>
      <c r="N48" s="248"/>
      <c r="O48" s="248"/>
      <c r="P48" s="248"/>
      <c r="Q48" s="250"/>
      <c r="R48" s="250"/>
      <c r="S48" s="250"/>
      <c r="T48" s="249"/>
      <c r="U48" s="6"/>
      <c r="V48" s="9"/>
    </row>
    <row r="49" spans="1:23" ht="7.5" customHeight="1" outlineLevel="7">
      <c r="A49" s="9"/>
      <c r="B49" s="196"/>
      <c r="C49" s="195"/>
      <c r="D49" s="195"/>
      <c r="E49" s="12"/>
      <c r="F49" s="12"/>
      <c r="G49" s="203"/>
      <c r="H49" s="204"/>
      <c r="I49" s="205"/>
      <c r="J49" s="277"/>
      <c r="K49" s="152"/>
      <c r="L49" s="204"/>
      <c r="M49" s="158"/>
      <c r="N49" s="158"/>
      <c r="O49" s="158"/>
      <c r="P49" s="158"/>
      <c r="Q49" s="152"/>
      <c r="R49" s="152"/>
      <c r="S49" s="152"/>
      <c r="T49" s="10"/>
      <c r="U49" s="6"/>
      <c r="V49" s="9"/>
    </row>
    <row r="50" spans="1:23" outlineLevel="6">
      <c r="B50" s="6"/>
      <c r="C50" s="6"/>
      <c r="D50" s="6"/>
      <c r="E50" s="6"/>
      <c r="F50" s="6"/>
      <c r="G50" s="6"/>
      <c r="H50" s="6"/>
      <c r="I50" s="6"/>
      <c r="J50" s="278"/>
      <c r="K50" s="9"/>
      <c r="L50" s="6"/>
      <c r="M50" s="6"/>
      <c r="N50" s="6"/>
      <c r="O50" s="6"/>
      <c r="P50" s="6"/>
      <c r="Q50" s="6"/>
      <c r="R50" s="9"/>
      <c r="S50" s="9"/>
      <c r="T50" s="9"/>
    </row>
    <row r="51" spans="1:23" ht="13" outlineLevel="5">
      <c r="A51" s="188" t="s">
        <v>455</v>
      </c>
      <c r="B51" s="237">
        <v>6</v>
      </c>
      <c r="C51" s="238"/>
      <c r="D51" s="238"/>
      <c r="E51" s="192"/>
      <c r="F51" s="192"/>
      <c r="G51" s="239" t="s">
        <v>208</v>
      </c>
      <c r="H51" s="240"/>
      <c r="I51" s="241"/>
      <c r="J51" s="273"/>
      <c r="K51" s="190">
        <f>SUBTOTAL(9,K52:K59)</f>
        <v>0</v>
      </c>
      <c r="L51" s="240"/>
      <c r="M51" s="241"/>
      <c r="N51" s="191">
        <f>SUBTOTAL(9,N52:N59)</f>
        <v>1.0237159999999998</v>
      </c>
      <c r="O51" s="241"/>
      <c r="P51" s="191">
        <f>SUBTOTAL(9,P52:P59)</f>
        <v>0</v>
      </c>
      <c r="Q51" s="242"/>
      <c r="R51" s="190">
        <f>SUBTOTAL(9,R52:R59)</f>
        <v>0</v>
      </c>
      <c r="S51" s="190">
        <f>SUBTOTAL(9,S52:S59)</f>
        <v>0</v>
      </c>
      <c r="T51" s="188"/>
      <c r="U51" s="6"/>
      <c r="V51" s="9"/>
      <c r="W51" s="9"/>
    </row>
    <row r="52" spans="1:23" ht="26" outlineLevel="6">
      <c r="B52" s="196"/>
      <c r="C52" s="197"/>
      <c r="D52" s="107" t="s">
        <v>1861</v>
      </c>
      <c r="E52" s="108"/>
      <c r="F52" s="108" t="s">
        <v>557</v>
      </c>
      <c r="G52" s="109" t="s">
        <v>558</v>
      </c>
      <c r="H52" s="110" t="s">
        <v>499</v>
      </c>
      <c r="I52" s="111">
        <v>21.4</v>
      </c>
      <c r="J52" s="274"/>
      <c r="K52" s="112">
        <f>I52*J52</f>
        <v>0</v>
      </c>
      <c r="L52" s="110" t="s">
        <v>2013</v>
      </c>
      <c r="M52" s="111">
        <v>3.798E-2</v>
      </c>
      <c r="N52" s="111">
        <f>I52*M52</f>
        <v>0.81277199999999994</v>
      </c>
      <c r="O52" s="111"/>
      <c r="P52" s="111">
        <f>I52*O52</f>
        <v>0</v>
      </c>
      <c r="Q52" s="112">
        <v>21</v>
      </c>
      <c r="R52" s="112">
        <f>K52*(Q52/100)</f>
        <v>0</v>
      </c>
      <c r="S52" s="112">
        <f>K52+R52</f>
        <v>0</v>
      </c>
      <c r="T52" s="113">
        <v>5</v>
      </c>
      <c r="U52" s="9"/>
      <c r="V52" s="9"/>
      <c r="W52" s="9"/>
    </row>
    <row r="53" spans="1:23" ht="4.5" customHeight="1" outlineLevel="6">
      <c r="B53" s="196"/>
      <c r="C53" s="198"/>
      <c r="D53" s="198"/>
      <c r="E53" s="10"/>
      <c r="F53" s="10"/>
      <c r="G53" s="202"/>
      <c r="H53" s="204"/>
      <c r="I53" s="158"/>
      <c r="J53" s="275"/>
      <c r="K53" s="152"/>
      <c r="L53" s="204"/>
      <c r="M53" s="158"/>
      <c r="N53" s="158"/>
      <c r="O53" s="158"/>
      <c r="P53" s="158"/>
      <c r="Q53" s="152"/>
      <c r="R53" s="152"/>
      <c r="S53" s="152"/>
      <c r="T53" s="10"/>
      <c r="U53" s="9"/>
      <c r="V53" s="9"/>
      <c r="W53" s="9"/>
    </row>
    <row r="54" spans="1:23" ht="13" outlineLevel="6">
      <c r="B54" s="196"/>
      <c r="C54" s="197"/>
      <c r="D54" s="107" t="s">
        <v>1862</v>
      </c>
      <c r="E54" s="108"/>
      <c r="F54" s="108" t="s">
        <v>877</v>
      </c>
      <c r="G54" s="109" t="s">
        <v>878</v>
      </c>
      <c r="H54" s="110" t="s">
        <v>499</v>
      </c>
      <c r="I54" s="111">
        <v>10.3</v>
      </c>
      <c r="J54" s="274"/>
      <c r="K54" s="112">
        <f>I54*J54</f>
        <v>0</v>
      </c>
      <c r="L54" s="110" t="s">
        <v>2013</v>
      </c>
      <c r="M54" s="111">
        <v>2.0480000000000002E-2</v>
      </c>
      <c r="N54" s="111">
        <f>I54*M54</f>
        <v>0.21094400000000002</v>
      </c>
      <c r="O54" s="111"/>
      <c r="P54" s="111">
        <f>I54*O54</f>
        <v>0</v>
      </c>
      <c r="Q54" s="112">
        <v>21</v>
      </c>
      <c r="R54" s="112">
        <f>K54*(Q54/100)</f>
        <v>0</v>
      </c>
      <c r="S54" s="112">
        <f>K54+R54</f>
        <v>0</v>
      </c>
      <c r="T54" s="113">
        <v>5</v>
      </c>
      <c r="U54" s="9"/>
      <c r="V54" s="9"/>
      <c r="W54" s="9"/>
    </row>
    <row r="55" spans="1:23" ht="4.5" customHeight="1" outlineLevel="6">
      <c r="B55" s="196"/>
      <c r="C55" s="198"/>
      <c r="D55" s="198"/>
      <c r="E55" s="10"/>
      <c r="F55" s="10"/>
      <c r="G55" s="202"/>
      <c r="H55" s="204"/>
      <c r="I55" s="158"/>
      <c r="J55" s="275"/>
      <c r="K55" s="152"/>
      <c r="L55" s="204"/>
      <c r="M55" s="158"/>
      <c r="N55" s="158"/>
      <c r="O55" s="158"/>
      <c r="P55" s="158"/>
      <c r="Q55" s="152"/>
      <c r="R55" s="152"/>
      <c r="S55" s="152"/>
      <c r="T55" s="10"/>
      <c r="U55" s="9"/>
      <c r="V55" s="9"/>
      <c r="W55" s="9"/>
    </row>
    <row r="56" spans="1:23" ht="12" outlineLevel="7">
      <c r="A56" s="243"/>
      <c r="B56" s="244"/>
      <c r="C56" s="244"/>
      <c r="D56" s="244"/>
      <c r="E56" s="245"/>
      <c r="F56" s="249" t="s">
        <v>17</v>
      </c>
      <c r="G56" s="246" t="s">
        <v>879</v>
      </c>
      <c r="H56" s="247"/>
      <c r="I56" s="248">
        <v>0</v>
      </c>
      <c r="J56" s="276"/>
      <c r="K56" s="250"/>
      <c r="L56" s="247"/>
      <c r="M56" s="248"/>
      <c r="N56" s="248"/>
      <c r="O56" s="248"/>
      <c r="P56" s="248"/>
      <c r="Q56" s="250"/>
      <c r="R56" s="250"/>
      <c r="S56" s="250"/>
      <c r="T56" s="249"/>
      <c r="U56" s="6"/>
      <c r="V56" s="9"/>
    </row>
    <row r="57" spans="1:23" ht="12" outlineLevel="7">
      <c r="A57" s="243"/>
      <c r="B57" s="244"/>
      <c r="C57" s="244"/>
      <c r="D57" s="244"/>
      <c r="E57" s="245"/>
      <c r="F57" s="249"/>
      <c r="G57" s="246" t="s">
        <v>1863</v>
      </c>
      <c r="H57" s="247"/>
      <c r="I57" s="248">
        <v>10.3</v>
      </c>
      <c r="J57" s="276"/>
      <c r="K57" s="250"/>
      <c r="L57" s="247"/>
      <c r="M57" s="248"/>
      <c r="N57" s="248"/>
      <c r="O57" s="248"/>
      <c r="P57" s="248"/>
      <c r="Q57" s="250"/>
      <c r="R57" s="250"/>
      <c r="S57" s="250"/>
      <c r="T57" s="249"/>
      <c r="U57" s="6"/>
      <c r="V57" s="9"/>
    </row>
    <row r="58" spans="1:23" ht="7.5" customHeight="1" outlineLevel="7">
      <c r="A58" s="9"/>
      <c r="B58" s="196"/>
      <c r="C58" s="195"/>
      <c r="D58" s="195"/>
      <c r="E58" s="12"/>
      <c r="F58" s="12"/>
      <c r="G58" s="203"/>
      <c r="H58" s="204"/>
      <c r="I58" s="205"/>
      <c r="J58" s="277"/>
      <c r="K58" s="152"/>
      <c r="L58" s="204"/>
      <c r="M58" s="158"/>
      <c r="N58" s="158"/>
      <c r="O58" s="158"/>
      <c r="P58" s="158"/>
      <c r="Q58" s="152"/>
      <c r="R58" s="152"/>
      <c r="S58" s="152"/>
      <c r="T58" s="10"/>
      <c r="U58" s="6"/>
      <c r="V58" s="9"/>
    </row>
    <row r="59" spans="1:23" outlineLevel="6">
      <c r="B59" s="6"/>
      <c r="C59" s="6"/>
      <c r="D59" s="6"/>
      <c r="E59" s="6"/>
      <c r="F59" s="6"/>
      <c r="G59" s="6"/>
      <c r="H59" s="6"/>
      <c r="I59" s="6"/>
      <c r="J59" s="278"/>
      <c r="K59" s="9"/>
      <c r="L59" s="6"/>
      <c r="M59" s="6"/>
      <c r="N59" s="6"/>
      <c r="O59" s="6"/>
      <c r="P59" s="6"/>
      <c r="Q59" s="6"/>
      <c r="R59" s="9"/>
      <c r="S59" s="9"/>
      <c r="T59" s="9"/>
    </row>
    <row r="60" spans="1:23" ht="13" outlineLevel="4">
      <c r="A60" s="183" t="s">
        <v>456</v>
      </c>
      <c r="B60" s="231">
        <v>5</v>
      </c>
      <c r="C60" s="232"/>
      <c r="D60" s="232"/>
      <c r="E60" s="187"/>
      <c r="F60" s="187"/>
      <c r="G60" s="233" t="s">
        <v>210</v>
      </c>
      <c r="H60" s="234"/>
      <c r="I60" s="235"/>
      <c r="J60" s="272"/>
      <c r="K60" s="185">
        <f>SUBTOTAL(9,K61:K74)</f>
        <v>0</v>
      </c>
      <c r="L60" s="234"/>
      <c r="M60" s="235"/>
      <c r="N60" s="186">
        <f>SUBTOTAL(9,N61:N74)</f>
        <v>2.0639999999999999E-2</v>
      </c>
      <c r="O60" s="235"/>
      <c r="P60" s="186">
        <f>SUBTOTAL(9,P61:P74)</f>
        <v>0</v>
      </c>
      <c r="Q60" s="236"/>
      <c r="R60" s="185">
        <f>SUBTOTAL(9,R61:R74)</f>
        <v>0</v>
      </c>
      <c r="S60" s="185">
        <f>SUBTOTAL(9,S61:S74)</f>
        <v>0</v>
      </c>
      <c r="T60" s="183"/>
      <c r="U60" s="6"/>
      <c r="V60" s="9"/>
      <c r="W60" s="9"/>
    </row>
    <row r="61" spans="1:23" ht="13" outlineLevel="5">
      <c r="A61" s="188" t="s">
        <v>457</v>
      </c>
      <c r="B61" s="237">
        <v>6</v>
      </c>
      <c r="C61" s="238"/>
      <c r="D61" s="238"/>
      <c r="E61" s="192"/>
      <c r="F61" s="192"/>
      <c r="G61" s="239" t="s">
        <v>212</v>
      </c>
      <c r="H61" s="240"/>
      <c r="I61" s="241"/>
      <c r="J61" s="273"/>
      <c r="K61" s="190">
        <f>SUBTOTAL(9,K62:K67)</f>
        <v>0</v>
      </c>
      <c r="L61" s="240"/>
      <c r="M61" s="241"/>
      <c r="N61" s="191">
        <f>SUBTOTAL(9,N62:N67)</f>
        <v>8.6E-3</v>
      </c>
      <c r="O61" s="241"/>
      <c r="P61" s="191">
        <f>SUBTOTAL(9,P62:P67)</f>
        <v>0</v>
      </c>
      <c r="Q61" s="242"/>
      <c r="R61" s="190">
        <f>SUBTOTAL(9,R62:R67)</f>
        <v>0</v>
      </c>
      <c r="S61" s="190">
        <f>SUBTOTAL(9,S62:S67)</f>
        <v>0</v>
      </c>
      <c r="T61" s="188"/>
      <c r="U61" s="6"/>
      <c r="V61" s="9"/>
      <c r="W61" s="9"/>
    </row>
    <row r="62" spans="1:23" ht="13" outlineLevel="6">
      <c r="B62" s="196"/>
      <c r="C62" s="197"/>
      <c r="D62" s="107" t="s">
        <v>1864</v>
      </c>
      <c r="E62" s="108"/>
      <c r="F62" s="108" t="s">
        <v>560</v>
      </c>
      <c r="G62" s="109" t="s">
        <v>561</v>
      </c>
      <c r="H62" s="110" t="s">
        <v>499</v>
      </c>
      <c r="I62" s="111">
        <v>43</v>
      </c>
      <c r="J62" s="274"/>
      <c r="K62" s="112">
        <f>I62*J62</f>
        <v>0</v>
      </c>
      <c r="L62" s="110" t="s">
        <v>2013</v>
      </c>
      <c r="M62" s="111">
        <v>2.0000000000000001E-4</v>
      </c>
      <c r="N62" s="111">
        <f>I62*M62</f>
        <v>8.6E-3</v>
      </c>
      <c r="O62" s="111"/>
      <c r="P62" s="111">
        <f>I62*O62</f>
        <v>0</v>
      </c>
      <c r="Q62" s="112">
        <v>21</v>
      </c>
      <c r="R62" s="112">
        <f>K62*(Q62/100)</f>
        <v>0</v>
      </c>
      <c r="S62" s="112">
        <f>K62+R62</f>
        <v>0</v>
      </c>
      <c r="T62" s="113">
        <v>5</v>
      </c>
      <c r="U62" s="9"/>
      <c r="V62" s="9"/>
      <c r="W62" s="9"/>
    </row>
    <row r="63" spans="1:23" ht="4.5" customHeight="1" outlineLevel="6">
      <c r="B63" s="196"/>
      <c r="C63" s="198"/>
      <c r="D63" s="198"/>
      <c r="E63" s="10"/>
      <c r="F63" s="10"/>
      <c r="G63" s="202"/>
      <c r="H63" s="204"/>
      <c r="I63" s="158"/>
      <c r="J63" s="275"/>
      <c r="K63" s="152"/>
      <c r="L63" s="204"/>
      <c r="M63" s="158"/>
      <c r="N63" s="158"/>
      <c r="O63" s="158"/>
      <c r="P63" s="158"/>
      <c r="Q63" s="152"/>
      <c r="R63" s="152"/>
      <c r="S63" s="152"/>
      <c r="T63" s="10"/>
      <c r="U63" s="9"/>
      <c r="V63" s="9"/>
      <c r="W63" s="9"/>
    </row>
    <row r="64" spans="1:23" ht="12" outlineLevel="7">
      <c r="A64" s="243"/>
      <c r="B64" s="244"/>
      <c r="C64" s="244"/>
      <c r="D64" s="244"/>
      <c r="E64" s="245"/>
      <c r="F64" s="249" t="s">
        <v>17</v>
      </c>
      <c r="G64" s="246" t="s">
        <v>562</v>
      </c>
      <c r="H64" s="247"/>
      <c r="I64" s="248">
        <v>0</v>
      </c>
      <c r="J64" s="276"/>
      <c r="K64" s="250"/>
      <c r="L64" s="247"/>
      <c r="M64" s="248"/>
      <c r="N64" s="248"/>
      <c r="O64" s="248"/>
      <c r="P64" s="248"/>
      <c r="Q64" s="250"/>
      <c r="R64" s="250"/>
      <c r="S64" s="250"/>
      <c r="T64" s="249"/>
      <c r="U64" s="6"/>
      <c r="V64" s="9"/>
    </row>
    <row r="65" spans="1:23" ht="12" outlineLevel="7">
      <c r="A65" s="243"/>
      <c r="B65" s="244"/>
      <c r="C65" s="244"/>
      <c r="D65" s="244"/>
      <c r="E65" s="245"/>
      <c r="F65" s="249"/>
      <c r="G65" s="246" t="s">
        <v>659</v>
      </c>
      <c r="H65" s="247"/>
      <c r="I65" s="248">
        <v>43</v>
      </c>
      <c r="J65" s="276"/>
      <c r="K65" s="250"/>
      <c r="L65" s="247"/>
      <c r="M65" s="248"/>
      <c r="N65" s="248"/>
      <c r="O65" s="248"/>
      <c r="P65" s="248"/>
      <c r="Q65" s="250"/>
      <c r="R65" s="250"/>
      <c r="S65" s="250"/>
      <c r="T65" s="249"/>
      <c r="U65" s="6"/>
      <c r="V65" s="9"/>
    </row>
    <row r="66" spans="1:23" ht="7.5" customHeight="1" outlineLevel="7">
      <c r="A66" s="9"/>
      <c r="B66" s="196"/>
      <c r="C66" s="195"/>
      <c r="D66" s="195"/>
      <c r="E66" s="12"/>
      <c r="F66" s="12"/>
      <c r="G66" s="203"/>
      <c r="H66" s="204"/>
      <c r="I66" s="205"/>
      <c r="J66" s="277"/>
      <c r="K66" s="152"/>
      <c r="L66" s="204"/>
      <c r="M66" s="158"/>
      <c r="N66" s="158"/>
      <c r="O66" s="158"/>
      <c r="P66" s="158"/>
      <c r="Q66" s="152"/>
      <c r="R66" s="152"/>
      <c r="S66" s="152"/>
      <c r="T66" s="10"/>
      <c r="U66" s="6"/>
      <c r="V66" s="9"/>
    </row>
    <row r="67" spans="1:23" outlineLevel="6">
      <c r="B67" s="6"/>
      <c r="C67" s="6"/>
      <c r="D67" s="6"/>
      <c r="E67" s="6"/>
      <c r="F67" s="6"/>
      <c r="G67" s="6"/>
      <c r="H67" s="6"/>
      <c r="I67" s="6"/>
      <c r="J67" s="278"/>
      <c r="K67" s="9"/>
      <c r="L67" s="6"/>
      <c r="M67" s="6"/>
      <c r="N67" s="6"/>
      <c r="O67" s="6"/>
      <c r="P67" s="6"/>
      <c r="Q67" s="6"/>
      <c r="R67" s="9"/>
      <c r="S67" s="9"/>
      <c r="T67" s="9"/>
    </row>
    <row r="68" spans="1:23" ht="13" outlineLevel="5">
      <c r="A68" s="188" t="s">
        <v>458</v>
      </c>
      <c r="B68" s="237">
        <v>6</v>
      </c>
      <c r="C68" s="238"/>
      <c r="D68" s="238"/>
      <c r="E68" s="192"/>
      <c r="F68" s="192"/>
      <c r="G68" s="239" t="s">
        <v>214</v>
      </c>
      <c r="H68" s="240"/>
      <c r="I68" s="241"/>
      <c r="J68" s="273"/>
      <c r="K68" s="190">
        <f>SUBTOTAL(9,K69:K74)</f>
        <v>0</v>
      </c>
      <c r="L68" s="240"/>
      <c r="M68" s="241"/>
      <c r="N68" s="191">
        <f>SUBTOTAL(9,N69:N74)</f>
        <v>1.2039999999999999E-2</v>
      </c>
      <c r="O68" s="241"/>
      <c r="P68" s="191">
        <f>SUBTOTAL(9,P69:P74)</f>
        <v>0</v>
      </c>
      <c r="Q68" s="242"/>
      <c r="R68" s="190">
        <f>SUBTOTAL(9,R69:R74)</f>
        <v>0</v>
      </c>
      <c r="S68" s="190">
        <f>SUBTOTAL(9,S69:S74)</f>
        <v>0</v>
      </c>
      <c r="T68" s="188"/>
      <c r="U68" s="6"/>
      <c r="V68" s="9"/>
      <c r="W68" s="9"/>
    </row>
    <row r="69" spans="1:23" ht="13" outlineLevel="6">
      <c r="B69" s="196"/>
      <c r="C69" s="197"/>
      <c r="D69" s="107" t="s">
        <v>1865</v>
      </c>
      <c r="E69" s="108"/>
      <c r="F69" s="108" t="s">
        <v>565</v>
      </c>
      <c r="G69" s="109" t="s">
        <v>566</v>
      </c>
      <c r="H69" s="110" t="s">
        <v>499</v>
      </c>
      <c r="I69" s="111">
        <v>43</v>
      </c>
      <c r="J69" s="274"/>
      <c r="K69" s="112">
        <f>I69*J69</f>
        <v>0</v>
      </c>
      <c r="L69" s="110" t="s">
        <v>2013</v>
      </c>
      <c r="M69" s="111">
        <v>2.7999999999999998E-4</v>
      </c>
      <c r="N69" s="111">
        <f>I69*M69</f>
        <v>1.2039999999999999E-2</v>
      </c>
      <c r="O69" s="111"/>
      <c r="P69" s="111">
        <f>I69*O69</f>
        <v>0</v>
      </c>
      <c r="Q69" s="112">
        <v>21</v>
      </c>
      <c r="R69" s="112">
        <f>K69*(Q69/100)</f>
        <v>0</v>
      </c>
      <c r="S69" s="112">
        <f>K69+R69</f>
        <v>0</v>
      </c>
      <c r="T69" s="113">
        <v>5</v>
      </c>
      <c r="U69" s="9"/>
      <c r="V69" s="9"/>
      <c r="W69" s="9"/>
    </row>
    <row r="70" spans="1:23" ht="4.5" customHeight="1" outlineLevel="6">
      <c r="B70" s="196"/>
      <c r="C70" s="198"/>
      <c r="D70" s="198"/>
      <c r="E70" s="10"/>
      <c r="F70" s="10"/>
      <c r="G70" s="202"/>
      <c r="H70" s="204"/>
      <c r="I70" s="158"/>
      <c r="J70" s="275"/>
      <c r="K70" s="152"/>
      <c r="L70" s="204"/>
      <c r="M70" s="158"/>
      <c r="N70" s="158"/>
      <c r="O70" s="158"/>
      <c r="P70" s="158"/>
      <c r="Q70" s="152"/>
      <c r="R70" s="152"/>
      <c r="S70" s="152"/>
      <c r="T70" s="10"/>
      <c r="U70" s="9"/>
      <c r="V70" s="9"/>
      <c r="W70" s="9"/>
    </row>
    <row r="71" spans="1:23" ht="12" outlineLevel="7">
      <c r="A71" s="243"/>
      <c r="B71" s="244"/>
      <c r="C71" s="244"/>
      <c r="D71" s="244"/>
      <c r="E71" s="245"/>
      <c r="F71" s="249" t="s">
        <v>17</v>
      </c>
      <c r="G71" s="246" t="s">
        <v>562</v>
      </c>
      <c r="H71" s="247"/>
      <c r="I71" s="248">
        <v>0</v>
      </c>
      <c r="J71" s="276"/>
      <c r="K71" s="250"/>
      <c r="L71" s="247"/>
      <c r="M71" s="248"/>
      <c r="N71" s="248"/>
      <c r="O71" s="248"/>
      <c r="P71" s="248"/>
      <c r="Q71" s="250"/>
      <c r="R71" s="250"/>
      <c r="S71" s="250"/>
      <c r="T71" s="249"/>
      <c r="U71" s="6"/>
      <c r="V71" s="9"/>
    </row>
    <row r="72" spans="1:23" ht="12" outlineLevel="7">
      <c r="A72" s="243"/>
      <c r="B72" s="244"/>
      <c r="C72" s="244"/>
      <c r="D72" s="244"/>
      <c r="E72" s="245"/>
      <c r="F72" s="249"/>
      <c r="G72" s="246" t="s">
        <v>659</v>
      </c>
      <c r="H72" s="247"/>
      <c r="I72" s="248">
        <v>43</v>
      </c>
      <c r="J72" s="276"/>
      <c r="K72" s="250"/>
      <c r="L72" s="247"/>
      <c r="M72" s="248"/>
      <c r="N72" s="248"/>
      <c r="O72" s="248"/>
      <c r="P72" s="248"/>
      <c r="Q72" s="250"/>
      <c r="R72" s="250"/>
      <c r="S72" s="250"/>
      <c r="T72" s="249"/>
      <c r="U72" s="6"/>
      <c r="V72" s="9"/>
    </row>
    <row r="73" spans="1:23" ht="7.5" customHeight="1" outlineLevel="7">
      <c r="A73" s="9"/>
      <c r="B73" s="196"/>
      <c r="C73" s="195"/>
      <c r="D73" s="195"/>
      <c r="E73" s="12"/>
      <c r="F73" s="12"/>
      <c r="G73" s="203"/>
      <c r="H73" s="204"/>
      <c r="I73" s="205"/>
      <c r="J73" s="277"/>
      <c r="K73" s="152"/>
      <c r="L73" s="204"/>
      <c r="M73" s="158"/>
      <c r="N73" s="158"/>
      <c r="O73" s="158"/>
      <c r="P73" s="158"/>
      <c r="Q73" s="152"/>
      <c r="R73" s="152"/>
      <c r="S73" s="152"/>
      <c r="T73" s="10"/>
      <c r="U73" s="6"/>
      <c r="V73" s="9"/>
    </row>
    <row r="74" spans="1:23" outlineLevel="6">
      <c r="B74" s="6"/>
      <c r="C74" s="6"/>
      <c r="D74" s="6"/>
      <c r="E74" s="6"/>
      <c r="F74" s="6"/>
      <c r="G74" s="6"/>
      <c r="H74" s="6"/>
      <c r="I74" s="6"/>
      <c r="J74" s="278"/>
      <c r="K74" s="9"/>
      <c r="L74" s="6"/>
      <c r="M74" s="6"/>
      <c r="N74" s="6"/>
      <c r="O74" s="6"/>
      <c r="P74" s="6"/>
      <c r="Q74" s="6"/>
      <c r="R74" s="9"/>
      <c r="S74" s="9"/>
      <c r="T74" s="9"/>
    </row>
    <row r="75" spans="1:23" ht="13" outlineLevel="3">
      <c r="A75" s="178" t="s">
        <v>459</v>
      </c>
      <c r="B75" s="225">
        <v>4</v>
      </c>
      <c r="C75" s="226"/>
      <c r="D75" s="226"/>
      <c r="E75" s="182"/>
      <c r="F75" s="182"/>
      <c r="G75" s="227" t="s">
        <v>460</v>
      </c>
      <c r="H75" s="228"/>
      <c r="I75" s="229"/>
      <c r="J75" s="271"/>
      <c r="K75" s="180">
        <f>SUBTOTAL(9,K76:K136)</f>
        <v>0</v>
      </c>
      <c r="L75" s="228"/>
      <c r="M75" s="229"/>
      <c r="N75" s="181">
        <f>SUBTOTAL(9,N76:N136)</f>
        <v>0</v>
      </c>
      <c r="O75" s="229"/>
      <c r="P75" s="181">
        <f>SUBTOTAL(9,P76:P136)</f>
        <v>0</v>
      </c>
      <c r="Q75" s="230"/>
      <c r="R75" s="180">
        <f>SUBTOTAL(9,R76:R136)</f>
        <v>0</v>
      </c>
      <c r="S75" s="180">
        <f>SUBTOTAL(9,S76:S136)</f>
        <v>0</v>
      </c>
      <c r="T75" s="178"/>
      <c r="U75" s="6"/>
      <c r="V75" s="9"/>
      <c r="W75" s="9"/>
    </row>
    <row r="76" spans="1:23" ht="13" outlineLevel="4">
      <c r="A76" s="183" t="s">
        <v>461</v>
      </c>
      <c r="B76" s="231">
        <v>5</v>
      </c>
      <c r="C76" s="232"/>
      <c r="D76" s="232"/>
      <c r="E76" s="187"/>
      <c r="F76" s="187"/>
      <c r="G76" s="233" t="s">
        <v>462</v>
      </c>
      <c r="H76" s="234"/>
      <c r="I76" s="235"/>
      <c r="J76" s="272"/>
      <c r="K76" s="185">
        <f>SUBTOTAL(9,K77:K136)</f>
        <v>0</v>
      </c>
      <c r="L76" s="234"/>
      <c r="M76" s="235"/>
      <c r="N76" s="186">
        <f>SUBTOTAL(9,N77:N136)</f>
        <v>0</v>
      </c>
      <c r="O76" s="235"/>
      <c r="P76" s="186">
        <f>SUBTOTAL(9,P77:P136)</f>
        <v>0</v>
      </c>
      <c r="Q76" s="236"/>
      <c r="R76" s="185">
        <f>SUBTOTAL(9,R77:R136)</f>
        <v>0</v>
      </c>
      <c r="S76" s="185">
        <f>SUBTOTAL(9,S77:S136)</f>
        <v>0</v>
      </c>
      <c r="T76" s="183"/>
      <c r="U76" s="6"/>
      <c r="V76" s="9"/>
      <c r="W76" s="9"/>
    </row>
    <row r="77" spans="1:23" ht="13" outlineLevel="5">
      <c r="A77" s="188" t="s">
        <v>463</v>
      </c>
      <c r="B77" s="237">
        <v>6</v>
      </c>
      <c r="C77" s="238"/>
      <c r="D77" s="238"/>
      <c r="E77" s="192"/>
      <c r="F77" s="192"/>
      <c r="G77" s="239" t="s">
        <v>464</v>
      </c>
      <c r="H77" s="240"/>
      <c r="I77" s="241"/>
      <c r="J77" s="273"/>
      <c r="K77" s="190">
        <f>SUBTOTAL(9,K78:K136)</f>
        <v>0</v>
      </c>
      <c r="L77" s="240"/>
      <c r="M77" s="241"/>
      <c r="N77" s="191">
        <f>SUBTOTAL(9,N78:N136)</f>
        <v>0</v>
      </c>
      <c r="O77" s="241"/>
      <c r="P77" s="191">
        <f>SUBTOTAL(9,P78:P136)</f>
        <v>0</v>
      </c>
      <c r="Q77" s="242"/>
      <c r="R77" s="190">
        <f>SUBTOTAL(9,R78:R136)</f>
        <v>0</v>
      </c>
      <c r="S77" s="190">
        <f>SUBTOTAL(9,S78:S136)</f>
        <v>0</v>
      </c>
      <c r="T77" s="188"/>
      <c r="U77" s="6"/>
      <c r="V77" s="9"/>
      <c r="W77" s="9"/>
    </row>
    <row r="78" spans="1:23" ht="26" outlineLevel="6">
      <c r="B78" s="196"/>
      <c r="C78" s="197"/>
      <c r="D78" s="107" t="s">
        <v>1866</v>
      </c>
      <c r="E78" s="108"/>
      <c r="F78" s="108" t="s">
        <v>1867</v>
      </c>
      <c r="G78" s="109" t="s">
        <v>569</v>
      </c>
      <c r="H78" s="110"/>
      <c r="I78" s="111">
        <v>0</v>
      </c>
      <c r="J78" s="274"/>
      <c r="K78" s="112">
        <f>I78*J78</f>
        <v>0</v>
      </c>
      <c r="L78" s="110" t="s">
        <v>2014</v>
      </c>
      <c r="M78" s="111"/>
      <c r="N78" s="111">
        <f>I78*M78</f>
        <v>0</v>
      </c>
      <c r="O78" s="111"/>
      <c r="P78" s="111">
        <f>I78*O78</f>
        <v>0</v>
      </c>
      <c r="Q78" s="112">
        <v>21</v>
      </c>
      <c r="R78" s="112">
        <f>K78*(Q78/100)</f>
        <v>0</v>
      </c>
      <c r="S78" s="112">
        <f>K78+R78</f>
        <v>0</v>
      </c>
      <c r="T78" s="113"/>
      <c r="U78" s="9"/>
      <c r="V78" s="9"/>
      <c r="W78" s="9"/>
    </row>
    <row r="79" spans="1:23" ht="4.5" customHeight="1" outlineLevel="6">
      <c r="B79" s="196"/>
      <c r="C79" s="198"/>
      <c r="D79" s="198"/>
      <c r="E79" s="10"/>
      <c r="F79" s="10"/>
      <c r="G79" s="202"/>
      <c r="H79" s="204"/>
      <c r="I79" s="158"/>
      <c r="J79" s="275"/>
      <c r="K79" s="152"/>
      <c r="L79" s="204"/>
      <c r="M79" s="158"/>
      <c r="N79" s="158"/>
      <c r="O79" s="158"/>
      <c r="P79" s="158"/>
      <c r="Q79" s="152"/>
      <c r="R79" s="152"/>
      <c r="S79" s="152"/>
      <c r="T79" s="10"/>
      <c r="U79" s="9"/>
      <c r="V79" s="9"/>
      <c r="W79" s="9"/>
    </row>
    <row r="80" spans="1:23" ht="26" outlineLevel="6">
      <c r="B80" s="196"/>
      <c r="C80" s="197"/>
      <c r="D80" s="107" t="s">
        <v>1868</v>
      </c>
      <c r="E80" s="108"/>
      <c r="F80" s="108" t="s">
        <v>1869</v>
      </c>
      <c r="G80" s="109" t="s">
        <v>572</v>
      </c>
      <c r="H80" s="110"/>
      <c r="I80" s="111">
        <v>0</v>
      </c>
      <c r="J80" s="274"/>
      <c r="K80" s="112">
        <f>I80*J80</f>
        <v>0</v>
      </c>
      <c r="L80" s="110" t="s">
        <v>2014</v>
      </c>
      <c r="M80" s="111"/>
      <c r="N80" s="111">
        <f>I80*M80</f>
        <v>0</v>
      </c>
      <c r="O80" s="111"/>
      <c r="P80" s="111">
        <f>I80*O80</f>
        <v>0</v>
      </c>
      <c r="Q80" s="112">
        <v>21</v>
      </c>
      <c r="R80" s="112">
        <f>K80*(Q80/100)</f>
        <v>0</v>
      </c>
      <c r="S80" s="112">
        <f>K80+R80</f>
        <v>0</v>
      </c>
      <c r="T80" s="113"/>
      <c r="U80" s="9"/>
      <c r="V80" s="9"/>
      <c r="W80" s="9"/>
    </row>
    <row r="81" spans="2:23" ht="4.5" customHeight="1" outlineLevel="6">
      <c r="B81" s="196"/>
      <c r="C81" s="198"/>
      <c r="D81" s="198"/>
      <c r="E81" s="10"/>
      <c r="F81" s="10"/>
      <c r="G81" s="202"/>
      <c r="H81" s="204"/>
      <c r="I81" s="158"/>
      <c r="J81" s="275"/>
      <c r="K81" s="152"/>
      <c r="L81" s="204"/>
      <c r="M81" s="158"/>
      <c r="N81" s="158"/>
      <c r="O81" s="158"/>
      <c r="P81" s="158"/>
      <c r="Q81" s="152"/>
      <c r="R81" s="152"/>
      <c r="S81" s="152"/>
      <c r="T81" s="10"/>
      <c r="U81" s="9"/>
      <c r="V81" s="9"/>
      <c r="W81" s="9"/>
    </row>
    <row r="82" spans="2:23" ht="26" outlineLevel="6">
      <c r="B82" s="196"/>
      <c r="C82" s="197"/>
      <c r="D82" s="107" t="s">
        <v>1870</v>
      </c>
      <c r="E82" s="108"/>
      <c r="F82" s="108" t="s">
        <v>1871</v>
      </c>
      <c r="G82" s="109" t="s">
        <v>575</v>
      </c>
      <c r="H82" s="110"/>
      <c r="I82" s="111">
        <v>0</v>
      </c>
      <c r="J82" s="274"/>
      <c r="K82" s="112">
        <f>I82*J82</f>
        <v>0</v>
      </c>
      <c r="L82" s="110" t="s">
        <v>2014</v>
      </c>
      <c r="M82" s="111"/>
      <c r="N82" s="111">
        <f>I82*M82</f>
        <v>0</v>
      </c>
      <c r="O82" s="111"/>
      <c r="P82" s="111">
        <f>I82*O82</f>
        <v>0</v>
      </c>
      <c r="Q82" s="112">
        <v>21</v>
      </c>
      <c r="R82" s="112">
        <f>K82*(Q82/100)</f>
        <v>0</v>
      </c>
      <c r="S82" s="112">
        <f>K82+R82</f>
        <v>0</v>
      </c>
      <c r="T82" s="113"/>
      <c r="U82" s="9"/>
      <c r="V82" s="9"/>
      <c r="W82" s="9"/>
    </row>
    <row r="83" spans="2:23" ht="4.5" customHeight="1" outlineLevel="6">
      <c r="B83" s="196"/>
      <c r="C83" s="198"/>
      <c r="D83" s="198"/>
      <c r="E83" s="10"/>
      <c r="F83" s="10"/>
      <c r="G83" s="202"/>
      <c r="H83" s="204"/>
      <c r="I83" s="158"/>
      <c r="J83" s="275"/>
      <c r="K83" s="152"/>
      <c r="L83" s="204"/>
      <c r="M83" s="158"/>
      <c r="N83" s="158"/>
      <c r="O83" s="158"/>
      <c r="P83" s="158"/>
      <c r="Q83" s="152"/>
      <c r="R83" s="152"/>
      <c r="S83" s="152"/>
      <c r="T83" s="10"/>
      <c r="U83" s="9"/>
      <c r="V83" s="9"/>
      <c r="W83" s="9"/>
    </row>
    <row r="84" spans="2:23" ht="104" outlineLevel="6">
      <c r="B84" s="196"/>
      <c r="C84" s="197"/>
      <c r="D84" s="107" t="s">
        <v>1872</v>
      </c>
      <c r="E84" s="108" t="s">
        <v>1873</v>
      </c>
      <c r="F84" s="108" t="s">
        <v>1874</v>
      </c>
      <c r="G84" s="109" t="s">
        <v>1875</v>
      </c>
      <c r="H84" s="110" t="s">
        <v>513</v>
      </c>
      <c r="I84" s="111">
        <v>1</v>
      </c>
      <c r="J84" s="274"/>
      <c r="K84" s="112">
        <f>I84*J84</f>
        <v>0</v>
      </c>
      <c r="L84" s="110" t="s">
        <v>2014</v>
      </c>
      <c r="M84" s="111"/>
      <c r="N84" s="111">
        <f>I84*M84</f>
        <v>0</v>
      </c>
      <c r="O84" s="111"/>
      <c r="P84" s="111">
        <f>I84*O84</f>
        <v>0</v>
      </c>
      <c r="Q84" s="112">
        <v>21</v>
      </c>
      <c r="R84" s="112">
        <f>K84*(Q84/100)</f>
        <v>0</v>
      </c>
      <c r="S84" s="112">
        <f>K84+R84</f>
        <v>0</v>
      </c>
      <c r="T84" s="113"/>
      <c r="U84" s="9"/>
      <c r="V84" s="9"/>
      <c r="W84" s="9"/>
    </row>
    <row r="85" spans="2:23" ht="4.5" customHeight="1" outlineLevel="6">
      <c r="B85" s="196"/>
      <c r="C85" s="198"/>
      <c r="D85" s="198"/>
      <c r="E85" s="10"/>
      <c r="F85" s="10"/>
      <c r="G85" s="202"/>
      <c r="H85" s="204"/>
      <c r="I85" s="158"/>
      <c r="J85" s="275"/>
      <c r="K85" s="152"/>
      <c r="L85" s="204"/>
      <c r="M85" s="158"/>
      <c r="N85" s="158"/>
      <c r="O85" s="158"/>
      <c r="P85" s="158"/>
      <c r="Q85" s="152"/>
      <c r="R85" s="152"/>
      <c r="S85" s="152"/>
      <c r="T85" s="10"/>
      <c r="U85" s="9"/>
      <c r="V85" s="9"/>
      <c r="W85" s="9"/>
    </row>
    <row r="86" spans="2:23" ht="104" outlineLevel="6">
      <c r="B86" s="196"/>
      <c r="C86" s="197"/>
      <c r="D86" s="107" t="s">
        <v>1876</v>
      </c>
      <c r="E86" s="108" t="s">
        <v>1877</v>
      </c>
      <c r="F86" s="108" t="s">
        <v>1878</v>
      </c>
      <c r="G86" s="109" t="s">
        <v>1879</v>
      </c>
      <c r="H86" s="110" t="s">
        <v>513</v>
      </c>
      <c r="I86" s="111">
        <v>1</v>
      </c>
      <c r="J86" s="274"/>
      <c r="K86" s="112">
        <f>I86*J86</f>
        <v>0</v>
      </c>
      <c r="L86" s="110" t="s">
        <v>2014</v>
      </c>
      <c r="M86" s="111"/>
      <c r="N86" s="111">
        <f>I86*M86</f>
        <v>0</v>
      </c>
      <c r="O86" s="111"/>
      <c r="P86" s="111">
        <f>I86*O86</f>
        <v>0</v>
      </c>
      <c r="Q86" s="112">
        <v>21</v>
      </c>
      <c r="R86" s="112">
        <f>K86*(Q86/100)</f>
        <v>0</v>
      </c>
      <c r="S86" s="112">
        <f>K86+R86</f>
        <v>0</v>
      </c>
      <c r="T86" s="113"/>
      <c r="U86" s="9"/>
      <c r="V86" s="9"/>
      <c r="W86" s="9"/>
    </row>
    <row r="87" spans="2:23" ht="4.5" customHeight="1" outlineLevel="6">
      <c r="B87" s="196"/>
      <c r="C87" s="198"/>
      <c r="D87" s="198"/>
      <c r="E87" s="10"/>
      <c r="F87" s="10"/>
      <c r="G87" s="202"/>
      <c r="H87" s="204"/>
      <c r="I87" s="158"/>
      <c r="J87" s="275"/>
      <c r="K87" s="152"/>
      <c r="L87" s="204"/>
      <c r="M87" s="158"/>
      <c r="N87" s="158"/>
      <c r="O87" s="158"/>
      <c r="P87" s="158"/>
      <c r="Q87" s="152"/>
      <c r="R87" s="152"/>
      <c r="S87" s="152"/>
      <c r="T87" s="10"/>
      <c r="U87" s="9"/>
      <c r="V87" s="9"/>
      <c r="W87" s="9"/>
    </row>
    <row r="88" spans="2:23" ht="104" outlineLevel="6">
      <c r="B88" s="196"/>
      <c r="C88" s="197"/>
      <c r="D88" s="107" t="s">
        <v>1880</v>
      </c>
      <c r="E88" s="108" t="s">
        <v>1881</v>
      </c>
      <c r="F88" s="108" t="s">
        <v>1882</v>
      </c>
      <c r="G88" s="109" t="s">
        <v>1883</v>
      </c>
      <c r="H88" s="110" t="s">
        <v>513</v>
      </c>
      <c r="I88" s="111">
        <v>1</v>
      </c>
      <c r="J88" s="274"/>
      <c r="K88" s="112">
        <f>I88*J88</f>
        <v>0</v>
      </c>
      <c r="L88" s="110" t="s">
        <v>2014</v>
      </c>
      <c r="M88" s="111"/>
      <c r="N88" s="111">
        <f>I88*M88</f>
        <v>0</v>
      </c>
      <c r="O88" s="111"/>
      <c r="P88" s="111">
        <f>I88*O88</f>
        <v>0</v>
      </c>
      <c r="Q88" s="112">
        <v>21</v>
      </c>
      <c r="R88" s="112">
        <f>K88*(Q88/100)</f>
        <v>0</v>
      </c>
      <c r="S88" s="112">
        <f>K88+R88</f>
        <v>0</v>
      </c>
      <c r="T88" s="113"/>
      <c r="U88" s="9"/>
      <c r="V88" s="9"/>
      <c r="W88" s="9"/>
    </row>
    <row r="89" spans="2:23" ht="4.5" customHeight="1" outlineLevel="6">
      <c r="B89" s="196"/>
      <c r="C89" s="198"/>
      <c r="D89" s="198"/>
      <c r="E89" s="10"/>
      <c r="F89" s="10"/>
      <c r="G89" s="202"/>
      <c r="H89" s="204"/>
      <c r="I89" s="158"/>
      <c r="J89" s="275"/>
      <c r="K89" s="152"/>
      <c r="L89" s="204"/>
      <c r="M89" s="158"/>
      <c r="N89" s="158"/>
      <c r="O89" s="158"/>
      <c r="P89" s="158"/>
      <c r="Q89" s="152"/>
      <c r="R89" s="152"/>
      <c r="S89" s="152"/>
      <c r="T89" s="10"/>
      <c r="U89" s="9"/>
      <c r="V89" s="9"/>
      <c r="W89" s="9"/>
    </row>
    <row r="90" spans="2:23" ht="104" outlineLevel="6">
      <c r="B90" s="196"/>
      <c r="C90" s="197"/>
      <c r="D90" s="107" t="s">
        <v>1884</v>
      </c>
      <c r="E90" s="108" t="s">
        <v>1885</v>
      </c>
      <c r="F90" s="108" t="s">
        <v>1886</v>
      </c>
      <c r="G90" s="109" t="s">
        <v>1887</v>
      </c>
      <c r="H90" s="110" t="s">
        <v>513</v>
      </c>
      <c r="I90" s="111">
        <v>1</v>
      </c>
      <c r="J90" s="274"/>
      <c r="K90" s="112">
        <f>I90*J90</f>
        <v>0</v>
      </c>
      <c r="L90" s="110" t="s">
        <v>2014</v>
      </c>
      <c r="M90" s="111"/>
      <c r="N90" s="111">
        <f>I90*M90</f>
        <v>0</v>
      </c>
      <c r="O90" s="111"/>
      <c r="P90" s="111">
        <f>I90*O90</f>
        <v>0</v>
      </c>
      <c r="Q90" s="112">
        <v>21</v>
      </c>
      <c r="R90" s="112">
        <f>K90*(Q90/100)</f>
        <v>0</v>
      </c>
      <c r="S90" s="112">
        <f>K90+R90</f>
        <v>0</v>
      </c>
      <c r="T90" s="113"/>
      <c r="U90" s="9"/>
      <c r="V90" s="9"/>
      <c r="W90" s="9"/>
    </row>
    <row r="91" spans="2:23" ht="4.5" customHeight="1" outlineLevel="6">
      <c r="B91" s="196"/>
      <c r="C91" s="198"/>
      <c r="D91" s="198"/>
      <c r="E91" s="10"/>
      <c r="F91" s="10"/>
      <c r="G91" s="202"/>
      <c r="H91" s="204"/>
      <c r="I91" s="158"/>
      <c r="J91" s="275"/>
      <c r="K91" s="152"/>
      <c r="L91" s="204"/>
      <c r="M91" s="158"/>
      <c r="N91" s="158"/>
      <c r="O91" s="158"/>
      <c r="P91" s="158"/>
      <c r="Q91" s="152"/>
      <c r="R91" s="152"/>
      <c r="S91" s="152"/>
      <c r="T91" s="10"/>
      <c r="U91" s="9"/>
      <c r="V91" s="9"/>
      <c r="W91" s="9"/>
    </row>
    <row r="92" spans="2:23" ht="104" outlineLevel="6">
      <c r="B92" s="196"/>
      <c r="C92" s="197"/>
      <c r="D92" s="107" t="s">
        <v>1888</v>
      </c>
      <c r="E92" s="108" t="s">
        <v>1889</v>
      </c>
      <c r="F92" s="108" t="s">
        <v>1890</v>
      </c>
      <c r="G92" s="109" t="s">
        <v>1887</v>
      </c>
      <c r="H92" s="110" t="s">
        <v>513</v>
      </c>
      <c r="I92" s="111">
        <v>1</v>
      </c>
      <c r="J92" s="274"/>
      <c r="K92" s="112">
        <f>I92*J92</f>
        <v>0</v>
      </c>
      <c r="L92" s="110" t="s">
        <v>2014</v>
      </c>
      <c r="M92" s="111"/>
      <c r="N92" s="111">
        <f>I92*M92</f>
        <v>0</v>
      </c>
      <c r="O92" s="111"/>
      <c r="P92" s="111">
        <f>I92*O92</f>
        <v>0</v>
      </c>
      <c r="Q92" s="112">
        <v>21</v>
      </c>
      <c r="R92" s="112">
        <f>K92*(Q92/100)</f>
        <v>0</v>
      </c>
      <c r="S92" s="112">
        <f>K92+R92</f>
        <v>0</v>
      </c>
      <c r="T92" s="113"/>
      <c r="U92" s="9"/>
      <c r="V92" s="9"/>
      <c r="W92" s="9"/>
    </row>
    <row r="93" spans="2:23" ht="4.5" customHeight="1" outlineLevel="6">
      <c r="B93" s="196"/>
      <c r="C93" s="198"/>
      <c r="D93" s="198"/>
      <c r="E93" s="10"/>
      <c r="F93" s="10"/>
      <c r="G93" s="202"/>
      <c r="H93" s="204"/>
      <c r="I93" s="158"/>
      <c r="J93" s="275"/>
      <c r="K93" s="152"/>
      <c r="L93" s="204"/>
      <c r="M93" s="158"/>
      <c r="N93" s="158"/>
      <c r="O93" s="158"/>
      <c r="P93" s="158"/>
      <c r="Q93" s="152"/>
      <c r="R93" s="152"/>
      <c r="S93" s="152"/>
      <c r="T93" s="10"/>
      <c r="U93" s="9"/>
      <c r="V93" s="9"/>
      <c r="W93" s="9"/>
    </row>
    <row r="94" spans="2:23" ht="104" outlineLevel="6">
      <c r="B94" s="196"/>
      <c r="C94" s="197"/>
      <c r="D94" s="107" t="s">
        <v>1891</v>
      </c>
      <c r="E94" s="108" t="s">
        <v>1892</v>
      </c>
      <c r="F94" s="108" t="s">
        <v>1893</v>
      </c>
      <c r="G94" s="109" t="s">
        <v>1894</v>
      </c>
      <c r="H94" s="110" t="s">
        <v>513</v>
      </c>
      <c r="I94" s="111">
        <v>1</v>
      </c>
      <c r="J94" s="274"/>
      <c r="K94" s="112">
        <f>I94*J94</f>
        <v>0</v>
      </c>
      <c r="L94" s="110" t="s">
        <v>2014</v>
      </c>
      <c r="M94" s="111"/>
      <c r="N94" s="111">
        <f>I94*M94</f>
        <v>0</v>
      </c>
      <c r="O94" s="111"/>
      <c r="P94" s="111">
        <f>I94*O94</f>
        <v>0</v>
      </c>
      <c r="Q94" s="112">
        <v>21</v>
      </c>
      <c r="R94" s="112">
        <f>K94*(Q94/100)</f>
        <v>0</v>
      </c>
      <c r="S94" s="112">
        <f>K94+R94</f>
        <v>0</v>
      </c>
      <c r="T94" s="113"/>
      <c r="U94" s="9"/>
      <c r="V94" s="9"/>
      <c r="W94" s="9"/>
    </row>
    <row r="95" spans="2:23" ht="4.5" customHeight="1" outlineLevel="6">
      <c r="B95" s="196"/>
      <c r="C95" s="198"/>
      <c r="D95" s="198"/>
      <c r="E95" s="10"/>
      <c r="F95" s="10"/>
      <c r="G95" s="202"/>
      <c r="H95" s="204"/>
      <c r="I95" s="158"/>
      <c r="J95" s="275"/>
      <c r="K95" s="152"/>
      <c r="L95" s="204"/>
      <c r="M95" s="158"/>
      <c r="N95" s="158"/>
      <c r="O95" s="158"/>
      <c r="P95" s="158"/>
      <c r="Q95" s="152"/>
      <c r="R95" s="152"/>
      <c r="S95" s="152"/>
      <c r="T95" s="10"/>
      <c r="U95" s="9"/>
      <c r="V95" s="9"/>
      <c r="W95" s="9"/>
    </row>
    <row r="96" spans="2:23" ht="104" outlineLevel="6">
      <c r="B96" s="196"/>
      <c r="C96" s="197"/>
      <c r="D96" s="107" t="s">
        <v>1895</v>
      </c>
      <c r="E96" s="108" t="s">
        <v>1896</v>
      </c>
      <c r="F96" s="108" t="s">
        <v>1897</v>
      </c>
      <c r="G96" s="109" t="s">
        <v>1894</v>
      </c>
      <c r="H96" s="110" t="s">
        <v>513</v>
      </c>
      <c r="I96" s="111">
        <v>1</v>
      </c>
      <c r="J96" s="274"/>
      <c r="K96" s="112">
        <f>I96*J96</f>
        <v>0</v>
      </c>
      <c r="L96" s="110" t="s">
        <v>2014</v>
      </c>
      <c r="M96" s="111"/>
      <c r="N96" s="111">
        <f>I96*M96</f>
        <v>0</v>
      </c>
      <c r="O96" s="111"/>
      <c r="P96" s="111">
        <f>I96*O96</f>
        <v>0</v>
      </c>
      <c r="Q96" s="112">
        <v>21</v>
      </c>
      <c r="R96" s="112">
        <f>K96*(Q96/100)</f>
        <v>0</v>
      </c>
      <c r="S96" s="112">
        <f>K96+R96</f>
        <v>0</v>
      </c>
      <c r="T96" s="113"/>
      <c r="U96" s="9"/>
      <c r="V96" s="9"/>
      <c r="W96" s="9"/>
    </row>
    <row r="97" spans="2:23" ht="4.5" customHeight="1" outlineLevel="6">
      <c r="B97" s="196"/>
      <c r="C97" s="198"/>
      <c r="D97" s="198"/>
      <c r="E97" s="10"/>
      <c r="F97" s="10"/>
      <c r="G97" s="202"/>
      <c r="H97" s="204"/>
      <c r="I97" s="158"/>
      <c r="J97" s="275"/>
      <c r="K97" s="152"/>
      <c r="L97" s="204"/>
      <c r="M97" s="158"/>
      <c r="N97" s="158"/>
      <c r="O97" s="158"/>
      <c r="P97" s="158"/>
      <c r="Q97" s="152"/>
      <c r="R97" s="152"/>
      <c r="S97" s="152"/>
      <c r="T97" s="10"/>
      <c r="U97" s="9"/>
      <c r="V97" s="9"/>
      <c r="W97" s="9"/>
    </row>
    <row r="98" spans="2:23" ht="104" outlineLevel="6">
      <c r="B98" s="196"/>
      <c r="C98" s="197"/>
      <c r="D98" s="107" t="s">
        <v>1898</v>
      </c>
      <c r="E98" s="108" t="s">
        <v>1899</v>
      </c>
      <c r="F98" s="108" t="s">
        <v>1900</v>
      </c>
      <c r="G98" s="109" t="s">
        <v>1901</v>
      </c>
      <c r="H98" s="110" t="s">
        <v>513</v>
      </c>
      <c r="I98" s="111">
        <v>1</v>
      </c>
      <c r="J98" s="274"/>
      <c r="K98" s="112">
        <f>I98*J98</f>
        <v>0</v>
      </c>
      <c r="L98" s="110" t="s">
        <v>2014</v>
      </c>
      <c r="M98" s="111"/>
      <c r="N98" s="111">
        <f>I98*M98</f>
        <v>0</v>
      </c>
      <c r="O98" s="111"/>
      <c r="P98" s="111">
        <f>I98*O98</f>
        <v>0</v>
      </c>
      <c r="Q98" s="112">
        <v>21</v>
      </c>
      <c r="R98" s="112">
        <f>K98*(Q98/100)</f>
        <v>0</v>
      </c>
      <c r="S98" s="112">
        <f>K98+R98</f>
        <v>0</v>
      </c>
      <c r="T98" s="113"/>
      <c r="U98" s="9"/>
      <c r="V98" s="9"/>
      <c r="W98" s="9"/>
    </row>
    <row r="99" spans="2:23" ht="4.5" customHeight="1" outlineLevel="6">
      <c r="B99" s="196"/>
      <c r="C99" s="198"/>
      <c r="D99" s="198"/>
      <c r="E99" s="10"/>
      <c r="F99" s="10"/>
      <c r="G99" s="202"/>
      <c r="H99" s="204"/>
      <c r="I99" s="158"/>
      <c r="J99" s="275"/>
      <c r="K99" s="152"/>
      <c r="L99" s="204"/>
      <c r="M99" s="158"/>
      <c r="N99" s="158"/>
      <c r="O99" s="158"/>
      <c r="P99" s="158"/>
      <c r="Q99" s="152"/>
      <c r="R99" s="152"/>
      <c r="S99" s="152"/>
      <c r="T99" s="10"/>
      <c r="U99" s="9"/>
      <c r="V99" s="9"/>
      <c r="W99" s="9"/>
    </row>
    <row r="100" spans="2:23" ht="130" outlineLevel="6">
      <c r="B100" s="196"/>
      <c r="C100" s="197"/>
      <c r="D100" s="107" t="s">
        <v>1179</v>
      </c>
      <c r="E100" s="108" t="s">
        <v>1902</v>
      </c>
      <c r="F100" s="108" t="s">
        <v>1903</v>
      </c>
      <c r="G100" s="109" t="s">
        <v>1904</v>
      </c>
      <c r="H100" s="110" t="s">
        <v>513</v>
      </c>
      <c r="I100" s="111">
        <v>1</v>
      </c>
      <c r="J100" s="274"/>
      <c r="K100" s="112">
        <f>I100*J100</f>
        <v>0</v>
      </c>
      <c r="L100" s="110" t="s">
        <v>2014</v>
      </c>
      <c r="M100" s="111"/>
      <c r="N100" s="111">
        <f>I100*M100</f>
        <v>0</v>
      </c>
      <c r="O100" s="111"/>
      <c r="P100" s="111">
        <f>I100*O100</f>
        <v>0</v>
      </c>
      <c r="Q100" s="112">
        <v>21</v>
      </c>
      <c r="R100" s="112">
        <f>K100*(Q100/100)</f>
        <v>0</v>
      </c>
      <c r="S100" s="112">
        <f>K100+R100</f>
        <v>0</v>
      </c>
      <c r="T100" s="113"/>
      <c r="U100" s="9"/>
      <c r="V100" s="9"/>
      <c r="W100" s="9"/>
    </row>
    <row r="101" spans="2:23" ht="4.5" customHeight="1" outlineLevel="6">
      <c r="B101" s="196"/>
      <c r="C101" s="198"/>
      <c r="D101" s="198"/>
      <c r="E101" s="10"/>
      <c r="F101" s="10"/>
      <c r="G101" s="202"/>
      <c r="H101" s="204"/>
      <c r="I101" s="158"/>
      <c r="J101" s="275"/>
      <c r="K101" s="152"/>
      <c r="L101" s="204"/>
      <c r="M101" s="158"/>
      <c r="N101" s="158"/>
      <c r="O101" s="158"/>
      <c r="P101" s="158"/>
      <c r="Q101" s="152"/>
      <c r="R101" s="152"/>
      <c r="S101" s="152"/>
      <c r="T101" s="10"/>
      <c r="U101" s="9"/>
      <c r="V101" s="9"/>
      <c r="W101" s="9"/>
    </row>
    <row r="102" spans="2:23" ht="130" outlineLevel="6">
      <c r="B102" s="196"/>
      <c r="C102" s="197"/>
      <c r="D102" s="107" t="s">
        <v>1905</v>
      </c>
      <c r="E102" s="108" t="s">
        <v>1906</v>
      </c>
      <c r="F102" s="108" t="s">
        <v>1907</v>
      </c>
      <c r="G102" s="109" t="s">
        <v>1904</v>
      </c>
      <c r="H102" s="110" t="s">
        <v>513</v>
      </c>
      <c r="I102" s="111">
        <v>1</v>
      </c>
      <c r="J102" s="274"/>
      <c r="K102" s="112">
        <f>I102*J102</f>
        <v>0</v>
      </c>
      <c r="L102" s="110" t="s">
        <v>2014</v>
      </c>
      <c r="M102" s="111"/>
      <c r="N102" s="111">
        <f>I102*M102</f>
        <v>0</v>
      </c>
      <c r="O102" s="111"/>
      <c r="P102" s="111">
        <f>I102*O102</f>
        <v>0</v>
      </c>
      <c r="Q102" s="112">
        <v>21</v>
      </c>
      <c r="R102" s="112">
        <f>K102*(Q102/100)</f>
        <v>0</v>
      </c>
      <c r="S102" s="112">
        <f>K102+R102</f>
        <v>0</v>
      </c>
      <c r="T102" s="113"/>
      <c r="U102" s="9"/>
      <c r="V102" s="9"/>
      <c r="W102" s="9"/>
    </row>
    <row r="103" spans="2:23" ht="4.5" customHeight="1" outlineLevel="6">
      <c r="B103" s="196"/>
      <c r="C103" s="198"/>
      <c r="D103" s="198"/>
      <c r="E103" s="10"/>
      <c r="F103" s="10"/>
      <c r="G103" s="202"/>
      <c r="H103" s="204"/>
      <c r="I103" s="158"/>
      <c r="J103" s="275"/>
      <c r="K103" s="152"/>
      <c r="L103" s="204"/>
      <c r="M103" s="158"/>
      <c r="N103" s="158"/>
      <c r="O103" s="158"/>
      <c r="P103" s="158"/>
      <c r="Q103" s="152"/>
      <c r="R103" s="152"/>
      <c r="S103" s="152"/>
      <c r="T103" s="10"/>
      <c r="U103" s="9"/>
      <c r="V103" s="9"/>
      <c r="W103" s="9"/>
    </row>
    <row r="104" spans="2:23" ht="130" outlineLevel="6">
      <c r="B104" s="196"/>
      <c r="C104" s="197"/>
      <c r="D104" s="107" t="s">
        <v>1908</v>
      </c>
      <c r="E104" s="108" t="s">
        <v>1909</v>
      </c>
      <c r="F104" s="108" t="s">
        <v>1910</v>
      </c>
      <c r="G104" s="109" t="s">
        <v>1904</v>
      </c>
      <c r="H104" s="110" t="s">
        <v>513</v>
      </c>
      <c r="I104" s="111">
        <v>1</v>
      </c>
      <c r="J104" s="274"/>
      <c r="K104" s="112">
        <f>I104*J104</f>
        <v>0</v>
      </c>
      <c r="L104" s="110" t="s">
        <v>2014</v>
      </c>
      <c r="M104" s="111"/>
      <c r="N104" s="111">
        <f>I104*M104</f>
        <v>0</v>
      </c>
      <c r="O104" s="111"/>
      <c r="P104" s="111">
        <f>I104*O104</f>
        <v>0</v>
      </c>
      <c r="Q104" s="112">
        <v>21</v>
      </c>
      <c r="R104" s="112">
        <f>K104*(Q104/100)</f>
        <v>0</v>
      </c>
      <c r="S104" s="112">
        <f>K104+R104</f>
        <v>0</v>
      </c>
      <c r="T104" s="113"/>
      <c r="U104" s="9"/>
      <c r="V104" s="9"/>
      <c r="W104" s="9"/>
    </row>
    <row r="105" spans="2:23" ht="4.5" customHeight="1" outlineLevel="6">
      <c r="B105" s="196"/>
      <c r="C105" s="198"/>
      <c r="D105" s="198"/>
      <c r="E105" s="10"/>
      <c r="F105" s="10"/>
      <c r="G105" s="202"/>
      <c r="H105" s="204"/>
      <c r="I105" s="158"/>
      <c r="J105" s="275"/>
      <c r="K105" s="152"/>
      <c r="L105" s="204"/>
      <c r="M105" s="158"/>
      <c r="N105" s="158"/>
      <c r="O105" s="158"/>
      <c r="P105" s="158"/>
      <c r="Q105" s="152"/>
      <c r="R105" s="152"/>
      <c r="S105" s="152"/>
      <c r="T105" s="10"/>
      <c r="U105" s="9"/>
      <c r="V105" s="9"/>
      <c r="W105" s="9"/>
    </row>
    <row r="106" spans="2:23" ht="130" outlineLevel="6">
      <c r="B106" s="196"/>
      <c r="C106" s="197"/>
      <c r="D106" s="107" t="s">
        <v>1911</v>
      </c>
      <c r="E106" s="108" t="s">
        <v>1912</v>
      </c>
      <c r="F106" s="108" t="s">
        <v>1913</v>
      </c>
      <c r="G106" s="109" t="s">
        <v>1904</v>
      </c>
      <c r="H106" s="110" t="s">
        <v>513</v>
      </c>
      <c r="I106" s="111">
        <v>1</v>
      </c>
      <c r="J106" s="274"/>
      <c r="K106" s="112">
        <f>I106*J106</f>
        <v>0</v>
      </c>
      <c r="L106" s="110" t="s">
        <v>2014</v>
      </c>
      <c r="M106" s="111"/>
      <c r="N106" s="111">
        <f>I106*M106</f>
        <v>0</v>
      </c>
      <c r="O106" s="111"/>
      <c r="P106" s="111">
        <f>I106*O106</f>
        <v>0</v>
      </c>
      <c r="Q106" s="112">
        <v>21</v>
      </c>
      <c r="R106" s="112">
        <f>K106*(Q106/100)</f>
        <v>0</v>
      </c>
      <c r="S106" s="112">
        <f>K106+R106</f>
        <v>0</v>
      </c>
      <c r="T106" s="113"/>
      <c r="U106" s="9"/>
      <c r="V106" s="9"/>
      <c r="W106" s="9"/>
    </row>
    <row r="107" spans="2:23" ht="4.5" customHeight="1" outlineLevel="6">
      <c r="B107" s="196"/>
      <c r="C107" s="198"/>
      <c r="D107" s="198"/>
      <c r="E107" s="10"/>
      <c r="F107" s="10"/>
      <c r="G107" s="202"/>
      <c r="H107" s="204"/>
      <c r="I107" s="158"/>
      <c r="J107" s="275"/>
      <c r="K107" s="152"/>
      <c r="L107" s="204"/>
      <c r="M107" s="158"/>
      <c r="N107" s="158"/>
      <c r="O107" s="158"/>
      <c r="P107" s="158"/>
      <c r="Q107" s="152"/>
      <c r="R107" s="152"/>
      <c r="S107" s="152"/>
      <c r="T107" s="10"/>
      <c r="U107" s="9"/>
      <c r="V107" s="9"/>
      <c r="W107" s="9"/>
    </row>
    <row r="108" spans="2:23" ht="130" outlineLevel="6">
      <c r="B108" s="196"/>
      <c r="C108" s="197"/>
      <c r="D108" s="107" t="s">
        <v>1914</v>
      </c>
      <c r="E108" s="108" t="s">
        <v>1915</v>
      </c>
      <c r="F108" s="108" t="s">
        <v>1916</v>
      </c>
      <c r="G108" s="109" t="s">
        <v>1904</v>
      </c>
      <c r="H108" s="110" t="s">
        <v>513</v>
      </c>
      <c r="I108" s="111">
        <v>1</v>
      </c>
      <c r="J108" s="274"/>
      <c r="K108" s="112">
        <f>I108*J108</f>
        <v>0</v>
      </c>
      <c r="L108" s="110" t="s">
        <v>2014</v>
      </c>
      <c r="M108" s="111"/>
      <c r="N108" s="111">
        <f>I108*M108</f>
        <v>0</v>
      </c>
      <c r="O108" s="111"/>
      <c r="P108" s="111">
        <f>I108*O108</f>
        <v>0</v>
      </c>
      <c r="Q108" s="112">
        <v>21</v>
      </c>
      <c r="R108" s="112">
        <f>K108*(Q108/100)</f>
        <v>0</v>
      </c>
      <c r="S108" s="112">
        <f>K108+R108</f>
        <v>0</v>
      </c>
      <c r="T108" s="113"/>
      <c r="U108" s="9"/>
      <c r="V108" s="9"/>
      <c r="W108" s="9"/>
    </row>
    <row r="109" spans="2:23" ht="4.5" customHeight="1" outlineLevel="6">
      <c r="B109" s="196"/>
      <c r="C109" s="198"/>
      <c r="D109" s="198"/>
      <c r="E109" s="10"/>
      <c r="F109" s="10"/>
      <c r="G109" s="202"/>
      <c r="H109" s="204"/>
      <c r="I109" s="158"/>
      <c r="J109" s="275"/>
      <c r="K109" s="152"/>
      <c r="L109" s="204"/>
      <c r="M109" s="158"/>
      <c r="N109" s="158"/>
      <c r="O109" s="158"/>
      <c r="P109" s="158"/>
      <c r="Q109" s="152"/>
      <c r="R109" s="152"/>
      <c r="S109" s="152"/>
      <c r="T109" s="10"/>
      <c r="U109" s="9"/>
      <c r="V109" s="9"/>
      <c r="W109" s="9"/>
    </row>
    <row r="110" spans="2:23" ht="104" outlineLevel="6">
      <c r="B110" s="196"/>
      <c r="C110" s="197"/>
      <c r="D110" s="107" t="s">
        <v>1917</v>
      </c>
      <c r="E110" s="108" t="s">
        <v>1918</v>
      </c>
      <c r="F110" s="108" t="s">
        <v>1919</v>
      </c>
      <c r="G110" s="109" t="s">
        <v>1920</v>
      </c>
      <c r="H110" s="110" t="s">
        <v>513</v>
      </c>
      <c r="I110" s="111">
        <v>1</v>
      </c>
      <c r="J110" s="274"/>
      <c r="K110" s="112">
        <f>I110*J110</f>
        <v>0</v>
      </c>
      <c r="L110" s="110" t="s">
        <v>2014</v>
      </c>
      <c r="M110" s="111"/>
      <c r="N110" s="111">
        <f>I110*M110</f>
        <v>0</v>
      </c>
      <c r="O110" s="111"/>
      <c r="P110" s="111">
        <f>I110*O110</f>
        <v>0</v>
      </c>
      <c r="Q110" s="112">
        <v>21</v>
      </c>
      <c r="R110" s="112">
        <f>K110*(Q110/100)</f>
        <v>0</v>
      </c>
      <c r="S110" s="112">
        <f>K110+R110</f>
        <v>0</v>
      </c>
      <c r="T110" s="113"/>
      <c r="U110" s="9"/>
      <c r="V110" s="9"/>
      <c r="W110" s="9"/>
    </row>
    <row r="111" spans="2:23" ht="4.5" customHeight="1" outlineLevel="6">
      <c r="B111" s="196"/>
      <c r="C111" s="198"/>
      <c r="D111" s="198"/>
      <c r="E111" s="10"/>
      <c r="F111" s="10"/>
      <c r="G111" s="202"/>
      <c r="H111" s="204"/>
      <c r="I111" s="158"/>
      <c r="J111" s="275"/>
      <c r="K111" s="152"/>
      <c r="L111" s="204"/>
      <c r="M111" s="158"/>
      <c r="N111" s="158"/>
      <c r="O111" s="158"/>
      <c r="P111" s="158"/>
      <c r="Q111" s="152"/>
      <c r="R111" s="152"/>
      <c r="S111" s="152"/>
      <c r="T111" s="10"/>
      <c r="U111" s="9"/>
      <c r="V111" s="9"/>
      <c r="W111" s="9"/>
    </row>
    <row r="112" spans="2:23" ht="104" outlineLevel="6">
      <c r="B112" s="196"/>
      <c r="C112" s="197"/>
      <c r="D112" s="107" t="s">
        <v>1921</v>
      </c>
      <c r="E112" s="108" t="s">
        <v>1922</v>
      </c>
      <c r="F112" s="108" t="s">
        <v>1923</v>
      </c>
      <c r="G112" s="109" t="s">
        <v>1920</v>
      </c>
      <c r="H112" s="110" t="s">
        <v>513</v>
      </c>
      <c r="I112" s="111">
        <v>1</v>
      </c>
      <c r="J112" s="274"/>
      <c r="K112" s="112">
        <f>I112*J112</f>
        <v>0</v>
      </c>
      <c r="L112" s="110" t="s">
        <v>2014</v>
      </c>
      <c r="M112" s="111"/>
      <c r="N112" s="111">
        <f>I112*M112</f>
        <v>0</v>
      </c>
      <c r="O112" s="111"/>
      <c r="P112" s="111">
        <f>I112*O112</f>
        <v>0</v>
      </c>
      <c r="Q112" s="112">
        <v>21</v>
      </c>
      <c r="R112" s="112">
        <f>K112*(Q112/100)</f>
        <v>0</v>
      </c>
      <c r="S112" s="112">
        <f>K112+R112</f>
        <v>0</v>
      </c>
      <c r="T112" s="113"/>
      <c r="U112" s="9"/>
      <c r="V112" s="9"/>
      <c r="W112" s="9"/>
    </row>
    <row r="113" spans="2:23" ht="4.5" customHeight="1" outlineLevel="6">
      <c r="B113" s="196"/>
      <c r="C113" s="198"/>
      <c r="D113" s="198"/>
      <c r="E113" s="10"/>
      <c r="F113" s="10"/>
      <c r="G113" s="202"/>
      <c r="H113" s="204"/>
      <c r="I113" s="158"/>
      <c r="J113" s="275"/>
      <c r="K113" s="152"/>
      <c r="L113" s="204"/>
      <c r="M113" s="158"/>
      <c r="N113" s="158"/>
      <c r="O113" s="158"/>
      <c r="P113" s="158"/>
      <c r="Q113" s="152"/>
      <c r="R113" s="152"/>
      <c r="S113" s="152"/>
      <c r="T113" s="10"/>
      <c r="U113" s="9"/>
      <c r="V113" s="9"/>
      <c r="W113" s="9"/>
    </row>
    <row r="114" spans="2:23" ht="104" outlineLevel="6">
      <c r="B114" s="196"/>
      <c r="C114" s="197"/>
      <c r="D114" s="107" t="s">
        <v>1924</v>
      </c>
      <c r="E114" s="108" t="s">
        <v>1925</v>
      </c>
      <c r="F114" s="108" t="s">
        <v>1926</v>
      </c>
      <c r="G114" s="109" t="s">
        <v>1927</v>
      </c>
      <c r="H114" s="110" t="s">
        <v>513</v>
      </c>
      <c r="I114" s="111">
        <v>1</v>
      </c>
      <c r="J114" s="274"/>
      <c r="K114" s="112">
        <f>I114*J114</f>
        <v>0</v>
      </c>
      <c r="L114" s="110" t="s">
        <v>2014</v>
      </c>
      <c r="M114" s="111"/>
      <c r="N114" s="111">
        <f>I114*M114</f>
        <v>0</v>
      </c>
      <c r="O114" s="111"/>
      <c r="P114" s="111">
        <f>I114*O114</f>
        <v>0</v>
      </c>
      <c r="Q114" s="112">
        <v>21</v>
      </c>
      <c r="R114" s="112">
        <f>K114*(Q114/100)</f>
        <v>0</v>
      </c>
      <c r="S114" s="112">
        <f>K114+R114</f>
        <v>0</v>
      </c>
      <c r="T114" s="113"/>
      <c r="U114" s="9"/>
      <c r="V114" s="9"/>
      <c r="W114" s="9"/>
    </row>
    <row r="115" spans="2:23" ht="4.5" customHeight="1" outlineLevel="6">
      <c r="B115" s="196"/>
      <c r="C115" s="198"/>
      <c r="D115" s="198"/>
      <c r="E115" s="10"/>
      <c r="F115" s="10"/>
      <c r="G115" s="202"/>
      <c r="H115" s="204"/>
      <c r="I115" s="158"/>
      <c r="J115" s="275"/>
      <c r="K115" s="152"/>
      <c r="L115" s="204"/>
      <c r="M115" s="158"/>
      <c r="N115" s="158"/>
      <c r="O115" s="158"/>
      <c r="P115" s="158"/>
      <c r="Q115" s="152"/>
      <c r="R115" s="152"/>
      <c r="S115" s="152"/>
      <c r="T115" s="10"/>
      <c r="U115" s="9"/>
      <c r="V115" s="9"/>
      <c r="W115" s="9"/>
    </row>
    <row r="116" spans="2:23" ht="104" outlineLevel="6">
      <c r="B116" s="196"/>
      <c r="C116" s="197"/>
      <c r="D116" s="107" t="s">
        <v>1928</v>
      </c>
      <c r="E116" s="108" t="s">
        <v>1929</v>
      </c>
      <c r="F116" s="108" t="s">
        <v>1930</v>
      </c>
      <c r="G116" s="109" t="s">
        <v>1920</v>
      </c>
      <c r="H116" s="110" t="s">
        <v>513</v>
      </c>
      <c r="I116" s="111">
        <v>1</v>
      </c>
      <c r="J116" s="274"/>
      <c r="K116" s="112">
        <f>I116*J116</f>
        <v>0</v>
      </c>
      <c r="L116" s="110" t="s">
        <v>2014</v>
      </c>
      <c r="M116" s="111"/>
      <c r="N116" s="111">
        <f>I116*M116</f>
        <v>0</v>
      </c>
      <c r="O116" s="111"/>
      <c r="P116" s="111">
        <f>I116*O116</f>
        <v>0</v>
      </c>
      <c r="Q116" s="112">
        <v>21</v>
      </c>
      <c r="R116" s="112">
        <f>K116*(Q116/100)</f>
        <v>0</v>
      </c>
      <c r="S116" s="112">
        <f>K116+R116</f>
        <v>0</v>
      </c>
      <c r="T116" s="113"/>
      <c r="U116" s="9"/>
      <c r="V116" s="9"/>
      <c r="W116" s="9"/>
    </row>
    <row r="117" spans="2:23" ht="4.5" customHeight="1" outlineLevel="6">
      <c r="B117" s="196"/>
      <c r="C117" s="198"/>
      <c r="D117" s="198"/>
      <c r="E117" s="10"/>
      <c r="F117" s="10"/>
      <c r="G117" s="202"/>
      <c r="H117" s="204"/>
      <c r="I117" s="158"/>
      <c r="J117" s="275"/>
      <c r="K117" s="152"/>
      <c r="L117" s="204"/>
      <c r="M117" s="158"/>
      <c r="N117" s="158"/>
      <c r="O117" s="158"/>
      <c r="P117" s="158"/>
      <c r="Q117" s="152"/>
      <c r="R117" s="152"/>
      <c r="S117" s="152"/>
      <c r="T117" s="10"/>
      <c r="U117" s="9"/>
      <c r="V117" s="9"/>
      <c r="W117" s="9"/>
    </row>
    <row r="118" spans="2:23" ht="104" outlineLevel="6">
      <c r="B118" s="196"/>
      <c r="C118" s="197"/>
      <c r="D118" s="107" t="s">
        <v>1931</v>
      </c>
      <c r="E118" s="108" t="s">
        <v>1932</v>
      </c>
      <c r="F118" s="108" t="s">
        <v>1933</v>
      </c>
      <c r="G118" s="109" t="s">
        <v>1920</v>
      </c>
      <c r="H118" s="110" t="s">
        <v>513</v>
      </c>
      <c r="I118" s="111">
        <v>1</v>
      </c>
      <c r="J118" s="274"/>
      <c r="K118" s="112">
        <f>I118*J118</f>
        <v>0</v>
      </c>
      <c r="L118" s="110" t="s">
        <v>2014</v>
      </c>
      <c r="M118" s="111"/>
      <c r="N118" s="111">
        <f>I118*M118</f>
        <v>0</v>
      </c>
      <c r="O118" s="111"/>
      <c r="P118" s="111">
        <f>I118*O118</f>
        <v>0</v>
      </c>
      <c r="Q118" s="112">
        <v>21</v>
      </c>
      <c r="R118" s="112">
        <f>K118*(Q118/100)</f>
        <v>0</v>
      </c>
      <c r="S118" s="112">
        <f>K118+R118</f>
        <v>0</v>
      </c>
      <c r="T118" s="113"/>
      <c r="U118" s="9"/>
      <c r="V118" s="9"/>
      <c r="W118" s="9"/>
    </row>
    <row r="119" spans="2:23" ht="4.5" customHeight="1" outlineLevel="6">
      <c r="B119" s="196"/>
      <c r="C119" s="198"/>
      <c r="D119" s="198"/>
      <c r="E119" s="10"/>
      <c r="F119" s="10"/>
      <c r="G119" s="202"/>
      <c r="H119" s="204"/>
      <c r="I119" s="158"/>
      <c r="J119" s="275"/>
      <c r="K119" s="152"/>
      <c r="L119" s="204"/>
      <c r="M119" s="158"/>
      <c r="N119" s="158"/>
      <c r="O119" s="158"/>
      <c r="P119" s="158"/>
      <c r="Q119" s="152"/>
      <c r="R119" s="152"/>
      <c r="S119" s="152"/>
      <c r="T119" s="10"/>
      <c r="U119" s="9"/>
      <c r="V119" s="9"/>
      <c r="W119" s="9"/>
    </row>
    <row r="120" spans="2:23" ht="104" outlineLevel="6">
      <c r="B120" s="196"/>
      <c r="C120" s="197"/>
      <c r="D120" s="107" t="s">
        <v>1934</v>
      </c>
      <c r="E120" s="108" t="s">
        <v>1935</v>
      </c>
      <c r="F120" s="108" t="s">
        <v>1936</v>
      </c>
      <c r="G120" s="109" t="s">
        <v>1937</v>
      </c>
      <c r="H120" s="110" t="s">
        <v>513</v>
      </c>
      <c r="I120" s="111">
        <v>1</v>
      </c>
      <c r="J120" s="274"/>
      <c r="K120" s="112">
        <f>I120*J120</f>
        <v>0</v>
      </c>
      <c r="L120" s="110" t="s">
        <v>2014</v>
      </c>
      <c r="M120" s="111"/>
      <c r="N120" s="111">
        <f>I120*M120</f>
        <v>0</v>
      </c>
      <c r="O120" s="111"/>
      <c r="P120" s="111">
        <f>I120*O120</f>
        <v>0</v>
      </c>
      <c r="Q120" s="112">
        <v>21</v>
      </c>
      <c r="R120" s="112">
        <f>K120*(Q120/100)</f>
        <v>0</v>
      </c>
      <c r="S120" s="112">
        <f>K120+R120</f>
        <v>0</v>
      </c>
      <c r="T120" s="113"/>
      <c r="U120" s="9"/>
      <c r="V120" s="9"/>
      <c r="W120" s="9"/>
    </row>
    <row r="121" spans="2:23" ht="4.5" customHeight="1" outlineLevel="6">
      <c r="B121" s="196"/>
      <c r="C121" s="198"/>
      <c r="D121" s="198"/>
      <c r="E121" s="10"/>
      <c r="F121" s="10"/>
      <c r="G121" s="202"/>
      <c r="H121" s="204"/>
      <c r="I121" s="158"/>
      <c r="J121" s="275"/>
      <c r="K121" s="152"/>
      <c r="L121" s="204"/>
      <c r="M121" s="158"/>
      <c r="N121" s="158"/>
      <c r="O121" s="158"/>
      <c r="P121" s="158"/>
      <c r="Q121" s="152"/>
      <c r="R121" s="152"/>
      <c r="S121" s="152"/>
      <c r="T121" s="10"/>
      <c r="U121" s="9"/>
      <c r="V121" s="9"/>
      <c r="W121" s="9"/>
    </row>
    <row r="122" spans="2:23" ht="104" outlineLevel="6">
      <c r="B122" s="196"/>
      <c r="C122" s="197"/>
      <c r="D122" s="107" t="s">
        <v>1938</v>
      </c>
      <c r="E122" s="108" t="s">
        <v>1939</v>
      </c>
      <c r="F122" s="108" t="s">
        <v>1940</v>
      </c>
      <c r="G122" s="109" t="s">
        <v>1937</v>
      </c>
      <c r="H122" s="110" t="s">
        <v>513</v>
      </c>
      <c r="I122" s="111">
        <v>1</v>
      </c>
      <c r="J122" s="274"/>
      <c r="K122" s="112">
        <f>I122*J122</f>
        <v>0</v>
      </c>
      <c r="L122" s="110" t="s">
        <v>2014</v>
      </c>
      <c r="M122" s="111"/>
      <c r="N122" s="111">
        <f>I122*M122</f>
        <v>0</v>
      </c>
      <c r="O122" s="111"/>
      <c r="P122" s="111">
        <f>I122*O122</f>
        <v>0</v>
      </c>
      <c r="Q122" s="112">
        <v>21</v>
      </c>
      <c r="R122" s="112">
        <f>K122*(Q122/100)</f>
        <v>0</v>
      </c>
      <c r="S122" s="112">
        <f>K122+R122</f>
        <v>0</v>
      </c>
      <c r="T122" s="113"/>
      <c r="U122" s="9"/>
      <c r="V122" s="9"/>
      <c r="W122" s="9"/>
    </row>
    <row r="123" spans="2:23" ht="4.5" customHeight="1" outlineLevel="6">
      <c r="B123" s="196"/>
      <c r="C123" s="198"/>
      <c r="D123" s="198"/>
      <c r="E123" s="10"/>
      <c r="F123" s="10"/>
      <c r="G123" s="202"/>
      <c r="H123" s="204"/>
      <c r="I123" s="158"/>
      <c r="J123" s="275"/>
      <c r="K123" s="152"/>
      <c r="L123" s="204"/>
      <c r="M123" s="158"/>
      <c r="N123" s="158"/>
      <c r="O123" s="158"/>
      <c r="P123" s="158"/>
      <c r="Q123" s="152"/>
      <c r="R123" s="152"/>
      <c r="S123" s="152"/>
      <c r="T123" s="10"/>
      <c r="U123" s="9"/>
      <c r="V123" s="9"/>
      <c r="W123" s="9"/>
    </row>
    <row r="124" spans="2:23" ht="104" outlineLevel="6">
      <c r="B124" s="196"/>
      <c r="C124" s="197"/>
      <c r="D124" s="107" t="s">
        <v>1941</v>
      </c>
      <c r="E124" s="108" t="s">
        <v>1942</v>
      </c>
      <c r="F124" s="108" t="s">
        <v>1943</v>
      </c>
      <c r="G124" s="109" t="s">
        <v>1944</v>
      </c>
      <c r="H124" s="110" t="s">
        <v>513</v>
      </c>
      <c r="I124" s="111">
        <v>1</v>
      </c>
      <c r="J124" s="274"/>
      <c r="K124" s="112">
        <f>I124*J124</f>
        <v>0</v>
      </c>
      <c r="L124" s="110" t="s">
        <v>2014</v>
      </c>
      <c r="M124" s="111"/>
      <c r="N124" s="111">
        <f>I124*M124</f>
        <v>0</v>
      </c>
      <c r="O124" s="111"/>
      <c r="P124" s="111">
        <f>I124*O124</f>
        <v>0</v>
      </c>
      <c r="Q124" s="112">
        <v>21</v>
      </c>
      <c r="R124" s="112">
        <f>K124*(Q124/100)</f>
        <v>0</v>
      </c>
      <c r="S124" s="112">
        <f>K124+R124</f>
        <v>0</v>
      </c>
      <c r="T124" s="113"/>
      <c r="U124" s="9"/>
      <c r="V124" s="9"/>
      <c r="W124" s="9"/>
    </row>
    <row r="125" spans="2:23" ht="4.5" customHeight="1" outlineLevel="6">
      <c r="B125" s="196"/>
      <c r="C125" s="198"/>
      <c r="D125" s="198"/>
      <c r="E125" s="10"/>
      <c r="F125" s="10"/>
      <c r="G125" s="202"/>
      <c r="H125" s="204"/>
      <c r="I125" s="158"/>
      <c r="J125" s="275"/>
      <c r="K125" s="152"/>
      <c r="L125" s="204"/>
      <c r="M125" s="158"/>
      <c r="N125" s="158"/>
      <c r="O125" s="158"/>
      <c r="P125" s="158"/>
      <c r="Q125" s="152"/>
      <c r="R125" s="152"/>
      <c r="S125" s="152"/>
      <c r="T125" s="10"/>
      <c r="U125" s="9"/>
      <c r="V125" s="9"/>
      <c r="W125" s="9"/>
    </row>
    <row r="126" spans="2:23" ht="91" outlineLevel="6">
      <c r="B126" s="196"/>
      <c r="C126" s="197"/>
      <c r="D126" s="107" t="s">
        <v>1945</v>
      </c>
      <c r="E126" s="108" t="s">
        <v>1946</v>
      </c>
      <c r="F126" s="108" t="s">
        <v>1947</v>
      </c>
      <c r="G126" s="109" t="s">
        <v>1948</v>
      </c>
      <c r="H126" s="110" t="s">
        <v>513</v>
      </c>
      <c r="I126" s="111">
        <v>1</v>
      </c>
      <c r="J126" s="274"/>
      <c r="K126" s="112">
        <f>I126*J126</f>
        <v>0</v>
      </c>
      <c r="L126" s="110" t="s">
        <v>2014</v>
      </c>
      <c r="M126" s="111"/>
      <c r="N126" s="111">
        <f>I126*M126</f>
        <v>0</v>
      </c>
      <c r="O126" s="111"/>
      <c r="P126" s="111">
        <f>I126*O126</f>
        <v>0</v>
      </c>
      <c r="Q126" s="112">
        <v>21</v>
      </c>
      <c r="R126" s="112">
        <f>K126*(Q126/100)</f>
        <v>0</v>
      </c>
      <c r="S126" s="112">
        <f>K126+R126</f>
        <v>0</v>
      </c>
      <c r="T126" s="113"/>
      <c r="U126" s="9"/>
      <c r="V126" s="9"/>
      <c r="W126" s="9"/>
    </row>
    <row r="127" spans="2:23" ht="4.5" customHeight="1" outlineLevel="6">
      <c r="B127" s="196"/>
      <c r="C127" s="198"/>
      <c r="D127" s="198"/>
      <c r="E127" s="10"/>
      <c r="F127" s="10"/>
      <c r="G127" s="202"/>
      <c r="H127" s="204"/>
      <c r="I127" s="158"/>
      <c r="J127" s="275"/>
      <c r="K127" s="152"/>
      <c r="L127" s="204"/>
      <c r="M127" s="158"/>
      <c r="N127" s="158"/>
      <c r="O127" s="158"/>
      <c r="P127" s="158"/>
      <c r="Q127" s="152"/>
      <c r="R127" s="152"/>
      <c r="S127" s="152"/>
      <c r="T127" s="10"/>
      <c r="U127" s="9"/>
      <c r="V127" s="9"/>
      <c r="W127" s="9"/>
    </row>
    <row r="128" spans="2:23" ht="104" outlineLevel="6">
      <c r="B128" s="196"/>
      <c r="C128" s="197"/>
      <c r="D128" s="107" t="s">
        <v>1949</v>
      </c>
      <c r="E128" s="108" t="s">
        <v>1950</v>
      </c>
      <c r="F128" s="108" t="s">
        <v>1951</v>
      </c>
      <c r="G128" s="109" t="s">
        <v>1952</v>
      </c>
      <c r="H128" s="110" t="s">
        <v>513</v>
      </c>
      <c r="I128" s="111">
        <v>1</v>
      </c>
      <c r="J128" s="274"/>
      <c r="K128" s="112">
        <f>I128*J128</f>
        <v>0</v>
      </c>
      <c r="L128" s="110" t="s">
        <v>2014</v>
      </c>
      <c r="M128" s="111"/>
      <c r="N128" s="111">
        <f>I128*M128</f>
        <v>0</v>
      </c>
      <c r="O128" s="111"/>
      <c r="P128" s="111">
        <f>I128*O128</f>
        <v>0</v>
      </c>
      <c r="Q128" s="112">
        <v>21</v>
      </c>
      <c r="R128" s="112">
        <f>K128*(Q128/100)</f>
        <v>0</v>
      </c>
      <c r="S128" s="112">
        <f>K128+R128</f>
        <v>0</v>
      </c>
      <c r="T128" s="113"/>
      <c r="U128" s="9"/>
      <c r="V128" s="9"/>
      <c r="W128" s="9"/>
    </row>
    <row r="129" spans="1:23" ht="4.5" customHeight="1" outlineLevel="6">
      <c r="B129" s="196"/>
      <c r="C129" s="198"/>
      <c r="D129" s="198"/>
      <c r="E129" s="10"/>
      <c r="F129" s="10"/>
      <c r="G129" s="202"/>
      <c r="H129" s="204"/>
      <c r="I129" s="158"/>
      <c r="J129" s="275"/>
      <c r="K129" s="152"/>
      <c r="L129" s="204"/>
      <c r="M129" s="158"/>
      <c r="N129" s="158"/>
      <c r="O129" s="158"/>
      <c r="P129" s="158"/>
      <c r="Q129" s="152"/>
      <c r="R129" s="152"/>
      <c r="S129" s="152"/>
      <c r="T129" s="10"/>
      <c r="U129" s="9"/>
      <c r="V129" s="9"/>
      <c r="W129" s="9"/>
    </row>
    <row r="130" spans="1:23" ht="104" outlineLevel="6">
      <c r="B130" s="196"/>
      <c r="C130" s="197"/>
      <c r="D130" s="107" t="s">
        <v>1953</v>
      </c>
      <c r="E130" s="108" t="s">
        <v>1954</v>
      </c>
      <c r="F130" s="108" t="s">
        <v>1955</v>
      </c>
      <c r="G130" s="109" t="s">
        <v>1956</v>
      </c>
      <c r="H130" s="110" t="s">
        <v>513</v>
      </c>
      <c r="I130" s="111">
        <v>1</v>
      </c>
      <c r="J130" s="274"/>
      <c r="K130" s="112">
        <f>I130*J130</f>
        <v>0</v>
      </c>
      <c r="L130" s="110" t="s">
        <v>2014</v>
      </c>
      <c r="M130" s="111"/>
      <c r="N130" s="111">
        <f>I130*M130</f>
        <v>0</v>
      </c>
      <c r="O130" s="111"/>
      <c r="P130" s="111">
        <f>I130*O130</f>
        <v>0</v>
      </c>
      <c r="Q130" s="112">
        <v>21</v>
      </c>
      <c r="R130" s="112">
        <f>K130*(Q130/100)</f>
        <v>0</v>
      </c>
      <c r="S130" s="112">
        <f>K130+R130</f>
        <v>0</v>
      </c>
      <c r="T130" s="113"/>
      <c r="U130" s="9"/>
      <c r="V130" s="9"/>
      <c r="W130" s="9"/>
    </row>
    <row r="131" spans="1:23" ht="4.5" customHeight="1" outlineLevel="6">
      <c r="B131" s="196"/>
      <c r="C131" s="198"/>
      <c r="D131" s="198"/>
      <c r="E131" s="10"/>
      <c r="F131" s="10"/>
      <c r="G131" s="202"/>
      <c r="H131" s="204"/>
      <c r="I131" s="158"/>
      <c r="J131" s="275"/>
      <c r="K131" s="152"/>
      <c r="L131" s="204"/>
      <c r="M131" s="158"/>
      <c r="N131" s="158"/>
      <c r="O131" s="158"/>
      <c r="P131" s="158"/>
      <c r="Q131" s="152"/>
      <c r="R131" s="152"/>
      <c r="S131" s="152"/>
      <c r="T131" s="10"/>
      <c r="U131" s="9"/>
      <c r="V131" s="9"/>
      <c r="W131" s="9"/>
    </row>
    <row r="132" spans="1:23" ht="104" outlineLevel="6">
      <c r="B132" s="196"/>
      <c r="C132" s="197"/>
      <c r="D132" s="107" t="s">
        <v>1957</v>
      </c>
      <c r="E132" s="108" t="s">
        <v>1958</v>
      </c>
      <c r="F132" s="108" t="s">
        <v>1959</v>
      </c>
      <c r="G132" s="109" t="s">
        <v>1960</v>
      </c>
      <c r="H132" s="110" t="s">
        <v>513</v>
      </c>
      <c r="I132" s="111">
        <v>1</v>
      </c>
      <c r="J132" s="274"/>
      <c r="K132" s="112">
        <f>I132*J132</f>
        <v>0</v>
      </c>
      <c r="L132" s="110" t="s">
        <v>2014</v>
      </c>
      <c r="M132" s="111"/>
      <c r="N132" s="111">
        <f>I132*M132</f>
        <v>0</v>
      </c>
      <c r="O132" s="111"/>
      <c r="P132" s="111">
        <f>I132*O132</f>
        <v>0</v>
      </c>
      <c r="Q132" s="112">
        <v>21</v>
      </c>
      <c r="R132" s="112">
        <f>K132*(Q132/100)</f>
        <v>0</v>
      </c>
      <c r="S132" s="112">
        <f>K132+R132</f>
        <v>0</v>
      </c>
      <c r="T132" s="113"/>
      <c r="U132" s="9"/>
      <c r="V132" s="9"/>
      <c r="W132" s="9"/>
    </row>
    <row r="133" spans="1:23" ht="4.5" customHeight="1" outlineLevel="6">
      <c r="B133" s="196"/>
      <c r="C133" s="198"/>
      <c r="D133" s="198"/>
      <c r="E133" s="10"/>
      <c r="F133" s="10"/>
      <c r="G133" s="202"/>
      <c r="H133" s="204"/>
      <c r="I133" s="158"/>
      <c r="J133" s="275"/>
      <c r="K133" s="152"/>
      <c r="L133" s="204"/>
      <c r="M133" s="158"/>
      <c r="N133" s="158"/>
      <c r="O133" s="158"/>
      <c r="P133" s="158"/>
      <c r="Q133" s="152"/>
      <c r="R133" s="152"/>
      <c r="S133" s="152"/>
      <c r="T133" s="10"/>
      <c r="U133" s="9"/>
      <c r="V133" s="9"/>
      <c r="W133" s="9"/>
    </row>
    <row r="134" spans="1:23" ht="104" outlineLevel="6">
      <c r="B134" s="196"/>
      <c r="C134" s="197"/>
      <c r="D134" s="107" t="s">
        <v>1961</v>
      </c>
      <c r="E134" s="108" t="s">
        <v>1962</v>
      </c>
      <c r="F134" s="108" t="s">
        <v>1963</v>
      </c>
      <c r="G134" s="109" t="s">
        <v>1956</v>
      </c>
      <c r="H134" s="110" t="s">
        <v>513</v>
      </c>
      <c r="I134" s="111">
        <v>1</v>
      </c>
      <c r="J134" s="274"/>
      <c r="K134" s="112">
        <f>I134*J134</f>
        <v>0</v>
      </c>
      <c r="L134" s="110" t="s">
        <v>2014</v>
      </c>
      <c r="M134" s="111"/>
      <c r="N134" s="111">
        <f>I134*M134</f>
        <v>0</v>
      </c>
      <c r="O134" s="111"/>
      <c r="P134" s="111">
        <f>I134*O134</f>
        <v>0</v>
      </c>
      <c r="Q134" s="112">
        <v>21</v>
      </c>
      <c r="R134" s="112">
        <f>K134*(Q134/100)</f>
        <v>0</v>
      </c>
      <c r="S134" s="112">
        <f>K134+R134</f>
        <v>0</v>
      </c>
      <c r="T134" s="113"/>
      <c r="U134" s="9"/>
      <c r="V134" s="9"/>
      <c r="W134" s="9"/>
    </row>
    <row r="135" spans="1:23" ht="4.5" customHeight="1" outlineLevel="6">
      <c r="B135" s="196"/>
      <c r="C135" s="198"/>
      <c r="D135" s="198"/>
      <c r="E135" s="10"/>
      <c r="F135" s="10"/>
      <c r="G135" s="202"/>
      <c r="H135" s="204"/>
      <c r="I135" s="158"/>
      <c r="J135" s="275"/>
      <c r="K135" s="152"/>
      <c r="L135" s="204"/>
      <c r="M135" s="158"/>
      <c r="N135" s="158"/>
      <c r="O135" s="158"/>
      <c r="P135" s="158"/>
      <c r="Q135" s="152"/>
      <c r="R135" s="152"/>
      <c r="S135" s="152"/>
      <c r="T135" s="10"/>
      <c r="U135" s="9"/>
      <c r="V135" s="9"/>
      <c r="W135" s="9"/>
    </row>
    <row r="136" spans="1:23" outlineLevel="6">
      <c r="B136" s="6"/>
      <c r="C136" s="6"/>
      <c r="D136" s="6"/>
      <c r="E136" s="6"/>
      <c r="F136" s="6"/>
      <c r="G136" s="6"/>
      <c r="H136" s="6"/>
      <c r="I136" s="6"/>
      <c r="J136" s="278"/>
      <c r="K136" s="9"/>
      <c r="L136" s="6"/>
      <c r="M136" s="6"/>
      <c r="N136" s="6"/>
      <c r="O136" s="6"/>
      <c r="P136" s="6"/>
      <c r="Q136" s="6"/>
      <c r="R136" s="9"/>
      <c r="S136" s="9"/>
      <c r="T136" s="9"/>
    </row>
    <row r="137" spans="1:23" ht="13" outlineLevel="3">
      <c r="A137" s="178" t="s">
        <v>465</v>
      </c>
      <c r="B137" s="225">
        <v>4</v>
      </c>
      <c r="C137" s="226"/>
      <c r="D137" s="226"/>
      <c r="E137" s="182"/>
      <c r="F137" s="182"/>
      <c r="G137" s="227" t="s">
        <v>466</v>
      </c>
      <c r="H137" s="228"/>
      <c r="I137" s="229"/>
      <c r="J137" s="271"/>
      <c r="K137" s="180">
        <f>SUBTOTAL(9,K138:K148)</f>
        <v>0</v>
      </c>
      <c r="L137" s="228"/>
      <c r="M137" s="229"/>
      <c r="N137" s="181">
        <f>SUBTOTAL(9,N138:N148)</f>
        <v>0</v>
      </c>
      <c r="O137" s="229"/>
      <c r="P137" s="181">
        <f>SUBTOTAL(9,P138:P148)</f>
        <v>0</v>
      </c>
      <c r="Q137" s="230"/>
      <c r="R137" s="180">
        <f>SUBTOTAL(9,R138:R148)</f>
        <v>0</v>
      </c>
      <c r="S137" s="180">
        <f>SUBTOTAL(9,S138:S148)</f>
        <v>0</v>
      </c>
      <c r="T137" s="178"/>
      <c r="U137" s="6"/>
      <c r="V137" s="9"/>
      <c r="W137" s="9"/>
    </row>
    <row r="138" spans="1:23" ht="13" outlineLevel="4">
      <c r="A138" s="183" t="s">
        <v>467</v>
      </c>
      <c r="B138" s="231">
        <v>5</v>
      </c>
      <c r="C138" s="232"/>
      <c r="D138" s="232"/>
      <c r="E138" s="187"/>
      <c r="F138" s="187"/>
      <c r="G138" s="233" t="s">
        <v>226</v>
      </c>
      <c r="H138" s="234"/>
      <c r="I138" s="235"/>
      <c r="J138" s="272"/>
      <c r="K138" s="185">
        <f>SUBTOTAL(9,K139:K148)</f>
        <v>0</v>
      </c>
      <c r="L138" s="234"/>
      <c r="M138" s="235"/>
      <c r="N138" s="186">
        <f>SUBTOTAL(9,N139:N148)</f>
        <v>0</v>
      </c>
      <c r="O138" s="235"/>
      <c r="P138" s="186">
        <f>SUBTOTAL(9,P139:P148)</f>
        <v>0</v>
      </c>
      <c r="Q138" s="236"/>
      <c r="R138" s="185">
        <f>SUBTOTAL(9,R139:R148)</f>
        <v>0</v>
      </c>
      <c r="S138" s="185">
        <f>SUBTOTAL(9,S139:S148)</f>
        <v>0</v>
      </c>
      <c r="T138" s="183"/>
      <c r="U138" s="6"/>
      <c r="V138" s="9"/>
      <c r="W138" s="9"/>
    </row>
    <row r="139" spans="1:23" ht="13" outlineLevel="5">
      <c r="A139" s="188" t="s">
        <v>468</v>
      </c>
      <c r="B139" s="237">
        <v>6</v>
      </c>
      <c r="C139" s="238"/>
      <c r="D139" s="238"/>
      <c r="E139" s="192"/>
      <c r="F139" s="192"/>
      <c r="G139" s="239" t="s">
        <v>228</v>
      </c>
      <c r="H139" s="240"/>
      <c r="I139" s="241"/>
      <c r="J139" s="273"/>
      <c r="K139" s="190">
        <f>SUBTOTAL(9,K140:K148)</f>
        <v>0</v>
      </c>
      <c r="L139" s="240"/>
      <c r="M139" s="241"/>
      <c r="N139" s="191">
        <f>SUBTOTAL(9,N140:N148)</f>
        <v>0</v>
      </c>
      <c r="O139" s="241"/>
      <c r="P139" s="191">
        <f>SUBTOTAL(9,P140:P148)</f>
        <v>0</v>
      </c>
      <c r="Q139" s="242"/>
      <c r="R139" s="190">
        <f>SUBTOTAL(9,R140:R148)</f>
        <v>0</v>
      </c>
      <c r="S139" s="190">
        <f>SUBTOTAL(9,S140:S148)</f>
        <v>0</v>
      </c>
      <c r="T139" s="188"/>
      <c r="U139" s="6"/>
      <c r="V139" s="9"/>
      <c r="W139" s="9"/>
    </row>
    <row r="140" spans="1:23" ht="26" outlineLevel="6">
      <c r="B140" s="196"/>
      <c r="C140" s="197"/>
      <c r="D140" s="107" t="s">
        <v>1964</v>
      </c>
      <c r="E140" s="108"/>
      <c r="F140" s="108" t="s">
        <v>752</v>
      </c>
      <c r="G140" s="109" t="s">
        <v>753</v>
      </c>
      <c r="H140" s="110" t="s">
        <v>754</v>
      </c>
      <c r="I140" s="111">
        <v>1.006062</v>
      </c>
      <c r="J140" s="274"/>
      <c r="K140" s="112">
        <f>I140*J140</f>
        <v>0</v>
      </c>
      <c r="L140" s="110" t="s">
        <v>2015</v>
      </c>
      <c r="M140" s="111"/>
      <c r="N140" s="111">
        <f>I140*M140</f>
        <v>0</v>
      </c>
      <c r="O140" s="111"/>
      <c r="P140" s="111">
        <f>I140*O140</f>
        <v>0</v>
      </c>
      <c r="Q140" s="112">
        <v>21</v>
      </c>
      <c r="R140" s="112">
        <f>K140*(Q140/100)</f>
        <v>0</v>
      </c>
      <c r="S140" s="112">
        <f>K140+R140</f>
        <v>0</v>
      </c>
      <c r="T140" s="113"/>
      <c r="U140" s="9"/>
      <c r="V140" s="9"/>
      <c r="W140" s="9"/>
    </row>
    <row r="141" spans="1:23" ht="4.5" customHeight="1" outlineLevel="6">
      <c r="B141" s="196"/>
      <c r="C141" s="198"/>
      <c r="D141" s="198"/>
      <c r="E141" s="10"/>
      <c r="F141" s="10"/>
      <c r="G141" s="202"/>
      <c r="H141" s="204"/>
      <c r="I141" s="158"/>
      <c r="J141" s="275"/>
      <c r="K141" s="152"/>
      <c r="L141" s="204"/>
      <c r="M141" s="158"/>
      <c r="N141" s="158"/>
      <c r="O141" s="158"/>
      <c r="P141" s="158"/>
      <c r="Q141" s="152"/>
      <c r="R141" s="152"/>
      <c r="S141" s="152"/>
      <c r="T141" s="10"/>
      <c r="U141" s="9"/>
      <c r="V141" s="9"/>
      <c r="W141" s="9"/>
    </row>
    <row r="142" spans="1:23" ht="13" outlineLevel="6">
      <c r="B142" s="196"/>
      <c r="C142" s="197"/>
      <c r="D142" s="107" t="s">
        <v>1965</v>
      </c>
      <c r="E142" s="108"/>
      <c r="F142" s="108" t="s">
        <v>756</v>
      </c>
      <c r="G142" s="109" t="s">
        <v>757</v>
      </c>
      <c r="H142" s="110" t="s">
        <v>754</v>
      </c>
      <c r="I142" s="111">
        <v>1.006062</v>
      </c>
      <c r="J142" s="274"/>
      <c r="K142" s="112">
        <f>I142*J142</f>
        <v>0</v>
      </c>
      <c r="L142" s="110" t="s">
        <v>2015</v>
      </c>
      <c r="M142" s="111"/>
      <c r="N142" s="111">
        <f>I142*M142</f>
        <v>0</v>
      </c>
      <c r="O142" s="111"/>
      <c r="P142" s="111">
        <f>I142*O142</f>
        <v>0</v>
      </c>
      <c r="Q142" s="112">
        <v>21</v>
      </c>
      <c r="R142" s="112">
        <f>K142*(Q142/100)</f>
        <v>0</v>
      </c>
      <c r="S142" s="112">
        <f>K142+R142</f>
        <v>0</v>
      </c>
      <c r="T142" s="113"/>
      <c r="U142" s="9"/>
      <c r="V142" s="9"/>
      <c r="W142" s="9"/>
    </row>
    <row r="143" spans="1:23" ht="4.5" customHeight="1" outlineLevel="6">
      <c r="B143" s="196"/>
      <c r="C143" s="198"/>
      <c r="D143" s="198"/>
      <c r="E143" s="10"/>
      <c r="F143" s="10"/>
      <c r="G143" s="202"/>
      <c r="H143" s="204"/>
      <c r="I143" s="158"/>
      <c r="J143" s="275"/>
      <c r="K143" s="152"/>
      <c r="L143" s="204"/>
      <c r="M143" s="158"/>
      <c r="N143" s="158"/>
      <c r="O143" s="158"/>
      <c r="P143" s="158"/>
      <c r="Q143" s="152"/>
      <c r="R143" s="152"/>
      <c r="S143" s="152"/>
      <c r="T143" s="10"/>
      <c r="U143" s="9"/>
      <c r="V143" s="9"/>
      <c r="W143" s="9"/>
    </row>
    <row r="144" spans="1:23" ht="26" outlineLevel="6">
      <c r="B144" s="196"/>
      <c r="C144" s="197"/>
      <c r="D144" s="107" t="s">
        <v>1966</v>
      </c>
      <c r="E144" s="108"/>
      <c r="F144" s="108" t="s">
        <v>759</v>
      </c>
      <c r="G144" s="109" t="s">
        <v>760</v>
      </c>
      <c r="H144" s="110" t="s">
        <v>754</v>
      </c>
      <c r="I144" s="111">
        <v>1.006062</v>
      </c>
      <c r="J144" s="274"/>
      <c r="K144" s="112">
        <f>I144*J144</f>
        <v>0</v>
      </c>
      <c r="L144" s="110" t="s">
        <v>2013</v>
      </c>
      <c r="M144" s="111"/>
      <c r="N144" s="111">
        <f>I144*M144</f>
        <v>0</v>
      </c>
      <c r="O144" s="111"/>
      <c r="P144" s="111">
        <f>I144*O144</f>
        <v>0</v>
      </c>
      <c r="Q144" s="112">
        <v>21</v>
      </c>
      <c r="R144" s="112">
        <f>K144*(Q144/100)</f>
        <v>0</v>
      </c>
      <c r="S144" s="112">
        <f>K144+R144</f>
        <v>0</v>
      </c>
      <c r="T144" s="113"/>
      <c r="U144" s="9"/>
      <c r="V144" s="9"/>
      <c r="W144" s="9"/>
    </row>
    <row r="145" spans="1:23" ht="4.5" customHeight="1" outlineLevel="6">
      <c r="B145" s="196"/>
      <c r="C145" s="198"/>
      <c r="D145" s="198"/>
      <c r="E145" s="10"/>
      <c r="F145" s="10"/>
      <c r="G145" s="202"/>
      <c r="H145" s="204"/>
      <c r="I145" s="158"/>
      <c r="J145" s="275"/>
      <c r="K145" s="152"/>
      <c r="L145" s="204"/>
      <c r="M145" s="158"/>
      <c r="N145" s="158"/>
      <c r="O145" s="158"/>
      <c r="P145" s="158"/>
      <c r="Q145" s="152"/>
      <c r="R145" s="152"/>
      <c r="S145" s="152"/>
      <c r="T145" s="10"/>
      <c r="U145" s="9"/>
      <c r="V145" s="9"/>
      <c r="W145" s="9"/>
    </row>
    <row r="146" spans="1:23" ht="26" outlineLevel="6">
      <c r="B146" s="196"/>
      <c r="C146" s="197"/>
      <c r="D146" s="107" t="s">
        <v>1967</v>
      </c>
      <c r="E146" s="108"/>
      <c r="F146" s="108" t="s">
        <v>762</v>
      </c>
      <c r="G146" s="109" t="s">
        <v>763</v>
      </c>
      <c r="H146" s="110" t="s">
        <v>754</v>
      </c>
      <c r="I146" s="111">
        <v>1.006</v>
      </c>
      <c r="J146" s="274"/>
      <c r="K146" s="112">
        <f>I146*J146</f>
        <v>0</v>
      </c>
      <c r="L146" s="110" t="s">
        <v>2015</v>
      </c>
      <c r="M146" s="111"/>
      <c r="N146" s="111">
        <f>I146*M146</f>
        <v>0</v>
      </c>
      <c r="O146" s="111"/>
      <c r="P146" s="111">
        <f>I146*O146</f>
        <v>0</v>
      </c>
      <c r="Q146" s="112">
        <v>21</v>
      </c>
      <c r="R146" s="112">
        <f>K146*(Q146/100)</f>
        <v>0</v>
      </c>
      <c r="S146" s="112">
        <f>K146+R146</f>
        <v>0</v>
      </c>
      <c r="T146" s="113"/>
      <c r="U146" s="9"/>
      <c r="V146" s="9"/>
      <c r="W146" s="9"/>
    </row>
    <row r="147" spans="1:23" ht="4.5" customHeight="1" outlineLevel="6">
      <c r="B147" s="196"/>
      <c r="C147" s="198"/>
      <c r="D147" s="198"/>
      <c r="E147" s="10"/>
      <c r="F147" s="10"/>
      <c r="G147" s="202"/>
      <c r="H147" s="204"/>
      <c r="I147" s="158"/>
      <c r="J147" s="275"/>
      <c r="K147" s="152"/>
      <c r="L147" s="204"/>
      <c r="M147" s="158"/>
      <c r="N147" s="158"/>
      <c r="O147" s="158"/>
      <c r="P147" s="158"/>
      <c r="Q147" s="152"/>
      <c r="R147" s="152"/>
      <c r="S147" s="152"/>
      <c r="T147" s="10"/>
      <c r="U147" s="9"/>
      <c r="V147" s="9"/>
      <c r="W147" s="9"/>
    </row>
    <row r="148" spans="1:23" outlineLevel="6">
      <c r="B148" s="6"/>
      <c r="C148" s="6"/>
      <c r="D148" s="6"/>
      <c r="E148" s="6"/>
      <c r="F148" s="6"/>
      <c r="G148" s="6"/>
      <c r="H148" s="6"/>
      <c r="I148" s="6"/>
      <c r="J148" s="278"/>
      <c r="K148" s="9"/>
      <c r="L148" s="6"/>
      <c r="M148" s="6"/>
      <c r="N148" s="6"/>
      <c r="O148" s="6"/>
      <c r="P148" s="6"/>
      <c r="Q148" s="6"/>
      <c r="R148" s="9"/>
      <c r="S148" s="9"/>
      <c r="T148" s="9"/>
    </row>
    <row r="149" spans="1:23" ht="14" outlineLevel="2">
      <c r="A149" s="173" t="s">
        <v>469</v>
      </c>
      <c r="B149" s="219">
        <v>3</v>
      </c>
      <c r="C149" s="220"/>
      <c r="D149" s="220"/>
      <c r="E149" s="177"/>
      <c r="F149" s="177"/>
      <c r="G149" s="221" t="s">
        <v>470</v>
      </c>
      <c r="H149" s="222"/>
      <c r="I149" s="223"/>
      <c r="J149" s="270"/>
      <c r="K149" s="175">
        <f>SUBTOTAL(9,K150:K157)</f>
        <v>0</v>
      </c>
      <c r="L149" s="222"/>
      <c r="M149" s="223"/>
      <c r="N149" s="176">
        <f>SUBTOTAL(9,N150:N157)</f>
        <v>3.6581999999999995E-3</v>
      </c>
      <c r="O149" s="223"/>
      <c r="P149" s="176">
        <f>SUBTOTAL(9,P150:P157)</f>
        <v>0</v>
      </c>
      <c r="Q149" s="224"/>
      <c r="R149" s="175">
        <f>SUBTOTAL(9,R150:R157)</f>
        <v>0</v>
      </c>
      <c r="S149" s="175">
        <f>SUBTOTAL(9,S150:S157)</f>
        <v>0</v>
      </c>
      <c r="T149" s="173"/>
      <c r="U149" s="6"/>
      <c r="V149" s="9"/>
      <c r="W149" s="9"/>
    </row>
    <row r="150" spans="1:23" ht="13" outlineLevel="3">
      <c r="A150" s="178" t="s">
        <v>471</v>
      </c>
      <c r="B150" s="225">
        <v>4</v>
      </c>
      <c r="C150" s="226"/>
      <c r="D150" s="226"/>
      <c r="E150" s="182"/>
      <c r="F150" s="182"/>
      <c r="G150" s="227" t="s">
        <v>472</v>
      </c>
      <c r="H150" s="228"/>
      <c r="I150" s="229"/>
      <c r="J150" s="271"/>
      <c r="K150" s="180">
        <f>SUBTOTAL(9,K151:K157)</f>
        <v>0</v>
      </c>
      <c r="L150" s="228"/>
      <c r="M150" s="229"/>
      <c r="N150" s="181">
        <f>SUBTOTAL(9,N151:N157)</f>
        <v>3.6581999999999995E-3</v>
      </c>
      <c r="O150" s="229"/>
      <c r="P150" s="181">
        <f>SUBTOTAL(9,P151:P157)</f>
        <v>0</v>
      </c>
      <c r="Q150" s="230"/>
      <c r="R150" s="180">
        <f>SUBTOTAL(9,R151:R157)</f>
        <v>0</v>
      </c>
      <c r="S150" s="180">
        <f>SUBTOTAL(9,S151:S157)</f>
        <v>0</v>
      </c>
      <c r="T150" s="178"/>
      <c r="U150" s="6"/>
      <c r="V150" s="9"/>
      <c r="W150" s="9"/>
    </row>
    <row r="151" spans="1:23" ht="13" outlineLevel="4">
      <c r="A151" s="183" t="s">
        <v>473</v>
      </c>
      <c r="B151" s="231">
        <v>5</v>
      </c>
      <c r="C151" s="232"/>
      <c r="D151" s="232"/>
      <c r="E151" s="187"/>
      <c r="F151" s="187"/>
      <c r="G151" s="233" t="s">
        <v>188</v>
      </c>
      <c r="H151" s="234"/>
      <c r="I151" s="235"/>
      <c r="J151" s="272"/>
      <c r="K151" s="185">
        <f>SUBTOTAL(9,K152:K157)</f>
        <v>0</v>
      </c>
      <c r="L151" s="234"/>
      <c r="M151" s="235"/>
      <c r="N151" s="186">
        <f>SUBTOTAL(9,N152:N157)</f>
        <v>3.6581999999999995E-3</v>
      </c>
      <c r="O151" s="235"/>
      <c r="P151" s="186">
        <f>SUBTOTAL(9,P152:P157)</f>
        <v>0</v>
      </c>
      <c r="Q151" s="236"/>
      <c r="R151" s="185">
        <f>SUBTOTAL(9,R152:R157)</f>
        <v>0</v>
      </c>
      <c r="S151" s="185">
        <f>SUBTOTAL(9,S152:S157)</f>
        <v>0</v>
      </c>
      <c r="T151" s="183"/>
      <c r="U151" s="6"/>
      <c r="V151" s="9"/>
      <c r="W151" s="9"/>
    </row>
    <row r="152" spans="1:23" ht="13" outlineLevel="5">
      <c r="A152" s="188" t="s">
        <v>474</v>
      </c>
      <c r="B152" s="237">
        <v>6</v>
      </c>
      <c r="C152" s="238"/>
      <c r="D152" s="238"/>
      <c r="E152" s="192"/>
      <c r="F152" s="192"/>
      <c r="G152" s="239" t="s">
        <v>235</v>
      </c>
      <c r="H152" s="240"/>
      <c r="I152" s="241"/>
      <c r="J152" s="273"/>
      <c r="K152" s="190">
        <f>SUBTOTAL(9,K153:K157)</f>
        <v>0</v>
      </c>
      <c r="L152" s="240"/>
      <c r="M152" s="241"/>
      <c r="N152" s="191">
        <f>SUBTOTAL(9,N153:N157)</f>
        <v>3.6581999999999995E-3</v>
      </c>
      <c r="O152" s="241"/>
      <c r="P152" s="191">
        <f>SUBTOTAL(9,P153:P157)</f>
        <v>0</v>
      </c>
      <c r="Q152" s="242"/>
      <c r="R152" s="190">
        <f>SUBTOTAL(9,R153:R157)</f>
        <v>0</v>
      </c>
      <c r="S152" s="190">
        <f>SUBTOTAL(9,S153:S157)</f>
        <v>0</v>
      </c>
      <c r="T152" s="188"/>
      <c r="U152" s="6"/>
      <c r="V152" s="9"/>
      <c r="W152" s="9"/>
    </row>
    <row r="153" spans="1:23" ht="26" outlineLevel="6">
      <c r="B153" s="196"/>
      <c r="C153" s="197"/>
      <c r="D153" s="107" t="s">
        <v>1968</v>
      </c>
      <c r="E153" s="108"/>
      <c r="F153" s="108" t="s">
        <v>765</v>
      </c>
      <c r="G153" s="109" t="s">
        <v>766</v>
      </c>
      <c r="H153" s="110" t="s">
        <v>499</v>
      </c>
      <c r="I153" s="111">
        <v>28.139999999999997</v>
      </c>
      <c r="J153" s="274"/>
      <c r="K153" s="112">
        <f>I153*J153</f>
        <v>0</v>
      </c>
      <c r="L153" s="110" t="s">
        <v>2015</v>
      </c>
      <c r="M153" s="111">
        <v>1.2999999999999999E-4</v>
      </c>
      <c r="N153" s="111">
        <f>I153*M153</f>
        <v>3.6581999999999995E-3</v>
      </c>
      <c r="O153" s="111"/>
      <c r="P153" s="111">
        <f>I153*O153</f>
        <v>0</v>
      </c>
      <c r="Q153" s="112">
        <v>21</v>
      </c>
      <c r="R153" s="112">
        <f>K153*(Q153/100)</f>
        <v>0</v>
      </c>
      <c r="S153" s="112">
        <f>K153+R153</f>
        <v>0</v>
      </c>
      <c r="T153" s="113"/>
      <c r="U153" s="9"/>
      <c r="V153" s="9"/>
      <c r="W153" s="9"/>
    </row>
    <row r="154" spans="1:23" ht="4.5" customHeight="1" outlineLevel="6">
      <c r="B154" s="196"/>
      <c r="C154" s="198"/>
      <c r="D154" s="198"/>
      <c r="E154" s="10"/>
      <c r="F154" s="10"/>
      <c r="G154" s="202"/>
      <c r="H154" s="204"/>
      <c r="I154" s="158"/>
      <c r="J154" s="275"/>
      <c r="K154" s="152"/>
      <c r="L154" s="204"/>
      <c r="M154" s="158"/>
      <c r="N154" s="158"/>
      <c r="O154" s="158"/>
      <c r="P154" s="158"/>
      <c r="Q154" s="152"/>
      <c r="R154" s="152"/>
      <c r="S154" s="152"/>
      <c r="T154" s="10"/>
      <c r="U154" s="9"/>
      <c r="V154" s="9"/>
      <c r="W154" s="9"/>
    </row>
    <row r="155" spans="1:23" ht="12" outlineLevel="7">
      <c r="A155" s="243"/>
      <c r="B155" s="244"/>
      <c r="C155" s="244"/>
      <c r="D155" s="244"/>
      <c r="E155" s="245"/>
      <c r="F155" s="249" t="s">
        <v>17</v>
      </c>
      <c r="G155" s="246" t="s">
        <v>1969</v>
      </c>
      <c r="H155" s="247"/>
      <c r="I155" s="248">
        <v>28.139999999999997</v>
      </c>
      <c r="J155" s="276"/>
      <c r="K155" s="250"/>
      <c r="L155" s="247"/>
      <c r="M155" s="248"/>
      <c r="N155" s="248"/>
      <c r="O155" s="248"/>
      <c r="P155" s="248"/>
      <c r="Q155" s="250"/>
      <c r="R155" s="250"/>
      <c r="S155" s="250"/>
      <c r="T155" s="249"/>
      <c r="U155" s="6"/>
      <c r="V155" s="9"/>
    </row>
    <row r="156" spans="1:23" ht="7.5" customHeight="1" outlineLevel="7">
      <c r="A156" s="9"/>
      <c r="B156" s="196"/>
      <c r="C156" s="195"/>
      <c r="D156" s="195"/>
      <c r="E156" s="12"/>
      <c r="F156" s="12"/>
      <c r="G156" s="203"/>
      <c r="H156" s="204"/>
      <c r="I156" s="205"/>
      <c r="J156" s="277"/>
      <c r="K156" s="152"/>
      <c r="L156" s="204"/>
      <c r="M156" s="158"/>
      <c r="N156" s="158"/>
      <c r="O156" s="158"/>
      <c r="P156" s="158"/>
      <c r="Q156" s="152"/>
      <c r="R156" s="152"/>
      <c r="S156" s="152"/>
      <c r="T156" s="10"/>
      <c r="U156" s="6"/>
      <c r="V156" s="9"/>
    </row>
    <row r="157" spans="1:23" outlineLevel="6">
      <c r="B157" s="6"/>
      <c r="C157" s="6"/>
      <c r="D157" s="6"/>
      <c r="E157" s="6"/>
      <c r="F157" s="6"/>
      <c r="G157" s="6"/>
      <c r="H157" s="6"/>
      <c r="I157" s="6"/>
      <c r="J157" s="278"/>
      <c r="K157" s="9"/>
      <c r="L157" s="6"/>
      <c r="M157" s="6"/>
      <c r="N157" s="6"/>
      <c r="O157" s="6"/>
      <c r="P157" s="6"/>
      <c r="Q157" s="6"/>
      <c r="R157" s="9"/>
      <c r="S157" s="9"/>
      <c r="T157" s="9"/>
    </row>
    <row r="158" spans="1:23" ht="14" outlineLevel="2">
      <c r="A158" s="173" t="s">
        <v>475</v>
      </c>
      <c r="B158" s="219">
        <v>3</v>
      </c>
      <c r="C158" s="220"/>
      <c r="D158" s="220"/>
      <c r="E158" s="177"/>
      <c r="F158" s="177"/>
      <c r="G158" s="221" t="s">
        <v>476</v>
      </c>
      <c r="H158" s="222"/>
      <c r="I158" s="223"/>
      <c r="J158" s="270"/>
      <c r="K158" s="175">
        <f>SUBTOTAL(9,K159:K219)</f>
        <v>0</v>
      </c>
      <c r="L158" s="222"/>
      <c r="M158" s="223"/>
      <c r="N158" s="176">
        <f>SUBTOTAL(9,N159:N219)</f>
        <v>0</v>
      </c>
      <c r="O158" s="223"/>
      <c r="P158" s="176">
        <f>SUBTOTAL(9,P159:P219)</f>
        <v>0</v>
      </c>
      <c r="Q158" s="224"/>
      <c r="R158" s="175">
        <f>SUBTOTAL(9,R159:R219)</f>
        <v>0</v>
      </c>
      <c r="S158" s="175">
        <f>SUBTOTAL(9,S159:S219)</f>
        <v>0</v>
      </c>
      <c r="T158" s="173"/>
      <c r="U158" s="6"/>
      <c r="V158" s="9"/>
      <c r="W158" s="9"/>
    </row>
    <row r="159" spans="1:23" ht="13" outlineLevel="3">
      <c r="A159" s="178" t="s">
        <v>477</v>
      </c>
      <c r="B159" s="225">
        <v>4</v>
      </c>
      <c r="C159" s="226"/>
      <c r="D159" s="226"/>
      <c r="E159" s="182"/>
      <c r="F159" s="182"/>
      <c r="G159" s="227" t="s">
        <v>476</v>
      </c>
      <c r="H159" s="228"/>
      <c r="I159" s="229"/>
      <c r="J159" s="271"/>
      <c r="K159" s="180">
        <f>SUBTOTAL(9,K160:K219)</f>
        <v>0</v>
      </c>
      <c r="L159" s="228"/>
      <c r="M159" s="229"/>
      <c r="N159" s="181">
        <f>SUBTOTAL(9,N160:N219)</f>
        <v>0</v>
      </c>
      <c r="O159" s="229"/>
      <c r="P159" s="181">
        <f>SUBTOTAL(9,P160:P219)</f>
        <v>0</v>
      </c>
      <c r="Q159" s="230"/>
      <c r="R159" s="180">
        <f>SUBTOTAL(9,R160:R219)</f>
        <v>0</v>
      </c>
      <c r="S159" s="180">
        <f>SUBTOTAL(9,S160:S219)</f>
        <v>0</v>
      </c>
      <c r="T159" s="178"/>
      <c r="U159" s="6"/>
      <c r="V159" s="9"/>
      <c r="W159" s="9"/>
    </row>
    <row r="160" spans="1:23" ht="13" outlineLevel="4">
      <c r="A160" s="183" t="s">
        <v>478</v>
      </c>
      <c r="B160" s="231">
        <v>5</v>
      </c>
      <c r="C160" s="232"/>
      <c r="D160" s="232"/>
      <c r="E160" s="187"/>
      <c r="F160" s="187"/>
      <c r="G160" s="233" t="s">
        <v>479</v>
      </c>
      <c r="H160" s="234"/>
      <c r="I160" s="235"/>
      <c r="J160" s="272"/>
      <c r="K160" s="185">
        <f>SUBTOTAL(9,K161:K176)</f>
        <v>0</v>
      </c>
      <c r="L160" s="234"/>
      <c r="M160" s="235"/>
      <c r="N160" s="186">
        <f>SUBTOTAL(9,N161:N176)</f>
        <v>0</v>
      </c>
      <c r="O160" s="235"/>
      <c r="P160" s="186">
        <f>SUBTOTAL(9,P161:P176)</f>
        <v>0</v>
      </c>
      <c r="Q160" s="236"/>
      <c r="R160" s="185">
        <f>SUBTOTAL(9,R161:R176)</f>
        <v>0</v>
      </c>
      <c r="S160" s="185">
        <f>SUBTOTAL(9,S161:S176)</f>
        <v>0</v>
      </c>
      <c r="T160" s="183"/>
      <c r="U160" s="6"/>
      <c r="V160" s="9"/>
      <c r="W160" s="9"/>
    </row>
    <row r="161" spans="1:23" ht="13" outlineLevel="5">
      <c r="A161" s="188" t="s">
        <v>480</v>
      </c>
      <c r="B161" s="237">
        <v>6</v>
      </c>
      <c r="C161" s="238"/>
      <c r="D161" s="238"/>
      <c r="E161" s="192"/>
      <c r="F161" s="192"/>
      <c r="G161" s="239" t="s">
        <v>479</v>
      </c>
      <c r="H161" s="240"/>
      <c r="I161" s="241"/>
      <c r="J161" s="273"/>
      <c r="K161" s="190">
        <f>SUBTOTAL(9,K162:K176)</f>
        <v>0</v>
      </c>
      <c r="L161" s="240"/>
      <c r="M161" s="241"/>
      <c r="N161" s="191">
        <f>SUBTOTAL(9,N162:N176)</f>
        <v>0</v>
      </c>
      <c r="O161" s="241"/>
      <c r="P161" s="191">
        <f>SUBTOTAL(9,P162:P176)</f>
        <v>0</v>
      </c>
      <c r="Q161" s="242"/>
      <c r="R161" s="190">
        <f>SUBTOTAL(9,R162:R176)</f>
        <v>0</v>
      </c>
      <c r="S161" s="190">
        <f>SUBTOTAL(9,S162:S176)</f>
        <v>0</v>
      </c>
      <c r="T161" s="188"/>
      <c r="U161" s="6"/>
      <c r="V161" s="9"/>
      <c r="W161" s="9"/>
    </row>
    <row r="162" spans="1:23" ht="78" outlineLevel="6">
      <c r="B162" s="196"/>
      <c r="C162" s="197"/>
      <c r="D162" s="107" t="s">
        <v>1970</v>
      </c>
      <c r="E162" s="108"/>
      <c r="F162" s="108" t="s">
        <v>1971</v>
      </c>
      <c r="G162" s="109" t="s">
        <v>785</v>
      </c>
      <c r="H162" s="110" t="s">
        <v>786</v>
      </c>
      <c r="I162" s="111">
        <v>1</v>
      </c>
      <c r="J162" s="274"/>
      <c r="K162" s="112">
        <f>I162*J162</f>
        <v>0</v>
      </c>
      <c r="L162" s="110" t="s">
        <v>2014</v>
      </c>
      <c r="M162" s="111"/>
      <c r="N162" s="111">
        <f>I162*M162</f>
        <v>0</v>
      </c>
      <c r="O162" s="111"/>
      <c r="P162" s="111">
        <f>I162*O162</f>
        <v>0</v>
      </c>
      <c r="Q162" s="112">
        <v>21</v>
      </c>
      <c r="R162" s="112">
        <f>K162*(Q162/100)</f>
        <v>0</v>
      </c>
      <c r="S162" s="112">
        <f>K162+R162</f>
        <v>0</v>
      </c>
      <c r="T162" s="113"/>
      <c r="U162" s="9"/>
      <c r="V162" s="9"/>
      <c r="W162" s="9"/>
    </row>
    <row r="163" spans="1:23" ht="4.5" customHeight="1" outlineLevel="6">
      <c r="B163" s="196"/>
      <c r="C163" s="198"/>
      <c r="D163" s="198"/>
      <c r="E163" s="10"/>
      <c r="F163" s="10"/>
      <c r="G163" s="202"/>
      <c r="H163" s="204"/>
      <c r="I163" s="158"/>
      <c r="J163" s="275"/>
      <c r="K163" s="152"/>
      <c r="L163" s="204"/>
      <c r="M163" s="158"/>
      <c r="N163" s="158"/>
      <c r="O163" s="158"/>
      <c r="P163" s="158"/>
      <c r="Q163" s="152"/>
      <c r="R163" s="152"/>
      <c r="S163" s="152"/>
      <c r="T163" s="10"/>
      <c r="U163" s="9"/>
      <c r="V163" s="9"/>
      <c r="W163" s="9"/>
    </row>
    <row r="164" spans="1:23" ht="13" outlineLevel="6">
      <c r="B164" s="196"/>
      <c r="C164" s="197"/>
      <c r="D164" s="107" t="s">
        <v>1972</v>
      </c>
      <c r="E164" s="108"/>
      <c r="F164" s="108" t="s">
        <v>1973</v>
      </c>
      <c r="G164" s="109" t="s">
        <v>789</v>
      </c>
      <c r="H164" s="110" t="s">
        <v>786</v>
      </c>
      <c r="I164" s="111">
        <v>1</v>
      </c>
      <c r="J164" s="274"/>
      <c r="K164" s="112">
        <f>I164*J164</f>
        <v>0</v>
      </c>
      <c r="L164" s="110" t="s">
        <v>2014</v>
      </c>
      <c r="M164" s="111"/>
      <c r="N164" s="111">
        <f>I164*M164</f>
        <v>0</v>
      </c>
      <c r="O164" s="111"/>
      <c r="P164" s="111">
        <f>I164*O164</f>
        <v>0</v>
      </c>
      <c r="Q164" s="112">
        <v>21</v>
      </c>
      <c r="R164" s="112">
        <f>K164*(Q164/100)</f>
        <v>0</v>
      </c>
      <c r="S164" s="112">
        <f>K164+R164</f>
        <v>0</v>
      </c>
      <c r="T164" s="113"/>
      <c r="U164" s="9"/>
      <c r="V164" s="9"/>
      <c r="W164" s="9"/>
    </row>
    <row r="165" spans="1:23" ht="4.5" customHeight="1" outlineLevel="6">
      <c r="B165" s="196"/>
      <c r="C165" s="198"/>
      <c r="D165" s="198"/>
      <c r="E165" s="10"/>
      <c r="F165" s="10"/>
      <c r="G165" s="202"/>
      <c r="H165" s="204"/>
      <c r="I165" s="158"/>
      <c r="J165" s="275"/>
      <c r="K165" s="152"/>
      <c r="L165" s="204"/>
      <c r="M165" s="158"/>
      <c r="N165" s="158"/>
      <c r="O165" s="158"/>
      <c r="P165" s="158"/>
      <c r="Q165" s="152"/>
      <c r="R165" s="152"/>
      <c r="S165" s="152"/>
      <c r="T165" s="10"/>
      <c r="U165" s="9"/>
      <c r="V165" s="9"/>
      <c r="W165" s="9"/>
    </row>
    <row r="166" spans="1:23" ht="26" outlineLevel="6">
      <c r="B166" s="196"/>
      <c r="C166" s="197"/>
      <c r="D166" s="107" t="s">
        <v>1974</v>
      </c>
      <c r="E166" s="108"/>
      <c r="F166" s="108" t="s">
        <v>1975</v>
      </c>
      <c r="G166" s="109" t="s">
        <v>792</v>
      </c>
      <c r="H166" s="110" t="s">
        <v>786</v>
      </c>
      <c r="I166" s="111">
        <v>1</v>
      </c>
      <c r="J166" s="274"/>
      <c r="K166" s="112">
        <f>I166*J166</f>
        <v>0</v>
      </c>
      <c r="L166" s="110" t="s">
        <v>2014</v>
      </c>
      <c r="M166" s="111"/>
      <c r="N166" s="111">
        <f>I166*M166</f>
        <v>0</v>
      </c>
      <c r="O166" s="111"/>
      <c r="P166" s="111">
        <f>I166*O166</f>
        <v>0</v>
      </c>
      <c r="Q166" s="112">
        <v>21</v>
      </c>
      <c r="R166" s="112">
        <f>K166*(Q166/100)</f>
        <v>0</v>
      </c>
      <c r="S166" s="112">
        <f>K166+R166</f>
        <v>0</v>
      </c>
      <c r="T166" s="113"/>
      <c r="U166" s="9"/>
      <c r="V166" s="9"/>
      <c r="W166" s="9"/>
    </row>
    <row r="167" spans="1:23" ht="4.5" customHeight="1" outlineLevel="6">
      <c r="B167" s="196"/>
      <c r="C167" s="198"/>
      <c r="D167" s="198"/>
      <c r="E167" s="10"/>
      <c r="F167" s="10"/>
      <c r="G167" s="202"/>
      <c r="H167" s="204"/>
      <c r="I167" s="158"/>
      <c r="J167" s="275"/>
      <c r="K167" s="152"/>
      <c r="L167" s="204"/>
      <c r="M167" s="158"/>
      <c r="N167" s="158"/>
      <c r="O167" s="158"/>
      <c r="P167" s="158"/>
      <c r="Q167" s="152"/>
      <c r="R167" s="152"/>
      <c r="S167" s="152"/>
      <c r="T167" s="10"/>
      <c r="U167" s="9"/>
      <c r="V167" s="9"/>
      <c r="W167" s="9"/>
    </row>
    <row r="168" spans="1:23" ht="26" outlineLevel="6">
      <c r="B168" s="196"/>
      <c r="C168" s="197"/>
      <c r="D168" s="107" t="s">
        <v>1976</v>
      </c>
      <c r="E168" s="108"/>
      <c r="F168" s="108" t="s">
        <v>1977</v>
      </c>
      <c r="G168" s="109" t="s">
        <v>795</v>
      </c>
      <c r="H168" s="110" t="s">
        <v>786</v>
      </c>
      <c r="I168" s="111">
        <v>1</v>
      </c>
      <c r="J168" s="274"/>
      <c r="K168" s="112">
        <f>I168*J168</f>
        <v>0</v>
      </c>
      <c r="L168" s="110" t="s">
        <v>2014</v>
      </c>
      <c r="M168" s="111"/>
      <c r="N168" s="111">
        <f>I168*M168</f>
        <v>0</v>
      </c>
      <c r="O168" s="111"/>
      <c r="P168" s="111">
        <f>I168*O168</f>
        <v>0</v>
      </c>
      <c r="Q168" s="112">
        <v>21</v>
      </c>
      <c r="R168" s="112">
        <f>K168*(Q168/100)</f>
        <v>0</v>
      </c>
      <c r="S168" s="112">
        <f>K168+R168</f>
        <v>0</v>
      </c>
      <c r="T168" s="113"/>
      <c r="U168" s="9"/>
      <c r="V168" s="9"/>
      <c r="W168" s="9"/>
    </row>
    <row r="169" spans="1:23" ht="4.5" customHeight="1" outlineLevel="6">
      <c r="B169" s="196"/>
      <c r="C169" s="198"/>
      <c r="D169" s="198"/>
      <c r="E169" s="10"/>
      <c r="F169" s="10"/>
      <c r="G169" s="202"/>
      <c r="H169" s="204"/>
      <c r="I169" s="158"/>
      <c r="J169" s="275"/>
      <c r="K169" s="152"/>
      <c r="L169" s="204"/>
      <c r="M169" s="158"/>
      <c r="N169" s="158"/>
      <c r="O169" s="158"/>
      <c r="P169" s="158"/>
      <c r="Q169" s="152"/>
      <c r="R169" s="152"/>
      <c r="S169" s="152"/>
      <c r="T169" s="10"/>
      <c r="U169" s="9"/>
      <c r="V169" s="9"/>
      <c r="W169" s="9"/>
    </row>
    <row r="170" spans="1:23" ht="52" outlineLevel="6">
      <c r="B170" s="196"/>
      <c r="C170" s="197"/>
      <c r="D170" s="107" t="s">
        <v>1978</v>
      </c>
      <c r="E170" s="108"/>
      <c r="F170" s="108" t="s">
        <v>1979</v>
      </c>
      <c r="G170" s="109" t="s">
        <v>798</v>
      </c>
      <c r="H170" s="110" t="s">
        <v>786</v>
      </c>
      <c r="I170" s="111">
        <v>1</v>
      </c>
      <c r="J170" s="274"/>
      <c r="K170" s="112">
        <f>I170*J170</f>
        <v>0</v>
      </c>
      <c r="L170" s="110" t="s">
        <v>2014</v>
      </c>
      <c r="M170" s="111"/>
      <c r="N170" s="111">
        <f>I170*M170</f>
        <v>0</v>
      </c>
      <c r="O170" s="111"/>
      <c r="P170" s="111">
        <f>I170*O170</f>
        <v>0</v>
      </c>
      <c r="Q170" s="112">
        <v>21</v>
      </c>
      <c r="R170" s="112">
        <f>K170*(Q170/100)</f>
        <v>0</v>
      </c>
      <c r="S170" s="112">
        <f>K170+R170</f>
        <v>0</v>
      </c>
      <c r="T170" s="113"/>
      <c r="U170" s="9"/>
      <c r="V170" s="9"/>
      <c r="W170" s="9"/>
    </row>
    <row r="171" spans="1:23" ht="4.5" customHeight="1" outlineLevel="6">
      <c r="B171" s="196"/>
      <c r="C171" s="198"/>
      <c r="D171" s="198"/>
      <c r="E171" s="10"/>
      <c r="F171" s="10"/>
      <c r="G171" s="202"/>
      <c r="H171" s="204"/>
      <c r="I171" s="158"/>
      <c r="J171" s="275"/>
      <c r="K171" s="152"/>
      <c r="L171" s="204"/>
      <c r="M171" s="158"/>
      <c r="N171" s="158"/>
      <c r="O171" s="158"/>
      <c r="P171" s="158"/>
      <c r="Q171" s="152"/>
      <c r="R171" s="152"/>
      <c r="S171" s="152"/>
      <c r="T171" s="10"/>
      <c r="U171" s="9"/>
      <c r="V171" s="9"/>
      <c r="W171" s="9"/>
    </row>
    <row r="172" spans="1:23" ht="13" outlineLevel="6">
      <c r="B172" s="196"/>
      <c r="C172" s="197"/>
      <c r="D172" s="107" t="s">
        <v>1980</v>
      </c>
      <c r="E172" s="108"/>
      <c r="F172" s="108" t="s">
        <v>1981</v>
      </c>
      <c r="G172" s="109" t="s">
        <v>801</v>
      </c>
      <c r="H172" s="110" t="s">
        <v>786</v>
      </c>
      <c r="I172" s="111">
        <v>1</v>
      </c>
      <c r="J172" s="274"/>
      <c r="K172" s="112">
        <f>I172*J172</f>
        <v>0</v>
      </c>
      <c r="L172" s="110" t="s">
        <v>2014</v>
      </c>
      <c r="M172" s="111"/>
      <c r="N172" s="111">
        <f>I172*M172</f>
        <v>0</v>
      </c>
      <c r="O172" s="111"/>
      <c r="P172" s="111">
        <f>I172*O172</f>
        <v>0</v>
      </c>
      <c r="Q172" s="112">
        <v>21</v>
      </c>
      <c r="R172" s="112">
        <f>K172*(Q172/100)</f>
        <v>0</v>
      </c>
      <c r="S172" s="112">
        <f>K172+R172</f>
        <v>0</v>
      </c>
      <c r="T172" s="113"/>
      <c r="U172" s="9"/>
      <c r="V172" s="9"/>
      <c r="W172" s="9"/>
    </row>
    <row r="173" spans="1:23" ht="4.5" customHeight="1" outlineLevel="6">
      <c r="B173" s="196"/>
      <c r="C173" s="198"/>
      <c r="D173" s="198"/>
      <c r="E173" s="10"/>
      <c r="F173" s="10"/>
      <c r="G173" s="202"/>
      <c r="H173" s="204"/>
      <c r="I173" s="158"/>
      <c r="J173" s="275"/>
      <c r="K173" s="152"/>
      <c r="L173" s="204"/>
      <c r="M173" s="158"/>
      <c r="N173" s="158"/>
      <c r="O173" s="158"/>
      <c r="P173" s="158"/>
      <c r="Q173" s="152"/>
      <c r="R173" s="152"/>
      <c r="S173" s="152"/>
      <c r="T173" s="10"/>
      <c r="U173" s="9"/>
      <c r="V173" s="9"/>
      <c r="W173" s="9"/>
    </row>
    <row r="174" spans="1:23" ht="26" outlineLevel="6">
      <c r="B174" s="196"/>
      <c r="C174" s="197"/>
      <c r="D174" s="107" t="s">
        <v>1982</v>
      </c>
      <c r="E174" s="108"/>
      <c r="F174" s="108" t="s">
        <v>1983</v>
      </c>
      <c r="G174" s="109" t="s">
        <v>804</v>
      </c>
      <c r="H174" s="110" t="s">
        <v>786</v>
      </c>
      <c r="I174" s="111">
        <v>1</v>
      </c>
      <c r="J174" s="274"/>
      <c r="K174" s="112">
        <f>I174*J174</f>
        <v>0</v>
      </c>
      <c r="L174" s="110" t="s">
        <v>2014</v>
      </c>
      <c r="M174" s="111"/>
      <c r="N174" s="111">
        <f>I174*M174</f>
        <v>0</v>
      </c>
      <c r="O174" s="111"/>
      <c r="P174" s="111">
        <f>I174*O174</f>
        <v>0</v>
      </c>
      <c r="Q174" s="112">
        <v>21</v>
      </c>
      <c r="R174" s="112">
        <f>K174*(Q174/100)</f>
        <v>0</v>
      </c>
      <c r="S174" s="112">
        <f>K174+R174</f>
        <v>0</v>
      </c>
      <c r="T174" s="113"/>
      <c r="U174" s="9"/>
      <c r="V174" s="9"/>
      <c r="W174" s="9"/>
    </row>
    <row r="175" spans="1:23" ht="4.5" customHeight="1" outlineLevel="6">
      <c r="B175" s="196"/>
      <c r="C175" s="198"/>
      <c r="D175" s="198"/>
      <c r="E175" s="10"/>
      <c r="F175" s="10"/>
      <c r="G175" s="202"/>
      <c r="H175" s="204"/>
      <c r="I175" s="158"/>
      <c r="J175" s="275"/>
      <c r="K175" s="152"/>
      <c r="L175" s="204"/>
      <c r="M175" s="158"/>
      <c r="N175" s="158"/>
      <c r="O175" s="158"/>
      <c r="P175" s="158"/>
      <c r="Q175" s="152"/>
      <c r="R175" s="152"/>
      <c r="S175" s="152"/>
      <c r="T175" s="10"/>
      <c r="U175" s="9"/>
      <c r="V175" s="9"/>
      <c r="W175" s="9"/>
    </row>
    <row r="176" spans="1:23" outlineLevel="6">
      <c r="B176" s="6"/>
      <c r="C176" s="6"/>
      <c r="D176" s="6"/>
      <c r="E176" s="6"/>
      <c r="F176" s="6"/>
      <c r="G176" s="6"/>
      <c r="H176" s="6"/>
      <c r="I176" s="6"/>
      <c r="J176" s="278"/>
      <c r="K176" s="9"/>
      <c r="L176" s="6"/>
      <c r="M176" s="6"/>
      <c r="N176" s="6"/>
      <c r="O176" s="6"/>
      <c r="P176" s="6"/>
      <c r="Q176" s="6"/>
      <c r="R176" s="9"/>
      <c r="S176" s="9"/>
      <c r="T176" s="9"/>
    </row>
    <row r="177" spans="1:23" ht="13" outlineLevel="4">
      <c r="A177" s="183" t="s">
        <v>481</v>
      </c>
      <c r="B177" s="231">
        <v>5</v>
      </c>
      <c r="C177" s="232"/>
      <c r="D177" s="232"/>
      <c r="E177" s="187"/>
      <c r="F177" s="187"/>
      <c r="G177" s="233" t="s">
        <v>482</v>
      </c>
      <c r="H177" s="234"/>
      <c r="I177" s="235"/>
      <c r="J177" s="272"/>
      <c r="K177" s="185">
        <f>SUBTOTAL(9,K178:K191)</f>
        <v>0</v>
      </c>
      <c r="L177" s="234"/>
      <c r="M177" s="235"/>
      <c r="N177" s="186">
        <f>SUBTOTAL(9,N178:N191)</f>
        <v>0</v>
      </c>
      <c r="O177" s="235"/>
      <c r="P177" s="186">
        <f>SUBTOTAL(9,P178:P191)</f>
        <v>0</v>
      </c>
      <c r="Q177" s="236"/>
      <c r="R177" s="185">
        <f>SUBTOTAL(9,R178:R191)</f>
        <v>0</v>
      </c>
      <c r="S177" s="185">
        <f>SUBTOTAL(9,S178:S191)</f>
        <v>0</v>
      </c>
      <c r="T177" s="183"/>
      <c r="U177" s="6"/>
      <c r="V177" s="9"/>
      <c r="W177" s="9"/>
    </row>
    <row r="178" spans="1:23" ht="13" outlineLevel="5">
      <c r="A178" s="188" t="s">
        <v>483</v>
      </c>
      <c r="B178" s="237">
        <v>6</v>
      </c>
      <c r="C178" s="238"/>
      <c r="D178" s="238"/>
      <c r="E178" s="192"/>
      <c r="F178" s="192"/>
      <c r="G178" s="239" t="s">
        <v>482</v>
      </c>
      <c r="H178" s="240"/>
      <c r="I178" s="241"/>
      <c r="J178" s="273"/>
      <c r="K178" s="190">
        <f>SUBTOTAL(9,K179:K191)</f>
        <v>0</v>
      </c>
      <c r="L178" s="240"/>
      <c r="M178" s="241"/>
      <c r="N178" s="191">
        <f>SUBTOTAL(9,N179:N191)</f>
        <v>0</v>
      </c>
      <c r="O178" s="241"/>
      <c r="P178" s="191">
        <f>SUBTOTAL(9,P179:P191)</f>
        <v>0</v>
      </c>
      <c r="Q178" s="242"/>
      <c r="R178" s="190">
        <f>SUBTOTAL(9,R179:R191)</f>
        <v>0</v>
      </c>
      <c r="S178" s="190">
        <f>SUBTOTAL(9,S179:S191)</f>
        <v>0</v>
      </c>
      <c r="T178" s="188"/>
      <c r="U178" s="6"/>
      <c r="V178" s="9"/>
      <c r="W178" s="9"/>
    </row>
    <row r="179" spans="1:23" ht="52" outlineLevel="6">
      <c r="B179" s="196"/>
      <c r="C179" s="197"/>
      <c r="D179" s="107" t="s">
        <v>1984</v>
      </c>
      <c r="E179" s="108"/>
      <c r="F179" s="108" t="s">
        <v>1985</v>
      </c>
      <c r="G179" s="109" t="s">
        <v>807</v>
      </c>
      <c r="H179" s="110" t="s">
        <v>786</v>
      </c>
      <c r="I179" s="111">
        <v>1</v>
      </c>
      <c r="J179" s="274"/>
      <c r="K179" s="112">
        <f>I179*J179</f>
        <v>0</v>
      </c>
      <c r="L179" s="110" t="s">
        <v>2014</v>
      </c>
      <c r="M179" s="111"/>
      <c r="N179" s="111">
        <f>I179*M179</f>
        <v>0</v>
      </c>
      <c r="O179" s="111"/>
      <c r="P179" s="111">
        <f>I179*O179</f>
        <v>0</v>
      </c>
      <c r="Q179" s="112">
        <v>21</v>
      </c>
      <c r="R179" s="112">
        <f>K179*(Q179/100)</f>
        <v>0</v>
      </c>
      <c r="S179" s="112">
        <f>K179+R179</f>
        <v>0</v>
      </c>
      <c r="T179" s="113"/>
      <c r="U179" s="9"/>
      <c r="V179" s="9"/>
      <c r="W179" s="9"/>
    </row>
    <row r="180" spans="1:23" ht="4.5" customHeight="1" outlineLevel="6">
      <c r="B180" s="196"/>
      <c r="C180" s="198"/>
      <c r="D180" s="198"/>
      <c r="E180" s="10"/>
      <c r="F180" s="10"/>
      <c r="G180" s="202"/>
      <c r="H180" s="204"/>
      <c r="I180" s="158"/>
      <c r="J180" s="275"/>
      <c r="K180" s="152"/>
      <c r="L180" s="204"/>
      <c r="M180" s="158"/>
      <c r="N180" s="158"/>
      <c r="O180" s="158"/>
      <c r="P180" s="158"/>
      <c r="Q180" s="152"/>
      <c r="R180" s="152"/>
      <c r="S180" s="152"/>
      <c r="T180" s="10"/>
      <c r="U180" s="9"/>
      <c r="V180" s="9"/>
      <c r="W180" s="9"/>
    </row>
    <row r="181" spans="1:23" ht="52" outlineLevel="6">
      <c r="B181" s="196"/>
      <c r="C181" s="197"/>
      <c r="D181" s="107" t="s">
        <v>1986</v>
      </c>
      <c r="E181" s="108"/>
      <c r="F181" s="108" t="s">
        <v>1987</v>
      </c>
      <c r="G181" s="109" t="s">
        <v>810</v>
      </c>
      <c r="H181" s="110" t="s">
        <v>786</v>
      </c>
      <c r="I181" s="111">
        <v>1</v>
      </c>
      <c r="J181" s="274"/>
      <c r="K181" s="112">
        <f>I181*J181</f>
        <v>0</v>
      </c>
      <c r="L181" s="110" t="s">
        <v>2014</v>
      </c>
      <c r="M181" s="111"/>
      <c r="N181" s="111">
        <f>I181*M181</f>
        <v>0</v>
      </c>
      <c r="O181" s="111"/>
      <c r="P181" s="111">
        <f>I181*O181</f>
        <v>0</v>
      </c>
      <c r="Q181" s="112">
        <v>21</v>
      </c>
      <c r="R181" s="112">
        <f>K181*(Q181/100)</f>
        <v>0</v>
      </c>
      <c r="S181" s="112">
        <f>K181+R181</f>
        <v>0</v>
      </c>
      <c r="T181" s="113"/>
      <c r="U181" s="9"/>
      <c r="V181" s="9"/>
      <c r="W181" s="9"/>
    </row>
    <row r="182" spans="1:23" ht="4.5" customHeight="1" outlineLevel="6">
      <c r="B182" s="196"/>
      <c r="C182" s="198"/>
      <c r="D182" s="198"/>
      <c r="E182" s="10"/>
      <c r="F182" s="10"/>
      <c r="G182" s="202"/>
      <c r="H182" s="204"/>
      <c r="I182" s="158"/>
      <c r="J182" s="275"/>
      <c r="K182" s="152"/>
      <c r="L182" s="204"/>
      <c r="M182" s="158"/>
      <c r="N182" s="158"/>
      <c r="O182" s="158"/>
      <c r="P182" s="158"/>
      <c r="Q182" s="152"/>
      <c r="R182" s="152"/>
      <c r="S182" s="152"/>
      <c r="T182" s="10"/>
      <c r="U182" s="9"/>
      <c r="V182" s="9"/>
      <c r="W182" s="9"/>
    </row>
    <row r="183" spans="1:23" ht="13" outlineLevel="6">
      <c r="B183" s="196"/>
      <c r="C183" s="197"/>
      <c r="D183" s="107" t="s">
        <v>1988</v>
      </c>
      <c r="E183" s="108"/>
      <c r="F183" s="108" t="s">
        <v>1989</v>
      </c>
      <c r="G183" s="109" t="s">
        <v>813</v>
      </c>
      <c r="H183" s="110" t="s">
        <v>786</v>
      </c>
      <c r="I183" s="111">
        <v>1</v>
      </c>
      <c r="J183" s="274"/>
      <c r="K183" s="112">
        <f>I183*J183</f>
        <v>0</v>
      </c>
      <c r="L183" s="110" t="s">
        <v>2014</v>
      </c>
      <c r="M183" s="111"/>
      <c r="N183" s="111">
        <f>I183*M183</f>
        <v>0</v>
      </c>
      <c r="O183" s="111"/>
      <c r="P183" s="111">
        <f>I183*O183</f>
        <v>0</v>
      </c>
      <c r="Q183" s="112">
        <v>21</v>
      </c>
      <c r="R183" s="112">
        <f>K183*(Q183/100)</f>
        <v>0</v>
      </c>
      <c r="S183" s="112">
        <f>K183+R183</f>
        <v>0</v>
      </c>
      <c r="T183" s="113"/>
      <c r="U183" s="9"/>
      <c r="V183" s="9"/>
      <c r="W183" s="9"/>
    </row>
    <row r="184" spans="1:23" ht="4.5" customHeight="1" outlineLevel="6">
      <c r="B184" s="196"/>
      <c r="C184" s="198"/>
      <c r="D184" s="198"/>
      <c r="E184" s="10"/>
      <c r="F184" s="10"/>
      <c r="G184" s="202"/>
      <c r="H184" s="204"/>
      <c r="I184" s="158"/>
      <c r="J184" s="275"/>
      <c r="K184" s="152"/>
      <c r="L184" s="204"/>
      <c r="M184" s="158"/>
      <c r="N184" s="158"/>
      <c r="O184" s="158"/>
      <c r="P184" s="158"/>
      <c r="Q184" s="152"/>
      <c r="R184" s="152"/>
      <c r="S184" s="152"/>
      <c r="T184" s="10"/>
      <c r="U184" s="9"/>
      <c r="V184" s="9"/>
      <c r="W184" s="9"/>
    </row>
    <row r="185" spans="1:23" ht="13" outlineLevel="6">
      <c r="B185" s="196"/>
      <c r="C185" s="197"/>
      <c r="D185" s="107" t="s">
        <v>1990</v>
      </c>
      <c r="E185" s="108"/>
      <c r="F185" s="108" t="s">
        <v>1991</v>
      </c>
      <c r="G185" s="109" t="s">
        <v>816</v>
      </c>
      <c r="H185" s="110" t="s">
        <v>786</v>
      </c>
      <c r="I185" s="111">
        <v>1</v>
      </c>
      <c r="J185" s="274"/>
      <c r="K185" s="112">
        <f>I185*J185</f>
        <v>0</v>
      </c>
      <c r="L185" s="110" t="s">
        <v>2014</v>
      </c>
      <c r="M185" s="111"/>
      <c r="N185" s="111">
        <f>I185*M185</f>
        <v>0</v>
      </c>
      <c r="O185" s="111"/>
      <c r="P185" s="111">
        <f>I185*O185</f>
        <v>0</v>
      </c>
      <c r="Q185" s="112">
        <v>21</v>
      </c>
      <c r="R185" s="112">
        <f>K185*(Q185/100)</f>
        <v>0</v>
      </c>
      <c r="S185" s="112">
        <f>K185+R185</f>
        <v>0</v>
      </c>
      <c r="T185" s="113"/>
      <c r="U185" s="9"/>
      <c r="V185" s="9"/>
      <c r="W185" s="9"/>
    </row>
    <row r="186" spans="1:23" ht="4.5" customHeight="1" outlineLevel="6">
      <c r="B186" s="196"/>
      <c r="C186" s="198"/>
      <c r="D186" s="198"/>
      <c r="E186" s="10"/>
      <c r="F186" s="10"/>
      <c r="G186" s="202"/>
      <c r="H186" s="204"/>
      <c r="I186" s="158"/>
      <c r="J186" s="275"/>
      <c r="K186" s="152"/>
      <c r="L186" s="204"/>
      <c r="M186" s="158"/>
      <c r="N186" s="158"/>
      <c r="O186" s="158"/>
      <c r="P186" s="158"/>
      <c r="Q186" s="152"/>
      <c r="R186" s="152"/>
      <c r="S186" s="152"/>
      <c r="T186" s="10"/>
      <c r="U186" s="9"/>
      <c r="V186" s="9"/>
      <c r="W186" s="9"/>
    </row>
    <row r="187" spans="1:23" ht="26" outlineLevel="6">
      <c r="B187" s="196"/>
      <c r="C187" s="197"/>
      <c r="D187" s="107" t="s">
        <v>1992</v>
      </c>
      <c r="E187" s="108"/>
      <c r="F187" s="108" t="s">
        <v>1993</v>
      </c>
      <c r="G187" s="109" t="s">
        <v>819</v>
      </c>
      <c r="H187" s="110" t="s">
        <v>786</v>
      </c>
      <c r="I187" s="111">
        <v>1</v>
      </c>
      <c r="J187" s="274"/>
      <c r="K187" s="112">
        <f>I187*J187</f>
        <v>0</v>
      </c>
      <c r="L187" s="110" t="s">
        <v>2014</v>
      </c>
      <c r="M187" s="111"/>
      <c r="N187" s="111">
        <f>I187*M187</f>
        <v>0</v>
      </c>
      <c r="O187" s="111"/>
      <c r="P187" s="111">
        <f>I187*O187</f>
        <v>0</v>
      </c>
      <c r="Q187" s="112">
        <v>21</v>
      </c>
      <c r="R187" s="112">
        <f>K187*(Q187/100)</f>
        <v>0</v>
      </c>
      <c r="S187" s="112">
        <f>K187+R187</f>
        <v>0</v>
      </c>
      <c r="T187" s="113"/>
      <c r="U187" s="9"/>
      <c r="V187" s="9"/>
      <c r="W187" s="9"/>
    </row>
    <row r="188" spans="1:23" ht="4.5" customHeight="1" outlineLevel="6">
      <c r="B188" s="196"/>
      <c r="C188" s="198"/>
      <c r="D188" s="198"/>
      <c r="E188" s="10"/>
      <c r="F188" s="10"/>
      <c r="G188" s="202"/>
      <c r="H188" s="204"/>
      <c r="I188" s="158"/>
      <c r="J188" s="275"/>
      <c r="K188" s="152"/>
      <c r="L188" s="204"/>
      <c r="M188" s="158"/>
      <c r="N188" s="158"/>
      <c r="O188" s="158"/>
      <c r="P188" s="158"/>
      <c r="Q188" s="152"/>
      <c r="R188" s="152"/>
      <c r="S188" s="152"/>
      <c r="T188" s="10"/>
      <c r="U188" s="9"/>
      <c r="V188" s="9"/>
      <c r="W188" s="9"/>
    </row>
    <row r="189" spans="1:23" ht="13" outlineLevel="6">
      <c r="B189" s="196"/>
      <c r="C189" s="197"/>
      <c r="D189" s="107" t="s">
        <v>1994</v>
      </c>
      <c r="E189" s="108"/>
      <c r="F189" s="108" t="s">
        <v>1995</v>
      </c>
      <c r="G189" s="109" t="s">
        <v>822</v>
      </c>
      <c r="H189" s="110" t="s">
        <v>786</v>
      </c>
      <c r="I189" s="111">
        <v>1</v>
      </c>
      <c r="J189" s="274"/>
      <c r="K189" s="112">
        <f>I189*J189</f>
        <v>0</v>
      </c>
      <c r="L189" s="110" t="s">
        <v>2014</v>
      </c>
      <c r="M189" s="111"/>
      <c r="N189" s="111">
        <f>I189*M189</f>
        <v>0</v>
      </c>
      <c r="O189" s="111"/>
      <c r="P189" s="111">
        <f>I189*O189</f>
        <v>0</v>
      </c>
      <c r="Q189" s="112">
        <v>21</v>
      </c>
      <c r="R189" s="112">
        <f>K189*(Q189/100)</f>
        <v>0</v>
      </c>
      <c r="S189" s="112">
        <f>K189+R189</f>
        <v>0</v>
      </c>
      <c r="T189" s="113"/>
      <c r="U189" s="9"/>
      <c r="V189" s="9"/>
      <c r="W189" s="9"/>
    </row>
    <row r="190" spans="1:23" ht="4.5" customHeight="1" outlineLevel="6">
      <c r="B190" s="196"/>
      <c r="C190" s="198"/>
      <c r="D190" s="198"/>
      <c r="E190" s="10"/>
      <c r="F190" s="10"/>
      <c r="G190" s="202"/>
      <c r="H190" s="204"/>
      <c r="I190" s="158"/>
      <c r="J190" s="275"/>
      <c r="K190" s="152"/>
      <c r="L190" s="204"/>
      <c r="M190" s="158"/>
      <c r="N190" s="158"/>
      <c r="O190" s="158"/>
      <c r="P190" s="158"/>
      <c r="Q190" s="152"/>
      <c r="R190" s="152"/>
      <c r="S190" s="152"/>
      <c r="T190" s="10"/>
      <c r="U190" s="9"/>
      <c r="V190" s="9"/>
      <c r="W190" s="9"/>
    </row>
    <row r="191" spans="1:23" outlineLevel="6">
      <c r="B191" s="6"/>
      <c r="C191" s="6"/>
      <c r="D191" s="6"/>
      <c r="E191" s="6"/>
      <c r="F191" s="6"/>
      <c r="G191" s="6"/>
      <c r="H191" s="6"/>
      <c r="I191" s="6"/>
      <c r="J191" s="278"/>
      <c r="K191" s="9"/>
      <c r="L191" s="6"/>
      <c r="M191" s="6"/>
      <c r="N191" s="6"/>
      <c r="O191" s="6"/>
      <c r="P191" s="6"/>
      <c r="Q191" s="6"/>
      <c r="R191" s="9"/>
      <c r="S191" s="9"/>
      <c r="T191" s="9"/>
    </row>
    <row r="192" spans="1:23" ht="13" outlineLevel="4">
      <c r="A192" s="183" t="s">
        <v>484</v>
      </c>
      <c r="B192" s="231">
        <v>5</v>
      </c>
      <c r="C192" s="232"/>
      <c r="D192" s="232"/>
      <c r="E192" s="187"/>
      <c r="F192" s="187"/>
      <c r="G192" s="233" t="s">
        <v>485</v>
      </c>
      <c r="H192" s="234"/>
      <c r="I192" s="235"/>
      <c r="J192" s="272"/>
      <c r="K192" s="185">
        <f>SUBTOTAL(9,K193:K204)</f>
        <v>0</v>
      </c>
      <c r="L192" s="234"/>
      <c r="M192" s="235"/>
      <c r="N192" s="186">
        <f>SUBTOTAL(9,N193:N204)</f>
        <v>0</v>
      </c>
      <c r="O192" s="235"/>
      <c r="P192" s="186">
        <f>SUBTOTAL(9,P193:P204)</f>
        <v>0</v>
      </c>
      <c r="Q192" s="236"/>
      <c r="R192" s="185">
        <f>SUBTOTAL(9,R193:R204)</f>
        <v>0</v>
      </c>
      <c r="S192" s="185">
        <f>SUBTOTAL(9,S193:S204)</f>
        <v>0</v>
      </c>
      <c r="T192" s="183"/>
      <c r="U192" s="6"/>
      <c r="V192" s="9"/>
      <c r="W192" s="9"/>
    </row>
    <row r="193" spans="1:23" ht="13" outlineLevel="5">
      <c r="A193" s="188" t="s">
        <v>486</v>
      </c>
      <c r="B193" s="237">
        <v>6</v>
      </c>
      <c r="C193" s="238"/>
      <c r="D193" s="238"/>
      <c r="E193" s="192"/>
      <c r="F193" s="192"/>
      <c r="G193" s="239" t="s">
        <v>485</v>
      </c>
      <c r="H193" s="240"/>
      <c r="I193" s="241"/>
      <c r="J193" s="273"/>
      <c r="K193" s="190">
        <f>SUBTOTAL(9,K194:K204)</f>
        <v>0</v>
      </c>
      <c r="L193" s="240"/>
      <c r="M193" s="241"/>
      <c r="N193" s="191">
        <f>SUBTOTAL(9,N194:N204)</f>
        <v>0</v>
      </c>
      <c r="O193" s="241"/>
      <c r="P193" s="191">
        <f>SUBTOTAL(9,P194:P204)</f>
        <v>0</v>
      </c>
      <c r="Q193" s="242"/>
      <c r="R193" s="190">
        <f>SUBTOTAL(9,R194:R204)</f>
        <v>0</v>
      </c>
      <c r="S193" s="190">
        <f>SUBTOTAL(9,S194:S204)</f>
        <v>0</v>
      </c>
      <c r="T193" s="188"/>
      <c r="U193" s="6"/>
      <c r="V193" s="9"/>
      <c r="W193" s="9"/>
    </row>
    <row r="194" spans="1:23" ht="26" outlineLevel="6">
      <c r="B194" s="196"/>
      <c r="C194" s="197"/>
      <c r="D194" s="107" t="s">
        <v>1996</v>
      </c>
      <c r="E194" s="108"/>
      <c r="F194" s="108" t="s">
        <v>1997</v>
      </c>
      <c r="G194" s="109" t="s">
        <v>825</v>
      </c>
      <c r="H194" s="110" t="s">
        <v>786</v>
      </c>
      <c r="I194" s="111">
        <v>1</v>
      </c>
      <c r="J194" s="274"/>
      <c r="K194" s="112">
        <f>I194*J194</f>
        <v>0</v>
      </c>
      <c r="L194" s="110" t="s">
        <v>2014</v>
      </c>
      <c r="M194" s="111"/>
      <c r="N194" s="111">
        <f>I194*M194</f>
        <v>0</v>
      </c>
      <c r="O194" s="111"/>
      <c r="P194" s="111">
        <f>I194*O194</f>
        <v>0</v>
      </c>
      <c r="Q194" s="112">
        <v>21</v>
      </c>
      <c r="R194" s="112">
        <f>K194*(Q194/100)</f>
        <v>0</v>
      </c>
      <c r="S194" s="112">
        <f>K194+R194</f>
        <v>0</v>
      </c>
      <c r="T194" s="113"/>
      <c r="U194" s="9"/>
      <c r="V194" s="9"/>
      <c r="W194" s="9"/>
    </row>
    <row r="195" spans="1:23" ht="4.5" customHeight="1" outlineLevel="6">
      <c r="B195" s="196"/>
      <c r="C195" s="198"/>
      <c r="D195" s="198"/>
      <c r="E195" s="10"/>
      <c r="F195" s="10"/>
      <c r="G195" s="202"/>
      <c r="H195" s="204"/>
      <c r="I195" s="158"/>
      <c r="J195" s="275"/>
      <c r="K195" s="152"/>
      <c r="L195" s="204"/>
      <c r="M195" s="158"/>
      <c r="N195" s="158"/>
      <c r="O195" s="158"/>
      <c r="P195" s="158"/>
      <c r="Q195" s="152"/>
      <c r="R195" s="152"/>
      <c r="S195" s="152"/>
      <c r="T195" s="10"/>
      <c r="U195" s="9"/>
      <c r="V195" s="9"/>
      <c r="W195" s="9"/>
    </row>
    <row r="196" spans="1:23" ht="39" outlineLevel="6">
      <c r="B196" s="196"/>
      <c r="C196" s="197"/>
      <c r="D196" s="107" t="s">
        <v>1998</v>
      </c>
      <c r="E196" s="108"/>
      <c r="F196" s="108" t="s">
        <v>1999</v>
      </c>
      <c r="G196" s="109" t="s">
        <v>828</v>
      </c>
      <c r="H196" s="110" t="s">
        <v>786</v>
      </c>
      <c r="I196" s="111">
        <v>1</v>
      </c>
      <c r="J196" s="274"/>
      <c r="K196" s="112">
        <f>I196*J196</f>
        <v>0</v>
      </c>
      <c r="L196" s="110" t="s">
        <v>2014</v>
      </c>
      <c r="M196" s="111"/>
      <c r="N196" s="111">
        <f>I196*M196</f>
        <v>0</v>
      </c>
      <c r="O196" s="111"/>
      <c r="P196" s="111">
        <f>I196*O196</f>
        <v>0</v>
      </c>
      <c r="Q196" s="112">
        <v>21</v>
      </c>
      <c r="R196" s="112">
        <f>K196*(Q196/100)</f>
        <v>0</v>
      </c>
      <c r="S196" s="112">
        <f>K196+R196</f>
        <v>0</v>
      </c>
      <c r="T196" s="113"/>
      <c r="U196" s="9"/>
      <c r="V196" s="9"/>
      <c r="W196" s="9"/>
    </row>
    <row r="197" spans="1:23" ht="4.5" customHeight="1" outlineLevel="6">
      <c r="B197" s="196"/>
      <c r="C197" s="198"/>
      <c r="D197" s="198"/>
      <c r="E197" s="10"/>
      <c r="F197" s="10"/>
      <c r="G197" s="202"/>
      <c r="H197" s="204"/>
      <c r="I197" s="158"/>
      <c r="J197" s="275"/>
      <c r="K197" s="152"/>
      <c r="L197" s="204"/>
      <c r="M197" s="158"/>
      <c r="N197" s="158"/>
      <c r="O197" s="158"/>
      <c r="P197" s="158"/>
      <c r="Q197" s="152"/>
      <c r="R197" s="152"/>
      <c r="S197" s="152"/>
      <c r="T197" s="10"/>
      <c r="U197" s="9"/>
      <c r="V197" s="9"/>
      <c r="W197" s="9"/>
    </row>
    <row r="198" spans="1:23" ht="39" outlineLevel="6">
      <c r="B198" s="196"/>
      <c r="C198" s="197"/>
      <c r="D198" s="107" t="s">
        <v>2000</v>
      </c>
      <c r="E198" s="108"/>
      <c r="F198" s="108" t="s">
        <v>2001</v>
      </c>
      <c r="G198" s="109" t="s">
        <v>831</v>
      </c>
      <c r="H198" s="110" t="s">
        <v>786</v>
      </c>
      <c r="I198" s="111">
        <v>1</v>
      </c>
      <c r="J198" s="274"/>
      <c r="K198" s="112">
        <f>I198*J198</f>
        <v>0</v>
      </c>
      <c r="L198" s="110" t="s">
        <v>2014</v>
      </c>
      <c r="M198" s="111"/>
      <c r="N198" s="111">
        <f>I198*M198</f>
        <v>0</v>
      </c>
      <c r="O198" s="111"/>
      <c r="P198" s="111">
        <f>I198*O198</f>
        <v>0</v>
      </c>
      <c r="Q198" s="112">
        <v>21</v>
      </c>
      <c r="R198" s="112">
        <f>K198*(Q198/100)</f>
        <v>0</v>
      </c>
      <c r="S198" s="112">
        <f>K198+R198</f>
        <v>0</v>
      </c>
      <c r="T198" s="113"/>
      <c r="U198" s="9"/>
      <c r="V198" s="9"/>
      <c r="W198" s="9"/>
    </row>
    <row r="199" spans="1:23" ht="4.5" customHeight="1" outlineLevel="6">
      <c r="B199" s="196"/>
      <c r="C199" s="198"/>
      <c r="D199" s="198"/>
      <c r="E199" s="10"/>
      <c r="F199" s="10"/>
      <c r="G199" s="202"/>
      <c r="H199" s="204"/>
      <c r="I199" s="158"/>
      <c r="J199" s="275"/>
      <c r="K199" s="152"/>
      <c r="L199" s="204"/>
      <c r="M199" s="158"/>
      <c r="N199" s="158"/>
      <c r="O199" s="158"/>
      <c r="P199" s="158"/>
      <c r="Q199" s="152"/>
      <c r="R199" s="152"/>
      <c r="S199" s="152"/>
      <c r="T199" s="10"/>
      <c r="U199" s="9"/>
      <c r="V199" s="9"/>
      <c r="W199" s="9"/>
    </row>
    <row r="200" spans="1:23" ht="39" outlineLevel="6">
      <c r="B200" s="196"/>
      <c r="C200" s="197"/>
      <c r="D200" s="107" t="s">
        <v>2002</v>
      </c>
      <c r="E200" s="108"/>
      <c r="F200" s="108" t="s">
        <v>2003</v>
      </c>
      <c r="G200" s="109" t="s">
        <v>834</v>
      </c>
      <c r="H200" s="110" t="s">
        <v>786</v>
      </c>
      <c r="I200" s="111">
        <v>1</v>
      </c>
      <c r="J200" s="274"/>
      <c r="K200" s="112">
        <f>I200*J200</f>
        <v>0</v>
      </c>
      <c r="L200" s="110" t="s">
        <v>2014</v>
      </c>
      <c r="M200" s="111"/>
      <c r="N200" s="111">
        <f>I200*M200</f>
        <v>0</v>
      </c>
      <c r="O200" s="111"/>
      <c r="P200" s="111">
        <f>I200*O200</f>
        <v>0</v>
      </c>
      <c r="Q200" s="112">
        <v>21</v>
      </c>
      <c r="R200" s="112">
        <f>K200*(Q200/100)</f>
        <v>0</v>
      </c>
      <c r="S200" s="112">
        <f>K200+R200</f>
        <v>0</v>
      </c>
      <c r="T200" s="113"/>
      <c r="U200" s="9"/>
      <c r="V200" s="9"/>
      <c r="W200" s="9"/>
    </row>
    <row r="201" spans="1:23" ht="4.5" customHeight="1" outlineLevel="6">
      <c r="B201" s="196"/>
      <c r="C201" s="198"/>
      <c r="D201" s="198"/>
      <c r="E201" s="10"/>
      <c r="F201" s="10"/>
      <c r="G201" s="202"/>
      <c r="H201" s="204"/>
      <c r="I201" s="158"/>
      <c r="J201" s="275"/>
      <c r="K201" s="152"/>
      <c r="L201" s="204"/>
      <c r="M201" s="158"/>
      <c r="N201" s="158"/>
      <c r="O201" s="158"/>
      <c r="P201" s="158"/>
      <c r="Q201" s="152"/>
      <c r="R201" s="152"/>
      <c r="S201" s="152"/>
      <c r="T201" s="10"/>
      <c r="U201" s="9"/>
      <c r="V201" s="9"/>
      <c r="W201" s="9"/>
    </row>
    <row r="202" spans="1:23" ht="39" outlineLevel="6">
      <c r="B202" s="196"/>
      <c r="C202" s="197"/>
      <c r="D202" s="107" t="s">
        <v>2004</v>
      </c>
      <c r="E202" s="108"/>
      <c r="F202" s="108" t="s">
        <v>2005</v>
      </c>
      <c r="G202" s="109" t="s">
        <v>837</v>
      </c>
      <c r="H202" s="110" t="s">
        <v>786</v>
      </c>
      <c r="I202" s="111">
        <v>1</v>
      </c>
      <c r="J202" s="274"/>
      <c r="K202" s="112">
        <f>I202*J202</f>
        <v>0</v>
      </c>
      <c r="L202" s="110" t="s">
        <v>2014</v>
      </c>
      <c r="M202" s="111"/>
      <c r="N202" s="111">
        <f>I202*M202</f>
        <v>0</v>
      </c>
      <c r="O202" s="111"/>
      <c r="P202" s="111">
        <f>I202*O202</f>
        <v>0</v>
      </c>
      <c r="Q202" s="112">
        <v>21</v>
      </c>
      <c r="R202" s="112">
        <f>K202*(Q202/100)</f>
        <v>0</v>
      </c>
      <c r="S202" s="112">
        <f>K202+R202</f>
        <v>0</v>
      </c>
      <c r="T202" s="113"/>
      <c r="U202" s="9"/>
      <c r="V202" s="9"/>
      <c r="W202" s="9"/>
    </row>
    <row r="203" spans="1:23" ht="4.5" customHeight="1" outlineLevel="6">
      <c r="B203" s="196"/>
      <c r="C203" s="198"/>
      <c r="D203" s="198"/>
      <c r="E203" s="10"/>
      <c r="F203" s="10"/>
      <c r="G203" s="202"/>
      <c r="H203" s="204"/>
      <c r="I203" s="158"/>
      <c r="J203" s="275"/>
      <c r="K203" s="152"/>
      <c r="L203" s="204"/>
      <c r="M203" s="158"/>
      <c r="N203" s="158"/>
      <c r="O203" s="158"/>
      <c r="P203" s="158"/>
      <c r="Q203" s="152"/>
      <c r="R203" s="152"/>
      <c r="S203" s="152"/>
      <c r="T203" s="10"/>
      <c r="U203" s="9"/>
      <c r="V203" s="9"/>
      <c r="W203" s="9"/>
    </row>
    <row r="204" spans="1:23" outlineLevel="6">
      <c r="B204" s="6"/>
      <c r="C204" s="6"/>
      <c r="D204" s="6"/>
      <c r="E204" s="6"/>
      <c r="F204" s="6"/>
      <c r="G204" s="6"/>
      <c r="H204" s="6"/>
      <c r="I204" s="6"/>
      <c r="J204" s="278"/>
      <c r="K204" s="9"/>
      <c r="L204" s="6"/>
      <c r="M204" s="6"/>
      <c r="N204" s="6"/>
      <c r="O204" s="6"/>
      <c r="P204" s="6"/>
      <c r="Q204" s="6"/>
      <c r="R204" s="9"/>
      <c r="S204" s="9"/>
      <c r="T204" s="9"/>
    </row>
    <row r="205" spans="1:23" ht="13" outlineLevel="4">
      <c r="A205" s="183" t="s">
        <v>487</v>
      </c>
      <c r="B205" s="231">
        <v>5</v>
      </c>
      <c r="C205" s="232"/>
      <c r="D205" s="232"/>
      <c r="E205" s="187"/>
      <c r="F205" s="187"/>
      <c r="G205" s="233" t="s">
        <v>488</v>
      </c>
      <c r="H205" s="234"/>
      <c r="I205" s="235"/>
      <c r="J205" s="272"/>
      <c r="K205" s="185">
        <f>SUBTOTAL(9,K206:K209)</f>
        <v>0</v>
      </c>
      <c r="L205" s="234"/>
      <c r="M205" s="235"/>
      <c r="N205" s="186">
        <f>SUBTOTAL(9,N206:N209)</f>
        <v>0</v>
      </c>
      <c r="O205" s="235"/>
      <c r="P205" s="186">
        <f>SUBTOTAL(9,P206:P209)</f>
        <v>0</v>
      </c>
      <c r="Q205" s="236"/>
      <c r="R205" s="185">
        <f>SUBTOTAL(9,R206:R209)</f>
        <v>0</v>
      </c>
      <c r="S205" s="185">
        <f>SUBTOTAL(9,S206:S209)</f>
        <v>0</v>
      </c>
      <c r="T205" s="183"/>
      <c r="U205" s="6"/>
      <c r="V205" s="9"/>
      <c r="W205" s="9"/>
    </row>
    <row r="206" spans="1:23" ht="13" outlineLevel="5">
      <c r="A206" s="188" t="s">
        <v>489</v>
      </c>
      <c r="B206" s="237">
        <v>6</v>
      </c>
      <c r="C206" s="238"/>
      <c r="D206" s="238"/>
      <c r="E206" s="192"/>
      <c r="F206" s="192"/>
      <c r="G206" s="239" t="s">
        <v>488</v>
      </c>
      <c r="H206" s="240"/>
      <c r="I206" s="241"/>
      <c r="J206" s="273"/>
      <c r="K206" s="190">
        <f>SUBTOTAL(9,K207:K209)</f>
        <v>0</v>
      </c>
      <c r="L206" s="240"/>
      <c r="M206" s="241"/>
      <c r="N206" s="191">
        <f>SUBTOTAL(9,N207:N209)</f>
        <v>0</v>
      </c>
      <c r="O206" s="241"/>
      <c r="P206" s="191">
        <f>SUBTOTAL(9,P207:P209)</f>
        <v>0</v>
      </c>
      <c r="Q206" s="242"/>
      <c r="R206" s="190">
        <f>SUBTOTAL(9,R207:R209)</f>
        <v>0</v>
      </c>
      <c r="S206" s="190">
        <f>SUBTOTAL(9,S207:S209)</f>
        <v>0</v>
      </c>
      <c r="T206" s="188"/>
      <c r="U206" s="6"/>
      <c r="V206" s="9"/>
      <c r="W206" s="9"/>
    </row>
    <row r="207" spans="1:23" ht="26" outlineLevel="6">
      <c r="B207" s="196"/>
      <c r="C207" s="197"/>
      <c r="D207" s="107" t="s">
        <v>2006</v>
      </c>
      <c r="E207" s="108"/>
      <c r="F207" s="108" t="s">
        <v>2007</v>
      </c>
      <c r="G207" s="109" t="s">
        <v>840</v>
      </c>
      <c r="H207" s="110" t="s">
        <v>786</v>
      </c>
      <c r="I207" s="111">
        <v>1</v>
      </c>
      <c r="J207" s="274"/>
      <c r="K207" s="112">
        <f>I207*J207</f>
        <v>0</v>
      </c>
      <c r="L207" s="110" t="s">
        <v>2014</v>
      </c>
      <c r="M207" s="111"/>
      <c r="N207" s="111">
        <f>I207*M207</f>
        <v>0</v>
      </c>
      <c r="O207" s="111"/>
      <c r="P207" s="111">
        <f>I207*O207</f>
        <v>0</v>
      </c>
      <c r="Q207" s="112">
        <v>21</v>
      </c>
      <c r="R207" s="112">
        <f>K207*(Q207/100)</f>
        <v>0</v>
      </c>
      <c r="S207" s="112">
        <f>K207+R207</f>
        <v>0</v>
      </c>
      <c r="T207" s="113"/>
      <c r="U207" s="9"/>
      <c r="V207" s="9"/>
      <c r="W207" s="9"/>
    </row>
    <row r="208" spans="1:23" ht="4.5" customHeight="1" outlineLevel="6">
      <c r="B208" s="196"/>
      <c r="C208" s="198"/>
      <c r="D208" s="198"/>
      <c r="E208" s="10"/>
      <c r="F208" s="10"/>
      <c r="G208" s="202"/>
      <c r="H208" s="204"/>
      <c r="I208" s="158"/>
      <c r="J208" s="275"/>
      <c r="K208" s="152"/>
      <c r="L208" s="204"/>
      <c r="M208" s="158"/>
      <c r="N208" s="158"/>
      <c r="O208" s="158"/>
      <c r="P208" s="158"/>
      <c r="Q208" s="152"/>
      <c r="R208" s="152"/>
      <c r="S208" s="152"/>
      <c r="T208" s="10"/>
      <c r="U208" s="9"/>
      <c r="V208" s="9"/>
      <c r="W208" s="9"/>
    </row>
    <row r="209" spans="1:23" outlineLevel="6">
      <c r="B209" s="6"/>
      <c r="C209" s="6"/>
      <c r="D209" s="6"/>
      <c r="E209" s="6"/>
      <c r="F209" s="6"/>
      <c r="G209" s="6"/>
      <c r="H209" s="6"/>
      <c r="I209" s="6"/>
      <c r="J209" s="278"/>
      <c r="K209" s="9"/>
      <c r="L209" s="6"/>
      <c r="M209" s="6"/>
      <c r="N209" s="6"/>
      <c r="O209" s="6"/>
      <c r="P209" s="6"/>
      <c r="Q209" s="6"/>
      <c r="R209" s="9"/>
      <c r="S209" s="9"/>
      <c r="T209" s="9"/>
    </row>
    <row r="210" spans="1:23" ht="13" outlineLevel="4">
      <c r="A210" s="183" t="s">
        <v>490</v>
      </c>
      <c r="B210" s="231">
        <v>5</v>
      </c>
      <c r="C210" s="232"/>
      <c r="D210" s="232"/>
      <c r="E210" s="187"/>
      <c r="F210" s="187"/>
      <c r="G210" s="233" t="s">
        <v>491</v>
      </c>
      <c r="H210" s="234"/>
      <c r="I210" s="235"/>
      <c r="J210" s="272"/>
      <c r="K210" s="185">
        <f>SUBTOTAL(9,K211:K214)</f>
        <v>0</v>
      </c>
      <c r="L210" s="234"/>
      <c r="M210" s="235"/>
      <c r="N210" s="186">
        <f>SUBTOTAL(9,N211:N214)</f>
        <v>0</v>
      </c>
      <c r="O210" s="235"/>
      <c r="P210" s="186">
        <f>SUBTOTAL(9,P211:P214)</f>
        <v>0</v>
      </c>
      <c r="Q210" s="236"/>
      <c r="R210" s="185">
        <f>SUBTOTAL(9,R211:R214)</f>
        <v>0</v>
      </c>
      <c r="S210" s="185">
        <f>SUBTOTAL(9,S211:S214)</f>
        <v>0</v>
      </c>
      <c r="T210" s="183"/>
      <c r="U210" s="6"/>
      <c r="V210" s="9"/>
      <c r="W210" s="9"/>
    </row>
    <row r="211" spans="1:23" ht="13" outlineLevel="5">
      <c r="A211" s="188" t="s">
        <v>492</v>
      </c>
      <c r="B211" s="237">
        <v>6</v>
      </c>
      <c r="C211" s="238"/>
      <c r="D211" s="238"/>
      <c r="E211" s="192"/>
      <c r="F211" s="192"/>
      <c r="G211" s="239" t="s">
        <v>491</v>
      </c>
      <c r="H211" s="240"/>
      <c r="I211" s="241"/>
      <c r="J211" s="273"/>
      <c r="K211" s="190">
        <f>SUBTOTAL(9,K212:K214)</f>
        <v>0</v>
      </c>
      <c r="L211" s="240"/>
      <c r="M211" s="241"/>
      <c r="N211" s="191">
        <f>SUBTOTAL(9,N212:N214)</f>
        <v>0</v>
      </c>
      <c r="O211" s="241"/>
      <c r="P211" s="191">
        <f>SUBTOTAL(9,P212:P214)</f>
        <v>0</v>
      </c>
      <c r="Q211" s="242"/>
      <c r="R211" s="190">
        <f>SUBTOTAL(9,R212:R214)</f>
        <v>0</v>
      </c>
      <c r="S211" s="190">
        <f>SUBTOTAL(9,S212:S214)</f>
        <v>0</v>
      </c>
      <c r="T211" s="188"/>
      <c r="U211" s="6"/>
      <c r="V211" s="9"/>
      <c r="W211" s="9"/>
    </row>
    <row r="212" spans="1:23" ht="39" outlineLevel="6">
      <c r="B212" s="196"/>
      <c r="C212" s="197"/>
      <c r="D212" s="107" t="s">
        <v>2008</v>
      </c>
      <c r="E212" s="108"/>
      <c r="F212" s="108" t="s">
        <v>2009</v>
      </c>
      <c r="G212" s="109" t="s">
        <v>843</v>
      </c>
      <c r="H212" s="110" t="s">
        <v>786</v>
      </c>
      <c r="I212" s="111">
        <v>1</v>
      </c>
      <c r="J212" s="274"/>
      <c r="K212" s="112">
        <f>I212*J212</f>
        <v>0</v>
      </c>
      <c r="L212" s="110" t="s">
        <v>2014</v>
      </c>
      <c r="M212" s="111"/>
      <c r="N212" s="111">
        <f>I212*M212</f>
        <v>0</v>
      </c>
      <c r="O212" s="111"/>
      <c r="P212" s="111">
        <f>I212*O212</f>
        <v>0</v>
      </c>
      <c r="Q212" s="112">
        <v>21</v>
      </c>
      <c r="R212" s="112">
        <f>K212*(Q212/100)</f>
        <v>0</v>
      </c>
      <c r="S212" s="112">
        <f>K212+R212</f>
        <v>0</v>
      </c>
      <c r="T212" s="113"/>
      <c r="U212" s="9"/>
      <c r="V212" s="9"/>
      <c r="W212" s="9"/>
    </row>
    <row r="213" spans="1:23" ht="4.5" customHeight="1" outlineLevel="6">
      <c r="B213" s="196"/>
      <c r="C213" s="198"/>
      <c r="D213" s="198"/>
      <c r="E213" s="10"/>
      <c r="F213" s="10"/>
      <c r="G213" s="202"/>
      <c r="H213" s="204"/>
      <c r="I213" s="158"/>
      <c r="J213" s="275"/>
      <c r="K213" s="152"/>
      <c r="L213" s="204"/>
      <c r="M213" s="158"/>
      <c r="N213" s="158"/>
      <c r="O213" s="158"/>
      <c r="P213" s="158"/>
      <c r="Q213" s="152"/>
      <c r="R213" s="152"/>
      <c r="S213" s="152"/>
      <c r="T213" s="10"/>
      <c r="U213" s="9"/>
      <c r="V213" s="9"/>
      <c r="W213" s="9"/>
    </row>
    <row r="214" spans="1:23" outlineLevel="6">
      <c r="B214" s="6"/>
      <c r="C214" s="6"/>
      <c r="D214" s="6"/>
      <c r="E214" s="6"/>
      <c r="F214" s="6"/>
      <c r="G214" s="6"/>
      <c r="H214" s="6"/>
      <c r="I214" s="6"/>
      <c r="J214" s="278"/>
      <c r="K214" s="9"/>
      <c r="L214" s="6"/>
      <c r="M214" s="6"/>
      <c r="N214" s="6"/>
      <c r="O214" s="6"/>
      <c r="P214" s="6"/>
      <c r="Q214" s="6"/>
      <c r="R214" s="9"/>
      <c r="S214" s="9"/>
      <c r="T214" s="9"/>
    </row>
    <row r="215" spans="1:23" ht="13" outlineLevel="4">
      <c r="A215" s="183" t="s">
        <v>493</v>
      </c>
      <c r="B215" s="231">
        <v>5</v>
      </c>
      <c r="C215" s="232"/>
      <c r="D215" s="232"/>
      <c r="E215" s="187"/>
      <c r="F215" s="187"/>
      <c r="G215" s="233" t="s">
        <v>494</v>
      </c>
      <c r="H215" s="234"/>
      <c r="I215" s="235"/>
      <c r="J215" s="272"/>
      <c r="K215" s="185">
        <f>SUBTOTAL(9,K216:K219)</f>
        <v>0</v>
      </c>
      <c r="L215" s="234"/>
      <c r="M215" s="235"/>
      <c r="N215" s="186">
        <f>SUBTOTAL(9,N216:N219)</f>
        <v>0</v>
      </c>
      <c r="O215" s="235"/>
      <c r="P215" s="186">
        <f>SUBTOTAL(9,P216:P219)</f>
        <v>0</v>
      </c>
      <c r="Q215" s="236"/>
      <c r="R215" s="185">
        <f>SUBTOTAL(9,R216:R219)</f>
        <v>0</v>
      </c>
      <c r="S215" s="185">
        <f>SUBTOTAL(9,S216:S219)</f>
        <v>0</v>
      </c>
      <c r="T215" s="183"/>
      <c r="U215" s="6"/>
      <c r="V215" s="9"/>
      <c r="W215" s="9"/>
    </row>
    <row r="216" spans="1:23" ht="13" outlineLevel="5">
      <c r="A216" s="188" t="s">
        <v>495</v>
      </c>
      <c r="B216" s="237">
        <v>6</v>
      </c>
      <c r="C216" s="238"/>
      <c r="D216" s="238"/>
      <c r="E216" s="192"/>
      <c r="F216" s="192"/>
      <c r="G216" s="239" t="s">
        <v>494</v>
      </c>
      <c r="H216" s="240"/>
      <c r="I216" s="241"/>
      <c r="J216" s="273"/>
      <c r="K216" s="190">
        <f>SUBTOTAL(9,K217:K219)</f>
        <v>0</v>
      </c>
      <c r="L216" s="240"/>
      <c r="M216" s="241"/>
      <c r="N216" s="191">
        <f>SUBTOTAL(9,N217:N219)</f>
        <v>0</v>
      </c>
      <c r="O216" s="241"/>
      <c r="P216" s="191">
        <f>SUBTOTAL(9,P217:P219)</f>
        <v>0</v>
      </c>
      <c r="Q216" s="242"/>
      <c r="R216" s="190">
        <f>SUBTOTAL(9,R217:R219)</f>
        <v>0</v>
      </c>
      <c r="S216" s="190">
        <f>SUBTOTAL(9,S217:S219)</f>
        <v>0</v>
      </c>
      <c r="T216" s="188"/>
      <c r="U216" s="6"/>
      <c r="V216" s="9"/>
      <c r="W216" s="9"/>
    </row>
    <row r="217" spans="1:23" ht="13" outlineLevel="6">
      <c r="B217" s="196"/>
      <c r="C217" s="197"/>
      <c r="D217" s="107" t="s">
        <v>2010</v>
      </c>
      <c r="E217" s="108"/>
      <c r="F217" s="108" t="s">
        <v>2011</v>
      </c>
      <c r="G217" s="109" t="s">
        <v>846</v>
      </c>
      <c r="H217" s="110" t="s">
        <v>786</v>
      </c>
      <c r="I217" s="111">
        <v>1</v>
      </c>
      <c r="J217" s="274"/>
      <c r="K217" s="112">
        <f>I217*J217</f>
        <v>0</v>
      </c>
      <c r="L217" s="110" t="s">
        <v>2014</v>
      </c>
      <c r="M217" s="111"/>
      <c r="N217" s="111">
        <f>I217*M217</f>
        <v>0</v>
      </c>
      <c r="O217" s="111"/>
      <c r="P217" s="111">
        <f>I217*O217</f>
        <v>0</v>
      </c>
      <c r="Q217" s="112">
        <v>21</v>
      </c>
      <c r="R217" s="112">
        <f>K217*(Q217/100)</f>
        <v>0</v>
      </c>
      <c r="S217" s="112">
        <f>K217+R217</f>
        <v>0</v>
      </c>
      <c r="T217" s="113"/>
      <c r="U217" s="9"/>
      <c r="V217" s="9"/>
      <c r="W217" s="9"/>
    </row>
    <row r="218" spans="1:23" ht="4.5" customHeight="1" outlineLevel="6">
      <c r="B218" s="196"/>
      <c r="C218" s="198"/>
      <c r="D218" s="198"/>
      <c r="E218" s="10"/>
      <c r="F218" s="10"/>
      <c r="G218" s="202"/>
      <c r="H218" s="204"/>
      <c r="I218" s="158"/>
      <c r="J218" s="275"/>
      <c r="K218" s="152"/>
      <c r="L218" s="204"/>
      <c r="M218" s="158"/>
      <c r="N218" s="158"/>
      <c r="O218" s="158"/>
      <c r="P218" s="158"/>
      <c r="Q218" s="152"/>
      <c r="R218" s="152"/>
      <c r="S218" s="152"/>
      <c r="T218" s="10"/>
      <c r="U218" s="9"/>
      <c r="V218" s="9"/>
      <c r="W218" s="9"/>
    </row>
    <row r="219" spans="1:23" outlineLevel="6">
      <c r="B219" s="6"/>
      <c r="C219" s="6"/>
      <c r="D219" s="6"/>
      <c r="E219" s="6"/>
      <c r="F219" s="6"/>
      <c r="G219" s="6"/>
      <c r="H219" s="6"/>
      <c r="I219" s="6"/>
      <c r="J219" s="278"/>
      <c r="K219" s="9"/>
      <c r="L219" s="6"/>
      <c r="M219" s="6"/>
      <c r="N219" s="6"/>
      <c r="O219" s="6"/>
      <c r="P219" s="6"/>
      <c r="Q219" s="6"/>
      <c r="R219" s="9"/>
      <c r="S219" s="9"/>
      <c r="T219" s="9"/>
    </row>
    <row r="220" spans="1:23" outlineLevel="1"/>
  </sheetData>
  <sheetProtection algorithmName="SHA-512" hashValue="ApU7SGUBUF4fDqj6EEtcMdbx66BwlXAKkhxriD6FNg0BrrsnqTkRDo6nUE9fNuo3AKZ9/KaskiMbxzQouE77Ww==" saltValue="k0x7qxtRbqcF1ILjni3kkA==" spinCount="100000" sheet="1" objects="1" scenarios="1" sort="0" autoFilter="0"/>
  <autoFilter ref="D3:L221" xr:uid="{00000000-0001-0000-0600-000000000000}"/>
  <conditionalFormatting sqref="C11:S12 C18:S19 C26:S27 C34:S35 C41:S42 C46:S47 C52:S55 C62:S63 C69:S70 C78:S135 C140:S147 C153:S154 C162:S175 C179:S190 C194:S203 C207:S208 C212:S213 C217:S218">
    <cfRule type="expression" dxfId="5" priority="1">
      <formula>$T11=15</formula>
    </cfRule>
    <cfRule type="expression" dxfId="4" priority="2">
      <formula>$T11=14</formula>
    </cfRule>
    <cfRule type="expression" dxfId="3" priority="3">
      <formula>$T11=13</formula>
    </cfRule>
    <cfRule type="expression" dxfId="2" priority="4">
      <formula>$T11=12</formula>
    </cfRule>
    <cfRule type="expression" dxfId="1" priority="5">
      <formula>$T11=11</formula>
    </cfRule>
    <cfRule type="expression" dxfId="0" priority="6">
      <formula>$T11=10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baseColWidth="10" defaultColWidth="9.1640625" defaultRowHeight="10"/>
  <cols>
    <col min="1" max="1" width="13.1640625" style="2" hidden="1" customWidth="1"/>
    <col min="2" max="2" width="18" style="2" customWidth="1"/>
    <col min="3" max="3" width="40.6640625" style="2" customWidth="1"/>
    <col min="4" max="4" width="13.6640625" style="2" customWidth="1"/>
    <col min="5" max="5" width="60.6640625" style="2" customWidth="1"/>
    <col min="6" max="6" width="41.5" style="2" customWidth="1"/>
    <col min="7" max="16384" width="9.1640625" style="2"/>
  </cols>
  <sheetData>
    <row r="1" spans="1:17" ht="11">
      <c r="A1" s="4"/>
      <c r="B1" s="4" t="s">
        <v>18</v>
      </c>
      <c r="C1" s="251" t="s">
        <v>19</v>
      </c>
      <c r="D1" s="4" t="s">
        <v>0</v>
      </c>
      <c r="E1" s="251" t="s">
        <v>5</v>
      </c>
      <c r="F1" s="6"/>
      <c r="G1" s="9"/>
    </row>
    <row r="2" spans="1:17" ht="7.5" customHeight="1">
      <c r="A2" s="7"/>
      <c r="C2" s="146"/>
      <c r="E2" s="146"/>
      <c r="F2" s="9"/>
    </row>
    <row r="3" spans="1:17">
      <c r="C3" s="6"/>
      <c r="E3" s="6"/>
      <c r="G3" s="11"/>
      <c r="I3" s="10"/>
      <c r="J3" s="10"/>
      <c r="K3" s="10"/>
      <c r="L3" s="10"/>
      <c r="M3" s="10"/>
      <c r="N3" s="10"/>
      <c r="O3" s="10"/>
      <c r="P3" s="10"/>
      <c r="Q3" s="10"/>
    </row>
    <row r="4" spans="1:17">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Macintosh Excel</Application>
  <DocSecurity>0</DocSecurity>
  <ScaleCrop>false</ScaleCrop>
  <HeadingPairs>
    <vt:vector size="4" baseType="variant">
      <vt:variant>
        <vt:lpstr>Listy</vt:lpstr>
      </vt:variant>
      <vt:variant>
        <vt:i4>12</vt:i4>
      </vt:variant>
      <vt:variant>
        <vt:lpstr>Pojmenované oblasti</vt:lpstr>
      </vt:variant>
      <vt:variant>
        <vt:i4>54</vt:i4>
      </vt:variant>
    </vt:vector>
  </HeadingPairs>
  <TitlesOfParts>
    <vt:vector size="66" baseType="lpstr">
      <vt:lpstr>Krycí list</vt:lpstr>
      <vt:lpstr>Krycí List_</vt:lpstr>
      <vt:lpstr>Pokyny pro vyplnění</vt:lpstr>
      <vt:lpstr>Všeobecné podmínky</vt:lpstr>
      <vt:lpstr>Způsob stanovení jedn. ceny</vt:lpstr>
      <vt:lpstr>Rekapitulace</vt:lpstr>
      <vt:lpstr>1PP</vt:lpstr>
      <vt:lpstr>1NP</vt:lpstr>
      <vt:lpstr>2NP</vt:lpstr>
      <vt:lpstr>3NP</vt:lpstr>
      <vt:lpstr>nad 3NP</vt:lpstr>
      <vt:lpstr>Figury</vt:lpstr>
      <vt:lpstr>__DD5D9C7C_8CD7_46FB_9848_94013A623CAC_ITEM__</vt:lpstr>
      <vt:lpstr>'1NP'!__DD5D9C7C_8CD7_46FB_9848_94013A623CAC_ITEM_GROUP1__</vt:lpstr>
      <vt:lpstr>'2NP'!__DD5D9C7C_8CD7_46FB_9848_94013A623CAC_ITEM_GROUP1__</vt:lpstr>
      <vt:lpstr>'3NP'!__DD5D9C7C_8CD7_46FB_9848_94013A623CAC_ITEM_GROUP1__</vt:lpstr>
      <vt:lpstr>'nad 3NP'!__DD5D9C7C_8CD7_46FB_9848_94013A623CAC_ITEM_GROUP1__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'1NP'!GROUP_ID</vt:lpstr>
      <vt:lpstr>'2NP'!GROUP_ID</vt:lpstr>
      <vt:lpstr>'3NP'!GROUP_ID</vt:lpstr>
      <vt:lpstr>'nad 3NP'!GROUP_ID</vt:lpstr>
      <vt:lpstr>GROUP_ID</vt:lpstr>
      <vt:lpstr>'1NP'!ITEM_PRICES</vt:lpstr>
      <vt:lpstr>'2NP'!ITEM_PRICES</vt:lpstr>
      <vt:lpstr>'3NP'!ITEM_PRICES</vt:lpstr>
      <vt:lpstr>'nad 3NP'!ITEM_PRICES</vt:lpstr>
      <vt:lpstr>ITEM_PRICES</vt:lpstr>
      <vt:lpstr>'1NP'!Názvy_tisku</vt:lpstr>
      <vt:lpstr>'1PP'!Názvy_tisku</vt:lpstr>
      <vt:lpstr>'2NP'!Názvy_tisku</vt:lpstr>
      <vt:lpstr>'3NP'!Názvy_tisku</vt:lpstr>
      <vt:lpstr>Figury!Názvy_tisku</vt:lpstr>
      <vt:lpstr>'nad 3NP'!Názvy_tisku</vt:lpstr>
      <vt:lpstr>Rekapitulace!Názvy_tisku</vt:lpstr>
      <vt:lpstr>'Všeobecné podmínky'!Názvy_tisku</vt:lpstr>
      <vt:lpstr>'Způsob stanovení jedn. ceny'!Názvy_tisku</vt:lpstr>
      <vt:lpstr>'1NP'!Oblast_tisku</vt:lpstr>
      <vt:lpstr>'1PP'!Oblast_tisku</vt:lpstr>
      <vt:lpstr>'2NP'!Oblast_tisku</vt:lpstr>
      <vt:lpstr>'3NP'!Oblast_tisku</vt:lpstr>
      <vt:lpstr>Figury!Oblast_tisku</vt:lpstr>
      <vt:lpstr>'Krycí list'!Oblast_tisku</vt:lpstr>
      <vt:lpstr>'Krycí List_'!Oblast_tisku</vt:lpstr>
      <vt:lpstr>'nad 3NP'!Oblast_tisku</vt:lpstr>
      <vt:lpstr>'Pokyny pro vyplnění'!Oblast_tisku</vt:lpstr>
      <vt:lpstr>Rekapitulace!Oblast_tisku</vt:lpstr>
      <vt:lpstr>'Všeobecné podmínky'!Oblast_tisku</vt:lpstr>
      <vt:lpstr>'Způsob stanovení jedn. ceny'!Oblast_tisku</vt:lpstr>
      <vt:lpstr>'1NP'!VAT_RATES</vt:lpstr>
      <vt:lpstr>'2NP'!VAT_RATES</vt:lpstr>
      <vt:lpstr>'3NP'!VAT_RATES</vt:lpstr>
      <vt:lpstr>'nad 3NP'!VAT_RATES</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230626_MUBIL - Rozpočet</dc:subject>
  <dc:creator>ADMIN</dc:creator>
  <cp:lastModifiedBy>Anna Šteglová</cp:lastModifiedBy>
  <dcterms:created xsi:type="dcterms:W3CDTF">2024-01-23T20:12:34Z</dcterms:created>
  <dcterms:modified xsi:type="dcterms:W3CDTF">2024-01-23T20:28:34Z</dcterms:modified>
</cp:coreProperties>
</file>