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8800" windowHeight="12105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<sst xmlns="http://schemas.openxmlformats.org/spreadsheetml/2006/main" count="323" uniqueCount="156">
  <si>
    <t>Číslo</t>
  </si>
  <si>
    <t>Položka</t>
  </si>
  <si>
    <t>Množství</t>
  </si>
  <si>
    <t>MJ</t>
  </si>
  <si>
    <t>DPH 21%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</si>
  <si>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</si>
  <si>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</si>
  <si>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</si>
  <si>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</si>
  <si>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</si>
  <si>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</si>
  <si>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</si>
  <si>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</si>
  <si>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</si>
  <si>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</si>
  <si>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</si>
  <si>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</si>
  <si>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m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</si>
  <si>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</si>
  <si>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</si>
  <si>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</si>
  <si>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</si>
  <si>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</si>
  <si>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</si>
  <si>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</si>
  <si>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</si>
  <si>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2.5</t>
  </si>
  <si>
    <t>2.6</t>
  </si>
  <si>
    <t>2.7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</si>
  <si>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</si>
  <si>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</si>
  <si>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</si>
  <si>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</si>
  <si>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</si>
  <si>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</si>
  <si>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</si>
  <si>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</si>
  <si>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set</t>
  </si>
  <si>
    <t>Odvoz a likvidace demontovaného materiálu</t>
  </si>
  <si>
    <t>kpl</t>
  </si>
  <si>
    <t>Revizní zpráva RVO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</si>
  <si>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</si>
  <si>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</si>
  <si>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</si>
  <si>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</si>
  <si>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</si>
  <si>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</si>
  <si>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</si>
  <si>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</si>
  <si>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</si>
  <si>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</si>
  <si>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</si>
  <si>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výdaje v Kč bez DPH</t>
  </si>
  <si>
    <t>výdaje v Kč s DPH</t>
  </si>
  <si>
    <t>Celkové výdaje</t>
  </si>
  <si>
    <t>Nezpůsobilé</t>
  </si>
  <si>
    <t>z toho způsobilé výdaje</t>
  </si>
  <si>
    <t>z toho nezpůsobilé výdaje</t>
  </si>
  <si>
    <t>Způsobilé</t>
  </si>
  <si>
    <t>1.8</t>
  </si>
  <si>
    <t>1.9</t>
  </si>
  <si>
    <t>2.4</t>
  </si>
  <si>
    <t>Doprava a přesun materiálu</t>
  </si>
  <si>
    <t>2.8</t>
  </si>
  <si>
    <t>1.10</t>
  </si>
  <si>
    <t>1.11</t>
  </si>
  <si>
    <t>1.12</t>
  </si>
  <si>
    <t>1.13</t>
  </si>
  <si>
    <t>1.14</t>
  </si>
  <si>
    <t>1.15</t>
  </si>
  <si>
    <t>1.16</t>
  </si>
  <si>
    <t>2.9</t>
  </si>
  <si>
    <t>Montáž svorek na vrchní vedení</t>
  </si>
  <si>
    <t>2.10</t>
  </si>
  <si>
    <t>Pojistkový modul do svítidla, vč. pojistky pro svítidla na vrchním vedení</t>
  </si>
  <si>
    <t>1.17</t>
  </si>
  <si>
    <t>1.18</t>
  </si>
  <si>
    <t>1.19</t>
  </si>
  <si>
    <t>1.20</t>
  </si>
  <si>
    <t>1.21</t>
  </si>
  <si>
    <t>1.22</t>
  </si>
  <si>
    <t>1.23</t>
  </si>
  <si>
    <t>2.11</t>
  </si>
  <si>
    <t xml:space="preserve">Proudová svorka na izolované vrchní vedení </t>
  </si>
  <si>
    <t>Svodový kabel CYKY 3x1,5 mm2</t>
  </si>
  <si>
    <t>Výložník, typ UNI 1 - 1000, vč. materiálu pro uchycení</t>
  </si>
  <si>
    <t>Montáž výložníku různých délek</t>
  </si>
  <si>
    <t>Demontáž výložníku různých délek</t>
  </si>
  <si>
    <t>Montáž redukce</t>
  </si>
  <si>
    <t>Drobný elektroinstalační materiál</t>
  </si>
  <si>
    <t>Montáž pojistkového modulu</t>
  </si>
  <si>
    <t>Silniční LED svítidlo výp1/2700K/CLO</t>
  </si>
  <si>
    <t>Silniční LED svítidlo výp10/2700K/CLO</t>
  </si>
  <si>
    <t>Silniční LED svítidlo výp11/2700K/CLO</t>
  </si>
  <si>
    <t>Silniční LED svítidlo výp12/2700K/CLO</t>
  </si>
  <si>
    <t>Silniční LED svítidlo výp13/2700K/CLO</t>
  </si>
  <si>
    <t>Silniční LED svítidlo výp2/2700K/CLO</t>
  </si>
  <si>
    <t>Silniční LED svítidlo výp3/2700K/CLO</t>
  </si>
  <si>
    <t>Silniční LED svítidlo výp5/2700K/CLO</t>
  </si>
  <si>
    <t>Silniční LED svítidlo výp7/2700K/CLO</t>
  </si>
  <si>
    <t>Silniční LED svítidlo výp8/2700K/CLO</t>
  </si>
  <si>
    <t>Silniční LED svítidlo výp9/2700K/CLO</t>
  </si>
  <si>
    <t>Redukce na ocelový stožár</t>
  </si>
  <si>
    <t xml:space="preserve">Proudová svorka na neizolované vrchní vedení </t>
  </si>
  <si>
    <t>Přechodové LED svítidlo výpPŘ1/4000K/CLO</t>
  </si>
  <si>
    <t>Silniční LED svítidlo výp4/2700K/CLO</t>
  </si>
  <si>
    <t>Silniční LED svítidlo výp6/2700K/CLO</t>
  </si>
  <si>
    <t>Výložník, typ UNI 1 - 300, vč. materiálu pro uchycení</t>
  </si>
  <si>
    <t>Výložník SV 1/60 - 750, vč. materiálu pro uchycení</t>
  </si>
  <si>
    <t>DIO, dopravní značení, lávky, zajištění stavby</t>
  </si>
  <si>
    <t>2.12</t>
  </si>
  <si>
    <t>DSP</t>
  </si>
  <si>
    <t>Nový rozvaděč</t>
  </si>
  <si>
    <t>1.24</t>
  </si>
  <si>
    <t>1.25</t>
  </si>
  <si>
    <t>Přezbrojení stávajícího rozvaděče</t>
  </si>
  <si>
    <t>2.13</t>
  </si>
  <si>
    <t>2.14</t>
  </si>
  <si>
    <t>Elektrovýzbroj do RVO (stykače s funkcí spínání v 0)</t>
  </si>
  <si>
    <t>Celková rekonstrukce zapínacího místa (demontáž a montáž RVO)</t>
  </si>
  <si>
    <t>Stožár silniční bezpaticový třístupňový - typ JB10</t>
  </si>
  <si>
    <t>Výložník obloukový na stožár – typ V 1/89 - 2000</t>
  </si>
  <si>
    <t>Stožárové pouzdro 400/1500mm</t>
  </si>
  <si>
    <t>kg</t>
  </si>
  <si>
    <t>m3</t>
  </si>
  <si>
    <t>Demontáž stávajícího stožáru, vč. demontáže stávajícího základu, vč. odvozu a skládkovného kompletního demontovaného materiálu</t>
  </si>
  <si>
    <t>Montáž kabelové spojky</t>
  </si>
  <si>
    <t>Kabelová spojka CYKY</t>
  </si>
  <si>
    <t>Kabel CYKY-J 4x16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</si>
  <si>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</si>
  <si>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</si>
  <si>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</si>
  <si>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</si>
  <si>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</si>
  <si>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</si>
  <si>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</si>
  <si>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</si>
  <si>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</si>
  <si>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</si>
  <si>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</si>
  <si>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</si>
  <si>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Zemnící drát 10mm</t>
  </si>
  <si>
    <t>Spojka SS</t>
  </si>
  <si>
    <t>Chránička 50mm</t>
  </si>
  <si>
    <t>Spojka SU</t>
  </si>
  <si>
    <t>Zasypový písek</t>
  </si>
  <si>
    <t>Beton C25/30-xF4</t>
  </si>
  <si>
    <t>Stožárová svorkovnice</t>
  </si>
  <si>
    <t>Montáž stožáru JB10, včetně výkopu základu, zabetonování základu, průchodkami pro kabel a pouzdra, naspojkování na stávající kabel (připojení na nový kabel) a připojení na stožárovou výzbroj,odvoz přebytečného výkopu, vč. skládkovného</t>
  </si>
  <si>
    <t>2.15</t>
  </si>
  <si>
    <t>2.16</t>
  </si>
  <si>
    <t>3.4</t>
  </si>
  <si>
    <t>3.5</t>
  </si>
  <si>
    <t>Certifikované měření osvětlení</t>
  </si>
  <si>
    <t>úsek</t>
  </si>
  <si>
    <t>Projekt: Modernizace veřejného osvětlení ve městě Bílina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</si>
</sst>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Protection="0">
      <alignment/>
    </xf>
  </cellStyleXfs>
  <cellXfs count="85">
    <xf numFmtId="0" fontId="0" fillId="0" borderId="0" xfId="0"/>
    <xf numFmtId="0" fontId="3" fillId="0" borderId="0" xfId="0" applyFont="1" applyAlignment="1">
      <alignment vertical="center"/>
    </xf>
    <xf numFmtId="49" fontId="3" fillId="0" borderId="1" xfId="23" applyNumberFormat="1" applyFont="1" applyBorder="1" applyAlignment="1">
      <alignment horizontal="center" vertical="center"/>
      <protection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/>
    <xf numFmtId="0" fontId="3" fillId="0" borderId="1" xfId="23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/>
      <protection/>
    </xf>
    <xf numFmtId="44" fontId="3" fillId="2" borderId="2" xfId="20" applyFont="1" applyFill="1" applyBorder="1"/>
    <xf numFmtId="44" fontId="3" fillId="0" borderId="1" xfId="2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center"/>
    </xf>
    <xf numFmtId="44" fontId="3" fillId="0" borderId="0" xfId="20" applyFont="1" applyFill="1" applyBorder="1" applyAlignment="1">
      <alignment horizontal="center"/>
    </xf>
    <xf numFmtId="0" fontId="3" fillId="0" borderId="0" xfId="22" applyFont="1" applyAlignment="1">
      <alignment vertical="center"/>
      <protection/>
    </xf>
    <xf numFmtId="49" fontId="3" fillId="0" borderId="0" xfId="22" applyNumberFormat="1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4" fontId="5" fillId="3" borderId="1" xfId="20" applyFont="1" applyFill="1" applyBorder="1" applyAlignment="1">
      <alignment horizontal="center" vertical="center" wrapText="1"/>
    </xf>
    <xf numFmtId="49" fontId="4" fillId="3" borderId="1" xfId="23" applyNumberFormat="1" applyFont="1" applyFill="1" applyBorder="1" applyAlignment="1">
      <alignment horizontal="center" vertical="center"/>
      <protection/>
    </xf>
    <xf numFmtId="0" fontId="3" fillId="3" borderId="1" xfId="23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vertical="center"/>
    </xf>
    <xf numFmtId="44" fontId="3" fillId="3" borderId="1" xfId="20" applyFont="1" applyFill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49" fontId="3" fillId="0" borderId="2" xfId="23" applyNumberFormat="1" applyFont="1" applyBorder="1" applyAlignment="1">
      <alignment horizontal="center" vertical="center"/>
      <protection/>
    </xf>
    <xf numFmtId="44" fontId="3" fillId="2" borderId="2" xfId="20" applyFont="1" applyFill="1" applyBorder="1" applyAlignment="1">
      <alignment vertical="center"/>
    </xf>
    <xf numFmtId="44" fontId="3" fillId="0" borderId="2" xfId="20" applyFont="1" applyBorder="1" applyAlignment="1">
      <alignment horizontal="center" vertical="center"/>
    </xf>
    <xf numFmtId="49" fontId="3" fillId="0" borderId="0" xfId="23" applyNumberFormat="1" applyFont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3" fillId="2" borderId="1" xfId="20" applyFont="1" applyFill="1" applyBorder="1" applyAlignment="1">
      <alignment vertical="center"/>
    </xf>
    <xf numFmtId="44" fontId="3" fillId="0" borderId="3" xfId="20" applyFont="1" applyBorder="1" applyAlignment="1">
      <alignment vertical="center"/>
    </xf>
    <xf numFmtId="0" fontId="3" fillId="3" borderId="2" xfId="23" applyFont="1" applyFill="1" applyBorder="1" applyAlignment="1">
      <alignment horizontal="center" vertical="center"/>
      <protection/>
    </xf>
    <xf numFmtId="49" fontId="3" fillId="0" borderId="1" xfId="23" applyNumberFormat="1" applyFont="1" applyBorder="1" applyAlignment="1">
      <alignment horizontal="center"/>
      <protection/>
    </xf>
    <xf numFmtId="4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4" fontId="4" fillId="3" borderId="1" xfId="23" applyNumberFormat="1" applyFont="1" applyFill="1" applyBorder="1" applyAlignment="1">
      <alignment vertical="center"/>
      <protection/>
    </xf>
    <xf numFmtId="44" fontId="4" fillId="3" borderId="1" xfId="20" applyFont="1" applyFill="1" applyBorder="1" applyAlignment="1">
      <alignment vertical="center"/>
    </xf>
    <xf numFmtId="44" fontId="4" fillId="0" borderId="1" xfId="23" applyNumberFormat="1" applyFont="1" applyBorder="1" applyAlignment="1">
      <alignment vertical="center"/>
      <protection/>
    </xf>
    <xf numFmtId="44" fontId="4" fillId="0" borderId="0" xfId="23" applyNumberFormat="1" applyFont="1" applyAlignment="1">
      <alignment vertical="center"/>
      <protection/>
    </xf>
    <xf numFmtId="0" fontId="3" fillId="0" borderId="0" xfId="26" applyFont="1" applyAlignment="1">
      <alignment vertical="center" wrapText="1"/>
      <protection/>
    </xf>
    <xf numFmtId="0" fontId="4" fillId="3" borderId="1" xfId="23" applyFont="1" applyFill="1" applyBorder="1" applyAlignment="1">
      <alignment horizontal="center" vertical="center"/>
      <protection/>
    </xf>
    <xf numFmtId="44" fontId="4" fillId="3" borderId="1" xfId="20" applyFont="1" applyFill="1" applyBorder="1" applyAlignment="1">
      <alignment horizontal="center" vertical="center"/>
    </xf>
    <xf numFmtId="0" fontId="4" fillId="0" borderId="4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6" fillId="0" borderId="1" xfId="26" applyFont="1" applyBorder="1" applyAlignment="1">
      <alignment wrapText="1"/>
      <protection/>
    </xf>
    <xf numFmtId="44" fontId="3" fillId="0" borderId="1" xfId="20" applyFont="1" applyBorder="1" applyAlignment="1">
      <alignment vertical="center"/>
    </xf>
    <xf numFmtId="0" fontId="7" fillId="0" borderId="1" xfId="26" applyFont="1" applyBorder="1" applyAlignment="1">
      <alignment wrapText="1"/>
      <protection/>
    </xf>
    <xf numFmtId="44" fontId="7" fillId="0" borderId="1" xfId="20" applyFont="1" applyBorder="1" applyAlignment="1">
      <alignment vertical="center" wrapText="1"/>
    </xf>
    <xf numFmtId="0" fontId="7" fillId="0" borderId="0" xfId="23" applyFont="1" applyAlignment="1">
      <alignment vertical="center" wrapText="1"/>
      <protection/>
    </xf>
    <xf numFmtId="49" fontId="3" fillId="0" borderId="5" xfId="23" applyNumberFormat="1" applyFont="1" applyBorder="1" applyAlignment="1">
      <alignment horizontal="center" vertical="center"/>
      <protection/>
    </xf>
    <xf numFmtId="14" fontId="7" fillId="0" borderId="5" xfId="23" applyNumberFormat="1" applyFont="1" applyBorder="1" applyAlignment="1">
      <alignment horizontal="left" vertical="center" wrapText="1"/>
      <protection/>
    </xf>
    <xf numFmtId="0" fontId="3" fillId="0" borderId="5" xfId="23" applyFont="1" applyBorder="1" applyAlignment="1">
      <alignment horizontal="center" vertical="center"/>
      <protection/>
    </xf>
    <xf numFmtId="44" fontId="3" fillId="0" borderId="5" xfId="20" applyFont="1" applyBorder="1" applyAlignment="1">
      <alignment horizontal="right" vertical="center"/>
    </xf>
    <xf numFmtId="44" fontId="3" fillId="0" borderId="5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/>
    </xf>
    <xf numFmtId="44" fontId="3" fillId="2" borderId="1" xfId="20" applyFont="1" applyFill="1" applyBorder="1"/>
    <xf numFmtId="0" fontId="3" fillId="0" borderId="2" xfId="0" applyFont="1" applyBorder="1" applyAlignment="1">
      <alignment horizontal="left" wrapText="1"/>
    </xf>
    <xf numFmtId="0" fontId="4" fillId="3" borderId="1" xfId="23" applyFont="1" applyFill="1" applyBorder="1" applyAlignment="1">
      <alignment vertical="center" wrapText="1"/>
      <protection/>
    </xf>
    <xf numFmtId="0" fontId="3" fillId="0" borderId="0" xfId="23" applyFont="1" applyAlignment="1">
      <alignment vertical="center" wrapText="1"/>
      <protection/>
    </xf>
    <xf numFmtId="0" fontId="3" fillId="0" borderId="1" xfId="23" applyFont="1" applyBorder="1" applyAlignment="1">
      <alignment vertical="center" wrapText="1"/>
      <protection/>
    </xf>
    <xf numFmtId="0" fontId="3" fillId="0" borderId="1" xfId="24" applyFont="1" applyBorder="1" applyAlignment="1">
      <alignment wrapText="1"/>
      <protection/>
    </xf>
    <xf numFmtId="0" fontId="3" fillId="0" borderId="1" xfId="23" applyFont="1" applyBorder="1" applyAlignment="1">
      <alignment wrapText="1"/>
      <protection/>
    </xf>
    <xf numFmtId="44" fontId="4" fillId="3" borderId="1" xfId="23" applyNumberFormat="1" applyFont="1" applyFill="1" applyBorder="1" applyAlignment="1">
      <alignment vertical="center" wrapText="1"/>
      <protection/>
    </xf>
    <xf numFmtId="0" fontId="4" fillId="3" borderId="1" xfId="2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7" fillId="0" borderId="1" xfId="26" applyFont="1" applyBorder="1" applyAlignment="1">
      <alignment horizontal="center" vertical="center" wrapText="1"/>
      <protection/>
    </xf>
    <xf numFmtId="10" fontId="7" fillId="0" borderId="1" xfId="21" applyNumberFormat="1" applyFont="1" applyBorder="1" applyAlignment="1">
      <alignment horizontal="center" vertical="center" wrapText="1"/>
    </xf>
    <xf numFmtId="0" fontId="3" fillId="0" borderId="0" xfId="22" applyFont="1" applyAlignment="1">
      <alignment horizontal="center" vertical="center"/>
      <protection/>
    </xf>
    <xf numFmtId="0" fontId="3" fillId="0" borderId="2" xfId="24" applyFont="1" applyBorder="1" applyAlignment="1">
      <alignment wrapText="1"/>
      <protection/>
    </xf>
    <xf numFmtId="0" fontId="3" fillId="0" borderId="1" xfId="25" applyFont="1" applyBorder="1" applyAlignment="1">
      <alignment wrapText="1"/>
      <protection/>
    </xf>
    <xf numFmtId="44" fontId="3" fillId="2" borderId="1" xfId="2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24" applyFont="1" applyBorder="1" applyAlignment="1">
      <alignment vertical="center" wrapText="1"/>
      <protection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44" fontId="3" fillId="0" borderId="5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3" borderId="1" xfId="23" applyNumberFormat="1" applyFont="1" applyFill="1" applyBorder="1" applyAlignment="1">
      <alignment horizontal="center" vertical="center" wrapText="1"/>
      <protection/>
    </xf>
    <xf numFmtId="0" fontId="5" fillId="3" borderId="1" xfId="23" applyFont="1" applyFill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7 2" xfId="24"/>
    <cellStyle name="Normální 17 5" xfId="25"/>
    <cellStyle name="Normální 18" xfId="26"/>
    <cellStyle name="Měna 4" xfId="27"/>
    <cellStyle name="Normální 17 4" xfId="28"/>
    <cellStyle name="Normální 18 4" xfId="29"/>
    <cellStyle name="Měna 2" xfId="30"/>
    <cellStyle name="Normální 17 2 2" xfId="31"/>
    <cellStyle name="Normální 18 2" xfId="32"/>
    <cellStyle name="Měna 3" xfId="33"/>
    <cellStyle name="Normální 17 3" xfId="34"/>
    <cellStyle name="Normální 18 3" xfId="35"/>
    <cellStyle name="Normální 2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1"/>
  <sheetViews>
    <sheetView tabSelected="1" zoomScale="115" zoomScaleNormal="115" workbookViewId="0" topLeftCell="A1">
      <selection activeCell="B1" sqref="B1:C1"/>
    </sheetView>
  </sheetViews>
  <sheetFormatPr defaultColWidth="9.140625" defaultRowHeight="15"/>
  <cols>
    <col min="1" max="1" width="3.140625" style="1" customWidth="1"/>
    <col min="2" max="2" width="4.421875" style="35" bestFit="1" customWidth="1"/>
    <col min="3" max="3" width="51.8515625" style="67" customWidth="1"/>
    <col min="4" max="4" width="6.7109375" style="13" bestFit="1" customWidth="1"/>
    <col min="5" max="5" width="5.57421875" style="13" bestFit="1" customWidth="1"/>
    <col min="6" max="8" width="12.28125" style="1" bestFit="1" customWidth="1"/>
    <col min="9" max="9" width="2.7109375" style="1" customWidth="1"/>
    <col min="10" max="10" width="12.28125" style="1" bestFit="1" customWidth="1"/>
    <col min="11" max="11" width="11.140625" style="1" bestFit="1" customWidth="1"/>
    <col min="12" max="12" width="12.28125" style="1" bestFit="1" customWidth="1"/>
    <col min="13" max="13" width="3.28125" style="1" customWidth="1"/>
    <col min="14" max="14" width="2.57421875" style="1" bestFit="1" customWidth="1"/>
    <col min="15" max="16384" width="9.140625" style="1" customWidth="1"/>
  </cols>
  <sheetData>
    <row r="1" spans="2:13" ht="15">
      <c r="B1" s="82" t="s">
        <v>155</v>
      </c>
      <c r="C1" s="82"/>
      <c r="D1" s="70"/>
      <c r="E1" s="70"/>
      <c r="F1" s="11"/>
      <c r="G1" s="11"/>
      <c r="H1" s="11"/>
      <c r="I1" s="11"/>
      <c r="J1" s="12"/>
      <c r="L1" s="13"/>
      <c r="M1" s="13"/>
    </row>
    <row r="2" spans="2:13" ht="15">
      <c r="B2" s="83" t="s">
        <v>0</v>
      </c>
      <c r="C2" s="84" t="s">
        <v>1</v>
      </c>
      <c r="D2" s="84" t="s">
        <v>2</v>
      </c>
      <c r="E2" s="84" t="s">
        <v>3</v>
      </c>
      <c r="F2" s="77" t="s">
        <v>52</v>
      </c>
      <c r="G2" s="78"/>
      <c r="H2" s="79"/>
      <c r="I2" s="14"/>
      <c r="J2" s="77" t="s">
        <v>53</v>
      </c>
      <c r="K2" s="79"/>
      <c r="L2" s="80" t="s">
        <v>4</v>
      </c>
      <c r="M2" s="15"/>
    </row>
    <row r="3" spans="2:13" ht="15">
      <c r="B3" s="83"/>
      <c r="C3" s="84"/>
      <c r="D3" s="84"/>
      <c r="E3" s="84"/>
      <c r="F3" s="16" t="s">
        <v>5</v>
      </c>
      <c r="G3" s="16" t="s">
        <v>58</v>
      </c>
      <c r="H3" s="16" t="s">
        <v>55</v>
      </c>
      <c r="I3" s="16"/>
      <c r="J3" s="16" t="s">
        <v>58</v>
      </c>
      <c r="K3" s="16" t="s">
        <v>55</v>
      </c>
      <c r="L3" s="80"/>
      <c r="M3" s="15"/>
    </row>
    <row r="4" spans="2:13" ht="15">
      <c r="B4" s="17" t="s">
        <v>6</v>
      </c>
      <c r="C4" s="60" t="s">
        <v>7</v>
      </c>
      <c r="D4" s="18"/>
      <c r="E4" s="18"/>
      <c r="F4" s="19"/>
      <c r="G4" s="20"/>
      <c r="H4" s="20"/>
      <c r="I4" s="21"/>
      <c r="J4" s="20"/>
      <c r="K4" s="20"/>
      <c r="L4" s="80"/>
      <c r="M4" s="15"/>
    </row>
    <row r="5" spans="2:13" ht="15">
      <c r="B5" s="22" t="s">
        <v>8</v>
      </c>
      <c r="C5" s="59" t="s">
        <v>104</v>
      </c>
      <c r="D5" s="57">
        <v>4</v>
      </c>
      <c r="E5" s="5" t="s">
        <v>9</v>
      </c>
      <c r="F5" s="23"/>
      <c r="G5" s="24">
        <f aca="true" t="shared" si="0" ref="G5">D5*F5</f>
        <v>0</v>
      </c>
      <c r="H5" s="24" t="s">
        <v>10</v>
      </c>
      <c r="I5" s="24"/>
      <c r="J5" s="24">
        <f aca="true" t="shared" si="1" ref="J5">G5*1.21</f>
        <v>0</v>
      </c>
      <c r="K5" s="24" t="s">
        <v>10</v>
      </c>
      <c r="L5" s="21">
        <f aca="true" t="shared" si="2" ref="L5">J5-G5</f>
        <v>0</v>
      </c>
      <c r="M5" s="3"/>
    </row>
    <row r="6" spans="2:13" ht="15">
      <c r="B6" s="22" t="s">
        <v>11</v>
      </c>
      <c r="C6" s="59" t="s">
        <v>91</v>
      </c>
      <c r="D6" s="57">
        <v>43</v>
      </c>
      <c r="E6" s="5" t="s">
        <v>9</v>
      </c>
      <c r="F6" s="23"/>
      <c r="G6" s="24">
        <f aca="true" t="shared" si="3" ref="G6:G7">D6*F6</f>
        <v>0</v>
      </c>
      <c r="H6" s="24" t="s">
        <v>10</v>
      </c>
      <c r="I6" s="24"/>
      <c r="J6" s="24">
        <f aca="true" t="shared" si="4" ref="J6:J7">G6*1.21</f>
        <v>0</v>
      </c>
      <c r="K6" s="24" t="s">
        <v>10</v>
      </c>
      <c r="L6" s="21">
        <f aca="true" t="shared" si="5" ref="L6:L7">J6-G6</f>
        <v>0</v>
      </c>
      <c r="M6" s="3"/>
    </row>
    <row r="7" spans="2:13" ht="15">
      <c r="B7" s="22" t="s">
        <v>12</v>
      </c>
      <c r="C7" s="59" t="s">
        <v>96</v>
      </c>
      <c r="D7" s="57">
        <v>58</v>
      </c>
      <c r="E7" s="5" t="s">
        <v>9</v>
      </c>
      <c r="F7" s="23"/>
      <c r="G7" s="24">
        <f t="shared" si="3"/>
        <v>0</v>
      </c>
      <c r="H7" s="24" t="s">
        <v>10</v>
      </c>
      <c r="I7" s="24"/>
      <c r="J7" s="24">
        <f t="shared" si="4"/>
        <v>0</v>
      </c>
      <c r="K7" s="24" t="s">
        <v>10</v>
      </c>
      <c r="L7" s="21">
        <f t="shared" si="5"/>
        <v>0</v>
      </c>
      <c r="M7" s="3"/>
    </row>
    <row r="8" spans="2:13" ht="15">
      <c r="B8" s="22" t="s">
        <v>13</v>
      </c>
      <c r="C8" s="59" t="s">
        <v>97</v>
      </c>
      <c r="D8" s="57">
        <v>78</v>
      </c>
      <c r="E8" s="5" t="s">
        <v>9</v>
      </c>
      <c r="F8" s="23"/>
      <c r="G8" s="24">
        <f aca="true" t="shared" si="6" ref="G8:G22">D8*F8</f>
        <v>0</v>
      </c>
      <c r="H8" s="24" t="s">
        <v>10</v>
      </c>
      <c r="I8" s="24"/>
      <c r="J8" s="24">
        <f aca="true" t="shared" si="7" ref="J8:J22">G8*1.21</f>
        <v>0</v>
      </c>
      <c r="K8" s="24" t="s">
        <v>10</v>
      </c>
      <c r="L8" s="21">
        <f aca="true" t="shared" si="8" ref="L8:L22">J8-G8</f>
        <v>0</v>
      </c>
      <c r="M8" s="3"/>
    </row>
    <row r="9" spans="2:13" ht="15">
      <c r="B9" s="22" t="s">
        <v>14</v>
      </c>
      <c r="C9" s="59" t="s">
        <v>105</v>
      </c>
      <c r="D9" s="57">
        <v>56</v>
      </c>
      <c r="E9" s="5" t="s">
        <v>9</v>
      </c>
      <c r="F9" s="23"/>
      <c r="G9" s="24">
        <f t="shared" si="6"/>
        <v>0</v>
      </c>
      <c r="H9" s="24" t="s">
        <v>10</v>
      </c>
      <c r="I9" s="24"/>
      <c r="J9" s="24">
        <f t="shared" si="7"/>
        <v>0</v>
      </c>
      <c r="K9" s="24" t="s">
        <v>10</v>
      </c>
      <c r="L9" s="21">
        <f t="shared" si="8"/>
        <v>0</v>
      </c>
      <c r="M9" s="3"/>
    </row>
    <row r="10" spans="2:13" ht="15">
      <c r="B10" s="22" t="s">
        <v>15</v>
      </c>
      <c r="C10" s="59" t="s">
        <v>98</v>
      </c>
      <c r="D10" s="57">
        <v>5</v>
      </c>
      <c r="E10" s="5" t="s">
        <v>9</v>
      </c>
      <c r="F10" s="23"/>
      <c r="G10" s="24">
        <f t="shared" si="6"/>
        <v>0</v>
      </c>
      <c r="H10" s="24" t="s">
        <v>10</v>
      </c>
      <c r="I10" s="24"/>
      <c r="J10" s="24">
        <f t="shared" si="7"/>
        <v>0</v>
      </c>
      <c r="K10" s="24" t="s">
        <v>10</v>
      </c>
      <c r="L10" s="21">
        <f t="shared" si="8"/>
        <v>0</v>
      </c>
      <c r="M10" s="3"/>
    </row>
    <row r="11" spans="2:13" ht="15">
      <c r="B11" s="22" t="s">
        <v>16</v>
      </c>
      <c r="C11" s="59" t="s">
        <v>106</v>
      </c>
      <c r="D11" s="57">
        <v>6</v>
      </c>
      <c r="E11" s="5" t="s">
        <v>9</v>
      </c>
      <c r="F11" s="23"/>
      <c r="G11" s="24">
        <f t="shared" si="6"/>
        <v>0</v>
      </c>
      <c r="H11" s="24" t="s">
        <v>10</v>
      </c>
      <c r="I11" s="24"/>
      <c r="J11" s="24">
        <f t="shared" si="7"/>
        <v>0</v>
      </c>
      <c r="K11" s="24" t="s">
        <v>10</v>
      </c>
      <c r="L11" s="21">
        <f t="shared" si="8"/>
        <v>0</v>
      </c>
      <c r="M11" s="3"/>
    </row>
    <row r="12" spans="2:13" ht="15">
      <c r="B12" s="22" t="s">
        <v>59</v>
      </c>
      <c r="C12" s="59" t="s">
        <v>99</v>
      </c>
      <c r="D12" s="57">
        <v>20</v>
      </c>
      <c r="E12" s="5" t="s">
        <v>9</v>
      </c>
      <c r="F12" s="23"/>
      <c r="G12" s="24">
        <f t="shared" si="6"/>
        <v>0</v>
      </c>
      <c r="H12" s="24" t="s">
        <v>10</v>
      </c>
      <c r="I12" s="24"/>
      <c r="J12" s="24">
        <f t="shared" si="7"/>
        <v>0</v>
      </c>
      <c r="K12" s="24" t="s">
        <v>10</v>
      </c>
      <c r="L12" s="21">
        <f t="shared" si="8"/>
        <v>0</v>
      </c>
      <c r="M12" s="3"/>
    </row>
    <row r="13" spans="2:13" ht="15">
      <c r="B13" s="22" t="s">
        <v>60</v>
      </c>
      <c r="C13" s="59" t="s">
        <v>100</v>
      </c>
      <c r="D13" s="57">
        <v>20</v>
      </c>
      <c r="E13" s="5" t="s">
        <v>9</v>
      </c>
      <c r="F13" s="23"/>
      <c r="G13" s="24">
        <f t="shared" si="6"/>
        <v>0</v>
      </c>
      <c r="H13" s="24" t="s">
        <v>10</v>
      </c>
      <c r="I13" s="24"/>
      <c r="J13" s="24">
        <f t="shared" si="7"/>
        <v>0</v>
      </c>
      <c r="K13" s="24" t="s">
        <v>10</v>
      </c>
      <c r="L13" s="21">
        <f t="shared" si="8"/>
        <v>0</v>
      </c>
      <c r="M13" s="3"/>
    </row>
    <row r="14" spans="2:13" ht="15">
      <c r="B14" s="22" t="s">
        <v>64</v>
      </c>
      <c r="C14" s="59" t="s">
        <v>101</v>
      </c>
      <c r="D14" s="57">
        <v>28</v>
      </c>
      <c r="E14" s="5" t="s">
        <v>9</v>
      </c>
      <c r="F14" s="23"/>
      <c r="G14" s="24">
        <f t="shared" si="6"/>
        <v>0</v>
      </c>
      <c r="H14" s="24" t="s">
        <v>10</v>
      </c>
      <c r="I14" s="24"/>
      <c r="J14" s="24">
        <f t="shared" si="7"/>
        <v>0</v>
      </c>
      <c r="K14" s="24" t="s">
        <v>10</v>
      </c>
      <c r="L14" s="21">
        <f t="shared" si="8"/>
        <v>0</v>
      </c>
      <c r="M14" s="3"/>
    </row>
    <row r="15" spans="2:13" ht="15">
      <c r="B15" s="22" t="s">
        <v>65</v>
      </c>
      <c r="C15" s="59" t="s">
        <v>92</v>
      </c>
      <c r="D15" s="57">
        <v>13</v>
      </c>
      <c r="E15" s="5" t="s">
        <v>9</v>
      </c>
      <c r="F15" s="23"/>
      <c r="G15" s="24">
        <f t="shared" si="6"/>
        <v>0</v>
      </c>
      <c r="H15" s="24" t="s">
        <v>10</v>
      </c>
      <c r="I15" s="24"/>
      <c r="J15" s="24">
        <f t="shared" si="7"/>
        <v>0</v>
      </c>
      <c r="K15" s="24" t="s">
        <v>10</v>
      </c>
      <c r="L15" s="21">
        <f t="shared" si="8"/>
        <v>0</v>
      </c>
      <c r="M15" s="3"/>
    </row>
    <row r="16" spans="2:13" ht="15">
      <c r="B16" s="22" t="s">
        <v>66</v>
      </c>
      <c r="C16" s="59" t="s">
        <v>93</v>
      </c>
      <c r="D16" s="57">
        <v>13</v>
      </c>
      <c r="E16" s="5" t="s">
        <v>9</v>
      </c>
      <c r="F16" s="23"/>
      <c r="G16" s="24">
        <f t="shared" si="6"/>
        <v>0</v>
      </c>
      <c r="H16" s="24" t="s">
        <v>10</v>
      </c>
      <c r="I16" s="24"/>
      <c r="J16" s="24">
        <f t="shared" si="7"/>
        <v>0</v>
      </c>
      <c r="K16" s="24" t="s">
        <v>10</v>
      </c>
      <c r="L16" s="21">
        <f t="shared" si="8"/>
        <v>0</v>
      </c>
      <c r="M16" s="3"/>
    </row>
    <row r="17" spans="2:13" ht="15">
      <c r="B17" s="22" t="s">
        <v>67</v>
      </c>
      <c r="C17" s="59" t="s">
        <v>94</v>
      </c>
      <c r="D17" s="57">
        <v>38</v>
      </c>
      <c r="E17" s="5" t="s">
        <v>9</v>
      </c>
      <c r="F17" s="23"/>
      <c r="G17" s="24">
        <f t="shared" si="6"/>
        <v>0</v>
      </c>
      <c r="H17" s="24" t="s">
        <v>10</v>
      </c>
      <c r="I17" s="24"/>
      <c r="J17" s="24">
        <f t="shared" si="7"/>
        <v>0</v>
      </c>
      <c r="K17" s="24" t="s">
        <v>10</v>
      </c>
      <c r="L17" s="21">
        <f t="shared" si="8"/>
        <v>0</v>
      </c>
      <c r="M17" s="3"/>
    </row>
    <row r="18" spans="2:13" ht="15">
      <c r="B18" s="22" t="s">
        <v>68</v>
      </c>
      <c r="C18" s="59" t="s">
        <v>95</v>
      </c>
      <c r="D18" s="57">
        <v>22</v>
      </c>
      <c r="E18" s="5" t="s">
        <v>9</v>
      </c>
      <c r="F18" s="23"/>
      <c r="G18" s="24">
        <f t="shared" si="6"/>
        <v>0</v>
      </c>
      <c r="H18" s="24" t="s">
        <v>10</v>
      </c>
      <c r="I18" s="24"/>
      <c r="J18" s="24">
        <f t="shared" si="7"/>
        <v>0</v>
      </c>
      <c r="K18" s="24" t="s">
        <v>10</v>
      </c>
      <c r="L18" s="21">
        <f t="shared" si="8"/>
        <v>0</v>
      </c>
      <c r="M18" s="3"/>
    </row>
    <row r="19" spans="2:13" ht="15">
      <c r="B19" s="22" t="s">
        <v>69</v>
      </c>
      <c r="C19" s="59" t="s">
        <v>84</v>
      </c>
      <c r="D19" s="57">
        <v>3206</v>
      </c>
      <c r="E19" s="5" t="s">
        <v>17</v>
      </c>
      <c r="F19" s="23"/>
      <c r="G19" s="24">
        <f t="shared" si="6"/>
        <v>0</v>
      </c>
      <c r="H19" s="24" t="s">
        <v>10</v>
      </c>
      <c r="I19" s="24"/>
      <c r="J19" s="24">
        <f t="shared" si="7"/>
        <v>0</v>
      </c>
      <c r="K19" s="24" t="s">
        <v>10</v>
      </c>
      <c r="L19" s="21">
        <f t="shared" si="8"/>
        <v>0</v>
      </c>
      <c r="M19" s="3"/>
    </row>
    <row r="20" spans="2:13" ht="15">
      <c r="B20" s="22" t="s">
        <v>70</v>
      </c>
      <c r="C20" s="59" t="s">
        <v>102</v>
      </c>
      <c r="D20" s="57">
        <v>60</v>
      </c>
      <c r="E20" s="5" t="s">
        <v>9</v>
      </c>
      <c r="F20" s="23"/>
      <c r="G20" s="24">
        <f t="shared" si="6"/>
        <v>0</v>
      </c>
      <c r="H20" s="24" t="s">
        <v>10</v>
      </c>
      <c r="I20" s="24"/>
      <c r="J20" s="24">
        <f t="shared" si="7"/>
        <v>0</v>
      </c>
      <c r="K20" s="24" t="s">
        <v>10</v>
      </c>
      <c r="L20" s="21">
        <f t="shared" si="8"/>
        <v>0</v>
      </c>
      <c r="M20" s="3"/>
    </row>
    <row r="21" spans="2:13" ht="15">
      <c r="B21" s="22" t="s">
        <v>75</v>
      </c>
      <c r="C21" s="59" t="s">
        <v>107</v>
      </c>
      <c r="D21" s="57">
        <v>1</v>
      </c>
      <c r="E21" s="5" t="s">
        <v>9</v>
      </c>
      <c r="F21" s="23"/>
      <c r="G21" s="24">
        <f t="shared" si="6"/>
        <v>0</v>
      </c>
      <c r="H21" s="24" t="s">
        <v>10</v>
      </c>
      <c r="I21" s="24"/>
      <c r="J21" s="24">
        <f t="shared" si="7"/>
        <v>0</v>
      </c>
      <c r="K21" s="24" t="s">
        <v>10</v>
      </c>
      <c r="L21" s="21">
        <f t="shared" si="8"/>
        <v>0</v>
      </c>
      <c r="M21" s="3"/>
    </row>
    <row r="22" spans="2:13" ht="15">
      <c r="B22" s="22" t="s">
        <v>76</v>
      </c>
      <c r="C22" s="59" t="s">
        <v>85</v>
      </c>
      <c r="D22" s="57">
        <v>4</v>
      </c>
      <c r="E22" s="5" t="s">
        <v>9</v>
      </c>
      <c r="F22" s="23"/>
      <c r="G22" s="24">
        <f t="shared" si="6"/>
        <v>0</v>
      </c>
      <c r="H22" s="24" t="s">
        <v>10</v>
      </c>
      <c r="I22" s="24"/>
      <c r="J22" s="24">
        <f t="shared" si="7"/>
        <v>0</v>
      </c>
      <c r="K22" s="24" t="s">
        <v>10</v>
      </c>
      <c r="L22" s="21">
        <f t="shared" si="8"/>
        <v>0</v>
      </c>
      <c r="M22" s="3"/>
    </row>
    <row r="23" spans="2:13" ht="15">
      <c r="B23" s="22" t="s">
        <v>77</v>
      </c>
      <c r="C23" s="59" t="s">
        <v>108</v>
      </c>
      <c r="D23" s="57">
        <v>3</v>
      </c>
      <c r="E23" s="5" t="s">
        <v>9</v>
      </c>
      <c r="F23" s="23"/>
      <c r="G23" s="24">
        <f aca="true" t="shared" si="9" ref="G23:G24">D23*F23</f>
        <v>0</v>
      </c>
      <c r="H23" s="24" t="s">
        <v>10</v>
      </c>
      <c r="I23" s="24"/>
      <c r="J23" s="24">
        <f aca="true" t="shared" si="10" ref="J23:J24">G23*1.21</f>
        <v>0</v>
      </c>
      <c r="K23" s="24" t="s">
        <v>10</v>
      </c>
      <c r="L23" s="21">
        <f aca="true" t="shared" si="11" ref="L23:L24">J23-G23</f>
        <v>0</v>
      </c>
      <c r="M23" s="3"/>
    </row>
    <row r="24" spans="2:13" ht="12" customHeight="1">
      <c r="B24" s="22" t="s">
        <v>78</v>
      </c>
      <c r="C24" s="74" t="s">
        <v>74</v>
      </c>
      <c r="D24" s="75">
        <v>10</v>
      </c>
      <c r="E24" s="5" t="s">
        <v>9</v>
      </c>
      <c r="F24" s="23"/>
      <c r="G24" s="24">
        <f t="shared" si="9"/>
        <v>0</v>
      </c>
      <c r="H24" s="24" t="s">
        <v>10</v>
      </c>
      <c r="I24" s="24"/>
      <c r="J24" s="24">
        <f t="shared" si="10"/>
        <v>0</v>
      </c>
      <c r="K24" s="24" t="s">
        <v>10</v>
      </c>
      <c r="L24" s="21">
        <f t="shared" si="11"/>
        <v>0</v>
      </c>
      <c r="M24" s="3"/>
    </row>
    <row r="25" spans="2:13" ht="15">
      <c r="B25" s="22" t="s">
        <v>79</v>
      </c>
      <c r="C25" s="59" t="s">
        <v>83</v>
      </c>
      <c r="D25" s="57">
        <v>14</v>
      </c>
      <c r="E25" s="5" t="s">
        <v>9</v>
      </c>
      <c r="F25" s="23"/>
      <c r="G25" s="24">
        <f aca="true" t="shared" si="12" ref="G25:G28">D25*F25</f>
        <v>0</v>
      </c>
      <c r="H25" s="24" t="s">
        <v>10</v>
      </c>
      <c r="I25" s="24"/>
      <c r="J25" s="24">
        <f aca="true" t="shared" si="13" ref="J25:J28">G25*1.21</f>
        <v>0</v>
      </c>
      <c r="K25" s="24" t="s">
        <v>10</v>
      </c>
      <c r="L25" s="21">
        <f aca="true" t="shared" si="14" ref="L25:L28">J25-G25</f>
        <v>0</v>
      </c>
      <c r="M25" s="3"/>
    </row>
    <row r="26" spans="2:13" ht="15">
      <c r="B26" s="22" t="s">
        <v>80</v>
      </c>
      <c r="C26" s="59" t="s">
        <v>103</v>
      </c>
      <c r="D26" s="57">
        <v>6</v>
      </c>
      <c r="E26" s="5" t="s">
        <v>9</v>
      </c>
      <c r="F26" s="23"/>
      <c r="G26" s="24">
        <f t="shared" si="12"/>
        <v>0</v>
      </c>
      <c r="H26" s="24" t="s">
        <v>10</v>
      </c>
      <c r="I26" s="24"/>
      <c r="J26" s="24">
        <f t="shared" si="13"/>
        <v>0</v>
      </c>
      <c r="K26" s="24" t="s">
        <v>10</v>
      </c>
      <c r="L26" s="21">
        <f t="shared" si="14"/>
        <v>0</v>
      </c>
      <c r="M26" s="3"/>
    </row>
    <row r="27" spans="2:13" ht="15">
      <c r="B27" s="22" t="s">
        <v>81</v>
      </c>
      <c r="C27" s="59" t="s">
        <v>112</v>
      </c>
      <c r="D27" s="57">
        <v>2</v>
      </c>
      <c r="E27" s="5" t="s">
        <v>9</v>
      </c>
      <c r="F27" s="23"/>
      <c r="G27" s="21">
        <f t="shared" si="12"/>
        <v>0</v>
      </c>
      <c r="H27" s="21" t="s">
        <v>10</v>
      </c>
      <c r="I27" s="21"/>
      <c r="J27" s="21">
        <f t="shared" si="13"/>
        <v>0</v>
      </c>
      <c r="K27" s="21" t="s">
        <v>10</v>
      </c>
      <c r="L27" s="21">
        <f t="shared" si="14"/>
        <v>0</v>
      </c>
      <c r="M27" s="3"/>
    </row>
    <row r="28" spans="2:13" ht="15">
      <c r="B28" s="22" t="s">
        <v>113</v>
      </c>
      <c r="C28" s="59" t="s">
        <v>118</v>
      </c>
      <c r="D28" s="57">
        <v>6</v>
      </c>
      <c r="E28" s="5" t="s">
        <v>9</v>
      </c>
      <c r="F28" s="23"/>
      <c r="G28" s="21">
        <f t="shared" si="12"/>
        <v>0</v>
      </c>
      <c r="H28" s="21" t="s">
        <v>10</v>
      </c>
      <c r="I28" s="21"/>
      <c r="J28" s="21">
        <f t="shared" si="13"/>
        <v>0</v>
      </c>
      <c r="K28" s="21" t="s">
        <v>10</v>
      </c>
      <c r="L28" s="21">
        <f t="shared" si="14"/>
        <v>0</v>
      </c>
      <c r="M28" s="3"/>
    </row>
    <row r="29" spans="2:13" ht="15">
      <c r="B29" s="22" t="s">
        <v>114</v>
      </c>
      <c r="C29" s="59" t="s">
        <v>120</v>
      </c>
      <c r="D29" s="57">
        <v>1</v>
      </c>
      <c r="E29" s="5" t="s">
        <v>9</v>
      </c>
      <c r="F29" s="23"/>
      <c r="G29" s="21">
        <f aca="true" t="shared" si="15" ref="G29:G40">D29*F29</f>
        <v>0</v>
      </c>
      <c r="H29" s="21" t="s">
        <v>10</v>
      </c>
      <c r="I29" s="21"/>
      <c r="J29" s="21">
        <f aca="true" t="shared" si="16" ref="J29:J40">G29*1.21</f>
        <v>0</v>
      </c>
      <c r="K29" s="21" t="s">
        <v>10</v>
      </c>
      <c r="L29" s="21">
        <f aca="true" t="shared" si="17" ref="L29:L40">J29-G29</f>
        <v>0</v>
      </c>
      <c r="M29" s="3"/>
    </row>
    <row r="30" spans="2:13" ht="15">
      <c r="B30" s="22" t="s">
        <v>129</v>
      </c>
      <c r="C30" s="59" t="s">
        <v>121</v>
      </c>
      <c r="D30" s="57">
        <v>1</v>
      </c>
      <c r="E30" s="5" t="s">
        <v>9</v>
      </c>
      <c r="F30" s="23"/>
      <c r="G30" s="21">
        <f t="shared" si="15"/>
        <v>0</v>
      </c>
      <c r="H30" s="21" t="s">
        <v>10</v>
      </c>
      <c r="I30" s="21"/>
      <c r="J30" s="21">
        <f t="shared" si="16"/>
        <v>0</v>
      </c>
      <c r="K30" s="21" t="s">
        <v>10</v>
      </c>
      <c r="L30" s="21">
        <f t="shared" si="17"/>
        <v>0</v>
      </c>
      <c r="M30" s="3"/>
    </row>
    <row r="31" spans="2:13" ht="15">
      <c r="B31" s="22" t="s">
        <v>130</v>
      </c>
      <c r="C31" s="59" t="s">
        <v>141</v>
      </c>
      <c r="D31" s="57">
        <v>2.5</v>
      </c>
      <c r="E31" s="5" t="s">
        <v>123</v>
      </c>
      <c r="F31" s="23"/>
      <c r="G31" s="21">
        <f t="shared" si="15"/>
        <v>0</v>
      </c>
      <c r="H31" s="21" t="s">
        <v>10</v>
      </c>
      <c r="I31" s="21"/>
      <c r="J31" s="21">
        <f t="shared" si="16"/>
        <v>0</v>
      </c>
      <c r="K31" s="21" t="s">
        <v>10</v>
      </c>
      <c r="L31" s="21">
        <f t="shared" si="17"/>
        <v>0</v>
      </c>
      <c r="M31" s="3"/>
    </row>
    <row r="32" spans="2:13" ht="15">
      <c r="B32" s="22" t="s">
        <v>131</v>
      </c>
      <c r="C32" s="59" t="s">
        <v>142</v>
      </c>
      <c r="D32" s="57">
        <v>1</v>
      </c>
      <c r="E32" s="5" t="s">
        <v>9</v>
      </c>
      <c r="F32" s="23"/>
      <c r="G32" s="21">
        <f t="shared" si="15"/>
        <v>0</v>
      </c>
      <c r="H32" s="21" t="s">
        <v>10</v>
      </c>
      <c r="I32" s="21"/>
      <c r="J32" s="21">
        <f t="shared" si="16"/>
        <v>0</v>
      </c>
      <c r="K32" s="21" t="s">
        <v>10</v>
      </c>
      <c r="L32" s="21">
        <f t="shared" si="17"/>
        <v>0</v>
      </c>
      <c r="M32" s="3"/>
    </row>
    <row r="33" spans="2:13" ht="15">
      <c r="B33" s="22" t="s">
        <v>132</v>
      </c>
      <c r="C33" s="59" t="s">
        <v>143</v>
      </c>
      <c r="D33" s="57">
        <v>4</v>
      </c>
      <c r="E33" s="5" t="s">
        <v>17</v>
      </c>
      <c r="F33" s="23"/>
      <c r="G33" s="21">
        <f t="shared" si="15"/>
        <v>0</v>
      </c>
      <c r="H33" s="21" t="s">
        <v>10</v>
      </c>
      <c r="I33" s="21"/>
      <c r="J33" s="21">
        <f t="shared" si="16"/>
        <v>0</v>
      </c>
      <c r="K33" s="21" t="s">
        <v>10</v>
      </c>
      <c r="L33" s="21">
        <f t="shared" si="17"/>
        <v>0</v>
      </c>
      <c r="M33" s="3"/>
    </row>
    <row r="34" spans="2:13" ht="15">
      <c r="B34" s="22" t="s">
        <v>133</v>
      </c>
      <c r="C34" s="59" t="s">
        <v>122</v>
      </c>
      <c r="D34" s="57">
        <v>1</v>
      </c>
      <c r="E34" s="5" t="s">
        <v>9</v>
      </c>
      <c r="F34" s="23"/>
      <c r="G34" s="21">
        <f t="shared" si="15"/>
        <v>0</v>
      </c>
      <c r="H34" s="21" t="s">
        <v>10</v>
      </c>
      <c r="I34" s="21"/>
      <c r="J34" s="21">
        <f t="shared" si="16"/>
        <v>0</v>
      </c>
      <c r="K34" s="21" t="s">
        <v>10</v>
      </c>
      <c r="L34" s="21">
        <f t="shared" si="17"/>
        <v>0</v>
      </c>
      <c r="M34" s="3"/>
    </row>
    <row r="35" spans="2:13" ht="15">
      <c r="B35" s="22" t="s">
        <v>134</v>
      </c>
      <c r="C35" s="59" t="s">
        <v>144</v>
      </c>
      <c r="D35" s="57">
        <v>1</v>
      </c>
      <c r="E35" s="5" t="s">
        <v>9</v>
      </c>
      <c r="F35" s="23"/>
      <c r="G35" s="21">
        <f t="shared" si="15"/>
        <v>0</v>
      </c>
      <c r="H35" s="21" t="s">
        <v>10</v>
      </c>
      <c r="I35" s="21"/>
      <c r="J35" s="21">
        <f t="shared" si="16"/>
        <v>0</v>
      </c>
      <c r="K35" s="21" t="s">
        <v>10</v>
      </c>
      <c r="L35" s="21">
        <f t="shared" si="17"/>
        <v>0</v>
      </c>
      <c r="M35" s="3"/>
    </row>
    <row r="36" spans="2:13" ht="15">
      <c r="B36" s="22" t="s">
        <v>135</v>
      </c>
      <c r="C36" s="59" t="s">
        <v>145</v>
      </c>
      <c r="D36" s="57">
        <v>0.2</v>
      </c>
      <c r="E36" s="5" t="s">
        <v>124</v>
      </c>
      <c r="F36" s="23"/>
      <c r="G36" s="21">
        <f t="shared" si="15"/>
        <v>0</v>
      </c>
      <c r="H36" s="21" t="s">
        <v>10</v>
      </c>
      <c r="I36" s="21"/>
      <c r="J36" s="21">
        <f t="shared" si="16"/>
        <v>0</v>
      </c>
      <c r="K36" s="21" t="s">
        <v>10</v>
      </c>
      <c r="L36" s="21">
        <f t="shared" si="17"/>
        <v>0</v>
      </c>
      <c r="M36" s="3"/>
    </row>
    <row r="37" spans="2:13" ht="15">
      <c r="B37" s="22" t="s">
        <v>136</v>
      </c>
      <c r="C37" s="59" t="s">
        <v>146</v>
      </c>
      <c r="D37" s="57">
        <v>3</v>
      </c>
      <c r="E37" s="5" t="s">
        <v>124</v>
      </c>
      <c r="F37" s="23"/>
      <c r="G37" s="21">
        <f t="shared" si="15"/>
        <v>0</v>
      </c>
      <c r="H37" s="21" t="s">
        <v>10</v>
      </c>
      <c r="I37" s="21"/>
      <c r="J37" s="21">
        <f t="shared" si="16"/>
        <v>0</v>
      </c>
      <c r="K37" s="21" t="s">
        <v>10</v>
      </c>
      <c r="L37" s="21">
        <f t="shared" si="17"/>
        <v>0</v>
      </c>
      <c r="M37" s="3"/>
    </row>
    <row r="38" spans="2:13" ht="15">
      <c r="B38" s="22" t="s">
        <v>137</v>
      </c>
      <c r="C38" s="59" t="s">
        <v>147</v>
      </c>
      <c r="D38" s="57">
        <v>1</v>
      </c>
      <c r="E38" s="5" t="s">
        <v>9</v>
      </c>
      <c r="F38" s="23"/>
      <c r="G38" s="21">
        <f t="shared" si="15"/>
        <v>0</v>
      </c>
      <c r="H38" s="21" t="s">
        <v>10</v>
      </c>
      <c r="I38" s="21"/>
      <c r="J38" s="21">
        <f t="shared" si="16"/>
        <v>0</v>
      </c>
      <c r="K38" s="21" t="s">
        <v>10</v>
      </c>
      <c r="L38" s="21">
        <f t="shared" si="17"/>
        <v>0</v>
      </c>
      <c r="M38" s="3"/>
    </row>
    <row r="39" spans="2:13" ht="15">
      <c r="B39" s="22" t="s">
        <v>138</v>
      </c>
      <c r="C39" s="59" t="s">
        <v>127</v>
      </c>
      <c r="D39" s="57">
        <v>2</v>
      </c>
      <c r="E39" s="5" t="s">
        <v>9</v>
      </c>
      <c r="F39" s="23"/>
      <c r="G39" s="21">
        <f t="shared" si="15"/>
        <v>0</v>
      </c>
      <c r="H39" s="21" t="s">
        <v>10</v>
      </c>
      <c r="I39" s="21"/>
      <c r="J39" s="21">
        <f t="shared" si="16"/>
        <v>0</v>
      </c>
      <c r="K39" s="21" t="s">
        <v>10</v>
      </c>
      <c r="L39" s="21">
        <f t="shared" si="17"/>
        <v>0</v>
      </c>
      <c r="M39" s="3"/>
    </row>
    <row r="40" spans="2:13" ht="15">
      <c r="B40" s="22" t="s">
        <v>139</v>
      </c>
      <c r="C40" s="59" t="s">
        <v>128</v>
      </c>
      <c r="D40" s="57">
        <v>6</v>
      </c>
      <c r="E40" s="5" t="s">
        <v>17</v>
      </c>
      <c r="F40" s="23"/>
      <c r="G40" s="21">
        <f t="shared" si="15"/>
        <v>0</v>
      </c>
      <c r="H40" s="21" t="s">
        <v>10</v>
      </c>
      <c r="I40" s="21"/>
      <c r="J40" s="21">
        <f t="shared" si="16"/>
        <v>0</v>
      </c>
      <c r="K40" s="21" t="s">
        <v>10</v>
      </c>
      <c r="L40" s="21">
        <f t="shared" si="17"/>
        <v>0</v>
      </c>
      <c r="M40" s="3"/>
    </row>
    <row r="41" spans="2:13" ht="15">
      <c r="B41" s="22" t="s">
        <v>140</v>
      </c>
      <c r="C41" s="59" t="s">
        <v>89</v>
      </c>
      <c r="D41" s="57">
        <v>1</v>
      </c>
      <c r="E41" s="5" t="s">
        <v>39</v>
      </c>
      <c r="F41" s="23"/>
      <c r="G41" s="8" t="s">
        <v>10</v>
      </c>
      <c r="H41" s="8">
        <f aca="true" t="shared" si="18" ref="H41">D41*F41</f>
        <v>0</v>
      </c>
      <c r="I41" s="9"/>
      <c r="J41" s="9" t="s">
        <v>10</v>
      </c>
      <c r="K41" s="9">
        <f>H41*1.21</f>
        <v>0</v>
      </c>
      <c r="L41" s="9">
        <f>K41-H41</f>
        <v>0</v>
      </c>
      <c r="M41" s="3"/>
    </row>
    <row r="42" spans="2:13" ht="15">
      <c r="B42" s="25"/>
      <c r="C42" s="61"/>
      <c r="D42" s="26"/>
      <c r="E42" s="26"/>
      <c r="F42" s="27"/>
      <c r="G42" s="28"/>
      <c r="H42" s="28"/>
      <c r="I42" s="28"/>
      <c r="J42" s="28"/>
      <c r="K42" s="28"/>
      <c r="L42" s="28"/>
      <c r="M42" s="29"/>
    </row>
    <row r="43" spans="2:13" ht="15">
      <c r="B43" s="17" t="s">
        <v>18</v>
      </c>
      <c r="C43" s="60" t="s">
        <v>19</v>
      </c>
      <c r="D43" s="18"/>
      <c r="E43" s="18"/>
      <c r="F43" s="18"/>
      <c r="G43" s="20"/>
      <c r="H43" s="20"/>
      <c r="I43" s="21"/>
      <c r="J43" s="20"/>
      <c r="K43" s="20"/>
      <c r="L43" s="20"/>
      <c r="M43" s="3"/>
    </row>
    <row r="44" spans="2:13" ht="15">
      <c r="B44" s="2" t="s">
        <v>20</v>
      </c>
      <c r="C44" s="62" t="s">
        <v>21</v>
      </c>
      <c r="D44" s="5">
        <v>404</v>
      </c>
      <c r="E44" s="5" t="s">
        <v>9</v>
      </c>
      <c r="F44" s="30"/>
      <c r="G44" s="21">
        <f aca="true" t="shared" si="19" ref="G44:G45">D44*F44</f>
        <v>0</v>
      </c>
      <c r="H44" s="21" t="s">
        <v>10</v>
      </c>
      <c r="I44" s="21"/>
      <c r="J44" s="21">
        <f aca="true" t="shared" si="20" ref="J44:J45">G44*1.21</f>
        <v>0</v>
      </c>
      <c r="K44" s="21" t="s">
        <v>10</v>
      </c>
      <c r="L44" s="21">
        <f aca="true" t="shared" si="21" ref="L44:L45">J44-G44</f>
        <v>0</v>
      </c>
      <c r="M44" s="3"/>
    </row>
    <row r="45" spans="2:13" ht="15">
      <c r="B45" s="2" t="s">
        <v>22</v>
      </c>
      <c r="C45" s="62" t="s">
        <v>23</v>
      </c>
      <c r="D45" s="5">
        <v>404</v>
      </c>
      <c r="E45" s="5" t="s">
        <v>9</v>
      </c>
      <c r="F45" s="30"/>
      <c r="G45" s="21">
        <f t="shared" si="19"/>
        <v>0</v>
      </c>
      <c r="H45" s="21" t="s">
        <v>10</v>
      </c>
      <c r="I45" s="21"/>
      <c r="J45" s="21">
        <f t="shared" si="20"/>
        <v>0</v>
      </c>
      <c r="K45" s="21" t="s">
        <v>10</v>
      </c>
      <c r="L45" s="21">
        <f t="shared" si="21"/>
        <v>0</v>
      </c>
      <c r="M45" s="3"/>
    </row>
    <row r="46" spans="2:13" ht="15">
      <c r="B46" s="2" t="s">
        <v>24</v>
      </c>
      <c r="C46" s="63" t="s">
        <v>25</v>
      </c>
      <c r="D46" s="5">
        <f>D19</f>
        <v>3206</v>
      </c>
      <c r="E46" s="5" t="s">
        <v>17</v>
      </c>
      <c r="F46" s="23"/>
      <c r="G46" s="21">
        <f aca="true" t="shared" si="22" ref="G46:G47">D46*F46</f>
        <v>0</v>
      </c>
      <c r="H46" s="21" t="s">
        <v>10</v>
      </c>
      <c r="I46" s="21"/>
      <c r="J46" s="21">
        <f aca="true" t="shared" si="23" ref="J46:J47">G46*1.21</f>
        <v>0</v>
      </c>
      <c r="K46" s="21" t="s">
        <v>10</v>
      </c>
      <c r="L46" s="21">
        <f aca="true" t="shared" si="24" ref="L46:L47">J46-G46</f>
        <v>0</v>
      </c>
      <c r="M46" s="3"/>
    </row>
    <row r="47" spans="2:13" ht="15">
      <c r="B47" s="2" t="s">
        <v>61</v>
      </c>
      <c r="C47" s="63" t="s">
        <v>87</v>
      </c>
      <c r="D47" s="5">
        <v>5</v>
      </c>
      <c r="E47" s="5" t="s">
        <v>9</v>
      </c>
      <c r="F47" s="23"/>
      <c r="G47" s="21">
        <f t="shared" si="22"/>
        <v>0</v>
      </c>
      <c r="H47" s="21" t="s">
        <v>10</v>
      </c>
      <c r="I47" s="21"/>
      <c r="J47" s="21">
        <f t="shared" si="23"/>
        <v>0</v>
      </c>
      <c r="K47" s="21" t="s">
        <v>10</v>
      </c>
      <c r="L47" s="21">
        <f t="shared" si="24"/>
        <v>0</v>
      </c>
      <c r="M47" s="3"/>
    </row>
    <row r="48" spans="2:13" ht="15">
      <c r="B48" s="2" t="s">
        <v>26</v>
      </c>
      <c r="C48" s="71" t="s">
        <v>86</v>
      </c>
      <c r="D48" s="5">
        <v>9</v>
      </c>
      <c r="E48" s="5" t="s">
        <v>9</v>
      </c>
      <c r="F48" s="23"/>
      <c r="G48" s="21">
        <f aca="true" t="shared" si="25" ref="G48:G50">D48*F48</f>
        <v>0</v>
      </c>
      <c r="H48" s="21" t="s">
        <v>10</v>
      </c>
      <c r="I48" s="21"/>
      <c r="J48" s="21">
        <f aca="true" t="shared" si="26" ref="J48:J50">G48*1.21</f>
        <v>0</v>
      </c>
      <c r="K48" s="21" t="s">
        <v>10</v>
      </c>
      <c r="L48" s="21">
        <f aca="true" t="shared" si="27" ref="L48:L50">J48-G48</f>
        <v>0</v>
      </c>
      <c r="M48" s="3"/>
    </row>
    <row r="49" spans="2:13" ht="15">
      <c r="B49" s="2" t="s">
        <v>27</v>
      </c>
      <c r="C49" s="71" t="s">
        <v>88</v>
      </c>
      <c r="D49" s="5">
        <f>D20</f>
        <v>60</v>
      </c>
      <c r="E49" s="5" t="s">
        <v>9</v>
      </c>
      <c r="F49" s="23"/>
      <c r="G49" s="21">
        <f aca="true" t="shared" si="28" ref="G49">D49*F49</f>
        <v>0</v>
      </c>
      <c r="H49" s="21" t="s">
        <v>10</v>
      </c>
      <c r="I49" s="21"/>
      <c r="J49" s="21">
        <f aca="true" t="shared" si="29" ref="J49">G49*1.21</f>
        <v>0</v>
      </c>
      <c r="K49" s="21" t="s">
        <v>10</v>
      </c>
      <c r="L49" s="21">
        <f aca="true" t="shared" si="30" ref="L49">J49-G49</f>
        <v>0</v>
      </c>
      <c r="M49" s="3"/>
    </row>
    <row r="50" spans="2:13" ht="15">
      <c r="B50" s="2" t="s">
        <v>28</v>
      </c>
      <c r="C50" s="63" t="s">
        <v>72</v>
      </c>
      <c r="D50" s="5">
        <f>D24++D25</f>
        <v>24</v>
      </c>
      <c r="E50" s="5" t="s">
        <v>9</v>
      </c>
      <c r="F50" s="23"/>
      <c r="G50" s="21">
        <f t="shared" si="25"/>
        <v>0</v>
      </c>
      <c r="H50" s="21" t="s">
        <v>10</v>
      </c>
      <c r="I50" s="21"/>
      <c r="J50" s="21">
        <f t="shared" si="26"/>
        <v>0</v>
      </c>
      <c r="K50" s="21" t="s">
        <v>10</v>
      </c>
      <c r="L50" s="21">
        <f t="shared" si="27"/>
        <v>0</v>
      </c>
      <c r="M50" s="3"/>
    </row>
    <row r="51" spans="2:13" ht="15">
      <c r="B51" s="2" t="s">
        <v>63</v>
      </c>
      <c r="C51" s="71" t="s">
        <v>90</v>
      </c>
      <c r="D51" s="5">
        <f>D24</f>
        <v>10</v>
      </c>
      <c r="E51" s="5" t="s">
        <v>9</v>
      </c>
      <c r="F51" s="23"/>
      <c r="G51" s="21">
        <f aca="true" t="shared" si="31" ref="G51">D51*F51</f>
        <v>0</v>
      </c>
      <c r="H51" s="21" t="s">
        <v>10</v>
      </c>
      <c r="I51" s="21"/>
      <c r="J51" s="21">
        <f aca="true" t="shared" si="32" ref="J51">G51*1.21</f>
        <v>0</v>
      </c>
      <c r="K51" s="21" t="s">
        <v>10</v>
      </c>
      <c r="L51" s="21">
        <f aca="true" t="shared" si="33" ref="L51">J51-G51</f>
        <v>0</v>
      </c>
      <c r="M51" s="3"/>
    </row>
    <row r="52" spans="2:13" ht="11.25" customHeight="1">
      <c r="B52" s="2" t="s">
        <v>71</v>
      </c>
      <c r="C52" s="76" t="s">
        <v>119</v>
      </c>
      <c r="D52" s="5">
        <f>D27</f>
        <v>2</v>
      </c>
      <c r="E52" s="5" t="s">
        <v>9</v>
      </c>
      <c r="F52" s="23"/>
      <c r="G52" s="21">
        <f aca="true" t="shared" si="34" ref="G52:G54">D52*F52</f>
        <v>0</v>
      </c>
      <c r="H52" s="21" t="s">
        <v>10</v>
      </c>
      <c r="I52" s="21"/>
      <c r="J52" s="21">
        <f aca="true" t="shared" si="35" ref="J52:J54">G52*1.21</f>
        <v>0</v>
      </c>
      <c r="K52" s="21" t="s">
        <v>10</v>
      </c>
      <c r="L52" s="21">
        <f aca="true" t="shared" si="36" ref="L52:L54">J52-G52</f>
        <v>0</v>
      </c>
      <c r="M52" s="3"/>
    </row>
    <row r="53" spans="2:13" ht="15">
      <c r="B53" s="2" t="s">
        <v>73</v>
      </c>
      <c r="C53" s="71" t="s">
        <v>115</v>
      </c>
      <c r="D53" s="5">
        <f>D28</f>
        <v>6</v>
      </c>
      <c r="E53" s="5" t="s">
        <v>9</v>
      </c>
      <c r="F53" s="23"/>
      <c r="G53" s="21">
        <f t="shared" si="34"/>
        <v>0</v>
      </c>
      <c r="H53" s="21" t="s">
        <v>10</v>
      </c>
      <c r="I53" s="21"/>
      <c r="J53" s="21">
        <f t="shared" si="35"/>
        <v>0</v>
      </c>
      <c r="K53" s="21" t="s">
        <v>10</v>
      </c>
      <c r="L53" s="21">
        <f t="shared" si="36"/>
        <v>0</v>
      </c>
      <c r="M53" s="3"/>
    </row>
    <row r="54" spans="2:13" ht="48">
      <c r="B54" s="2" t="s">
        <v>82</v>
      </c>
      <c r="C54" s="71" t="s">
        <v>148</v>
      </c>
      <c r="D54" s="5">
        <v>1</v>
      </c>
      <c r="E54" s="5" t="s">
        <v>9</v>
      </c>
      <c r="F54" s="23"/>
      <c r="G54" s="21">
        <f t="shared" si="34"/>
        <v>0</v>
      </c>
      <c r="H54" s="21" t="s">
        <v>10</v>
      </c>
      <c r="I54" s="21"/>
      <c r="J54" s="21">
        <f t="shared" si="35"/>
        <v>0</v>
      </c>
      <c r="K54" s="21" t="s">
        <v>10</v>
      </c>
      <c r="L54" s="21">
        <f t="shared" si="36"/>
        <v>0</v>
      </c>
      <c r="M54" s="3"/>
    </row>
    <row r="55" spans="2:13" ht="24.75" customHeight="1">
      <c r="B55" s="2" t="s">
        <v>110</v>
      </c>
      <c r="C55" s="76" t="s">
        <v>125</v>
      </c>
      <c r="D55" s="5">
        <v>1</v>
      </c>
      <c r="E55" s="5" t="s">
        <v>9</v>
      </c>
      <c r="F55" s="23"/>
      <c r="G55" s="21">
        <f aca="true" t="shared" si="37" ref="G55:G56">D55*F55</f>
        <v>0</v>
      </c>
      <c r="H55" s="21" t="s">
        <v>10</v>
      </c>
      <c r="I55" s="21"/>
      <c r="J55" s="21">
        <f aca="true" t="shared" si="38" ref="J55:J56">G55*1.21</f>
        <v>0</v>
      </c>
      <c r="K55" s="21" t="s">
        <v>10</v>
      </c>
      <c r="L55" s="21">
        <f aca="true" t="shared" si="39" ref="L55:L56">J55-G55</f>
        <v>0</v>
      </c>
      <c r="M55" s="3"/>
    </row>
    <row r="56" spans="2:13" ht="15">
      <c r="B56" s="2" t="s">
        <v>116</v>
      </c>
      <c r="C56" s="62" t="s">
        <v>126</v>
      </c>
      <c r="D56" s="5">
        <v>2</v>
      </c>
      <c r="E56" s="5" t="s">
        <v>9</v>
      </c>
      <c r="F56" s="23"/>
      <c r="G56" s="21">
        <f t="shared" si="37"/>
        <v>0</v>
      </c>
      <c r="H56" s="21" t="s">
        <v>10</v>
      </c>
      <c r="I56" s="21"/>
      <c r="J56" s="21">
        <f t="shared" si="38"/>
        <v>0</v>
      </c>
      <c r="K56" s="21" t="s">
        <v>10</v>
      </c>
      <c r="L56" s="21">
        <f t="shared" si="39"/>
        <v>0</v>
      </c>
      <c r="M56" s="3"/>
    </row>
    <row r="57" spans="2:13" ht="15">
      <c r="B57" s="2" t="s">
        <v>117</v>
      </c>
      <c r="C57" s="64" t="s">
        <v>62</v>
      </c>
      <c r="D57" s="5">
        <v>1</v>
      </c>
      <c r="E57" s="6" t="s">
        <v>39</v>
      </c>
      <c r="F57" s="58"/>
      <c r="G57" s="8" t="s">
        <v>10</v>
      </c>
      <c r="H57" s="8">
        <f aca="true" t="shared" si="40" ref="H57">D57*F57</f>
        <v>0</v>
      </c>
      <c r="I57" s="9"/>
      <c r="J57" s="9" t="s">
        <v>10</v>
      </c>
      <c r="K57" s="9">
        <f aca="true" t="shared" si="41" ref="K57:K58">H57*1.21</f>
        <v>0</v>
      </c>
      <c r="L57" s="9">
        <f aca="true" t="shared" si="42" ref="L57:L58">K57-H57</f>
        <v>0</v>
      </c>
      <c r="M57" s="3"/>
    </row>
    <row r="58" spans="2:13" s="4" customFormat="1" ht="15">
      <c r="B58" s="2" t="s">
        <v>149</v>
      </c>
      <c r="C58" s="63" t="s">
        <v>109</v>
      </c>
      <c r="D58" s="5">
        <v>1</v>
      </c>
      <c r="E58" s="6" t="s">
        <v>37</v>
      </c>
      <c r="F58" s="7"/>
      <c r="G58" s="8" t="s">
        <v>10</v>
      </c>
      <c r="H58" s="8">
        <f aca="true" t="shared" si="43" ref="H58">D58*F58</f>
        <v>0</v>
      </c>
      <c r="I58" s="9"/>
      <c r="J58" s="9" t="s">
        <v>10</v>
      </c>
      <c r="K58" s="9">
        <f t="shared" si="41"/>
        <v>0</v>
      </c>
      <c r="L58" s="9">
        <f t="shared" si="42"/>
        <v>0</v>
      </c>
      <c r="M58" s="10"/>
    </row>
    <row r="59" spans="2:13" s="4" customFormat="1" ht="15">
      <c r="B59" s="2" t="s">
        <v>150</v>
      </c>
      <c r="C59" s="64" t="s">
        <v>38</v>
      </c>
      <c r="D59" s="5">
        <v>1</v>
      </c>
      <c r="E59" s="6" t="s">
        <v>39</v>
      </c>
      <c r="F59" s="7"/>
      <c r="G59" s="8" t="s">
        <v>10</v>
      </c>
      <c r="H59" s="8">
        <f aca="true" t="shared" si="44" ref="H59">D59*F59</f>
        <v>0</v>
      </c>
      <c r="I59" s="9"/>
      <c r="J59" s="9" t="s">
        <v>10</v>
      </c>
      <c r="K59" s="9">
        <f aca="true" t="shared" si="45" ref="K59">H59*1.21</f>
        <v>0</v>
      </c>
      <c r="L59" s="9">
        <f aca="true" t="shared" si="46" ref="L59">K59-H59</f>
        <v>0</v>
      </c>
      <c r="M59" s="10"/>
    </row>
    <row r="60" spans="2:13" ht="15">
      <c r="B60" s="25"/>
      <c r="C60" s="61"/>
      <c r="D60" s="26"/>
      <c r="E60" s="26"/>
      <c r="F60" s="31"/>
      <c r="G60" s="28"/>
      <c r="H60" s="28"/>
      <c r="I60" s="28"/>
      <c r="J60" s="28"/>
      <c r="K60" s="28"/>
      <c r="L60" s="28"/>
      <c r="M60" s="29"/>
    </row>
    <row r="61" spans="2:13" ht="15">
      <c r="B61" s="17" t="s">
        <v>29</v>
      </c>
      <c r="C61" s="60" t="s">
        <v>30</v>
      </c>
      <c r="D61" s="18"/>
      <c r="E61" s="18"/>
      <c r="F61" s="32"/>
      <c r="G61" s="20"/>
      <c r="H61" s="20"/>
      <c r="I61" s="21"/>
      <c r="J61" s="20"/>
      <c r="K61" s="20"/>
      <c r="L61" s="20"/>
      <c r="M61" s="3"/>
    </row>
    <row r="62" spans="2:13" s="4" customFormat="1" ht="15">
      <c r="B62" s="33" t="s">
        <v>31</v>
      </c>
      <c r="C62" s="64" t="s">
        <v>32</v>
      </c>
      <c r="D62" s="5">
        <v>204</v>
      </c>
      <c r="E62" s="6" t="s">
        <v>33</v>
      </c>
      <c r="F62" s="7"/>
      <c r="G62" s="8">
        <f aca="true" t="shared" si="47" ref="G62:G65">D62*F62</f>
        <v>0</v>
      </c>
      <c r="H62" s="8" t="s">
        <v>10</v>
      </c>
      <c r="I62" s="9"/>
      <c r="J62" s="9">
        <f aca="true" t="shared" si="48" ref="J62:J63">G62*1.21</f>
        <v>0</v>
      </c>
      <c r="K62" s="9" t="s">
        <v>10</v>
      </c>
      <c r="L62" s="9">
        <f aca="true" t="shared" si="49" ref="L62:L65">J62-G62</f>
        <v>0</v>
      </c>
      <c r="M62" s="10"/>
    </row>
    <row r="63" spans="2:13" s="4" customFormat="1" ht="15">
      <c r="B63" s="33" t="s">
        <v>34</v>
      </c>
      <c r="C63" s="64" t="s">
        <v>35</v>
      </c>
      <c r="D63" s="5">
        <f>D45</f>
        <v>404</v>
      </c>
      <c r="E63" s="6" t="s">
        <v>9</v>
      </c>
      <c r="F63" s="7"/>
      <c r="G63" s="8">
        <f t="shared" si="47"/>
        <v>0</v>
      </c>
      <c r="H63" s="8" t="s">
        <v>10</v>
      </c>
      <c r="I63" s="9"/>
      <c r="J63" s="9">
        <f t="shared" si="48"/>
        <v>0</v>
      </c>
      <c r="K63" s="9" t="s">
        <v>10</v>
      </c>
      <c r="L63" s="9">
        <f t="shared" si="49"/>
        <v>0</v>
      </c>
      <c r="M63" s="10"/>
    </row>
    <row r="64" spans="2:13" s="4" customFormat="1" ht="15">
      <c r="B64" s="33" t="s">
        <v>36</v>
      </c>
      <c r="C64" s="64" t="s">
        <v>40</v>
      </c>
      <c r="D64" s="5">
        <v>9</v>
      </c>
      <c r="E64" s="6" t="s">
        <v>9</v>
      </c>
      <c r="F64" s="7"/>
      <c r="G64" s="21">
        <f t="shared" si="47"/>
        <v>0</v>
      </c>
      <c r="H64" s="21" t="s">
        <v>10</v>
      </c>
      <c r="I64" s="21"/>
      <c r="J64" s="21">
        <f>G64*1.21</f>
        <v>0</v>
      </c>
      <c r="K64" s="21" t="s">
        <v>10</v>
      </c>
      <c r="L64" s="21">
        <f t="shared" si="49"/>
        <v>0</v>
      </c>
      <c r="M64" s="10"/>
    </row>
    <row r="65" spans="2:13" s="4" customFormat="1" ht="15">
      <c r="B65" s="33" t="s">
        <v>151</v>
      </c>
      <c r="C65" s="72" t="s">
        <v>153</v>
      </c>
      <c r="D65" s="5">
        <v>14</v>
      </c>
      <c r="E65" s="5" t="s">
        <v>154</v>
      </c>
      <c r="F65" s="73"/>
      <c r="G65" s="21">
        <f t="shared" si="47"/>
        <v>0</v>
      </c>
      <c r="H65" s="21" t="s">
        <v>10</v>
      </c>
      <c r="I65" s="21"/>
      <c r="J65" s="21">
        <f aca="true" t="shared" si="50" ref="J65">G65*1.21</f>
        <v>0</v>
      </c>
      <c r="K65" s="21" t="s">
        <v>10</v>
      </c>
      <c r="L65" s="21">
        <f t="shared" si="49"/>
        <v>0</v>
      </c>
      <c r="M65" s="10"/>
    </row>
    <row r="66" spans="2:13" s="4" customFormat="1" ht="15">
      <c r="B66" s="33" t="s">
        <v>152</v>
      </c>
      <c r="C66" s="64" t="s">
        <v>111</v>
      </c>
      <c r="D66" s="5">
        <v>1</v>
      </c>
      <c r="E66" s="6" t="s">
        <v>39</v>
      </c>
      <c r="F66" s="7"/>
      <c r="G66" s="8" t="s">
        <v>10</v>
      </c>
      <c r="H66" s="8">
        <f aca="true" t="shared" si="51" ref="H66">D66*F66</f>
        <v>0</v>
      </c>
      <c r="I66" s="9"/>
      <c r="J66" s="9" t="s">
        <v>10</v>
      </c>
      <c r="K66" s="9">
        <f aca="true" t="shared" si="52" ref="K66">H66*1.21</f>
        <v>0</v>
      </c>
      <c r="L66" s="9">
        <f aca="true" t="shared" si="53" ref="L66">K66-H66</f>
        <v>0</v>
      </c>
      <c r="M66" s="10"/>
    </row>
    <row r="68" spans="2:13" ht="15">
      <c r="B68" s="17" t="s">
        <v>41</v>
      </c>
      <c r="C68" s="65">
        <f>SUM(G5:H66)</f>
        <v>0</v>
      </c>
      <c r="D68" s="41"/>
      <c r="E68" s="41"/>
      <c r="F68" s="37"/>
      <c r="G68" s="36">
        <f>SUM(G5:G66)</f>
        <v>0</v>
      </c>
      <c r="H68" s="36">
        <f>SUM(H5:H66)</f>
        <v>0</v>
      </c>
      <c r="I68" s="38"/>
      <c r="J68" s="36">
        <f>SUM(J5:J66)</f>
        <v>0</v>
      </c>
      <c r="K68" s="36">
        <f>SUM(K5:K66)</f>
        <v>0</v>
      </c>
      <c r="L68" s="36">
        <f>SUM(L5:L66)</f>
        <v>0</v>
      </c>
      <c r="M68" s="39"/>
    </row>
    <row r="69" spans="2:13" ht="15">
      <c r="B69" s="25"/>
      <c r="C69" s="40"/>
      <c r="D69" s="26"/>
      <c r="E69" s="26"/>
      <c r="F69" s="27"/>
      <c r="G69" s="28"/>
      <c r="H69" s="28"/>
      <c r="I69" s="28"/>
      <c r="J69" s="28"/>
      <c r="K69" s="28"/>
      <c r="L69" s="28"/>
      <c r="M69" s="29"/>
    </row>
    <row r="70" spans="2:13" ht="15">
      <c r="B70" s="17"/>
      <c r="C70" s="66" t="s">
        <v>42</v>
      </c>
      <c r="D70" s="41"/>
      <c r="E70" s="41" t="s">
        <v>43</v>
      </c>
      <c r="F70" s="42" t="s">
        <v>44</v>
      </c>
      <c r="G70" s="41" t="s">
        <v>45</v>
      </c>
      <c r="H70" s="41" t="s">
        <v>46</v>
      </c>
      <c r="I70" s="43"/>
      <c r="J70" s="39"/>
      <c r="K70" s="44"/>
      <c r="L70" s="44"/>
      <c r="M70" s="44"/>
    </row>
    <row r="71" spans="2:13" ht="15">
      <c r="B71" s="2" t="s">
        <v>47</v>
      </c>
      <c r="C71" s="45" t="s">
        <v>54</v>
      </c>
      <c r="D71" s="5"/>
      <c r="E71" s="5"/>
      <c r="F71" s="46">
        <f>C68</f>
        <v>0</v>
      </c>
      <c r="G71" s="21">
        <f>H71-F71</f>
        <v>0</v>
      </c>
      <c r="H71" s="21">
        <f>F71*1.21</f>
        <v>0</v>
      </c>
      <c r="I71" s="43"/>
      <c r="J71" s="39"/>
      <c r="K71" s="39"/>
      <c r="L71" s="39"/>
      <c r="M71" s="44"/>
    </row>
    <row r="72" spans="2:13" ht="15">
      <c r="B72" s="2" t="s">
        <v>48</v>
      </c>
      <c r="C72" s="47" t="s">
        <v>56</v>
      </c>
      <c r="D72" s="68"/>
      <c r="E72" s="69" t="e">
        <f>F72/F71</f>
        <v>#DIV/0!</v>
      </c>
      <c r="F72" s="48">
        <f>G68</f>
        <v>0</v>
      </c>
      <c r="G72" s="21">
        <f>H72-F72</f>
        <v>0</v>
      </c>
      <c r="H72" s="21">
        <f>F72*1.21</f>
        <v>0</v>
      </c>
      <c r="I72" s="43"/>
      <c r="J72" s="44"/>
      <c r="K72" s="44"/>
      <c r="L72" s="44"/>
      <c r="M72" s="44"/>
    </row>
    <row r="73" spans="2:13" ht="15">
      <c r="B73" s="2" t="s">
        <v>49</v>
      </c>
      <c r="C73" s="47" t="s">
        <v>57</v>
      </c>
      <c r="D73" s="68"/>
      <c r="E73" s="69" t="e">
        <f>F73/F71</f>
        <v>#DIV/0!</v>
      </c>
      <c r="F73" s="48">
        <f>H68</f>
        <v>0</v>
      </c>
      <c r="G73" s="21">
        <f>H73-F73</f>
        <v>0</v>
      </c>
      <c r="H73" s="21">
        <f>F73*1.21</f>
        <v>0</v>
      </c>
      <c r="I73" s="43"/>
      <c r="J73" s="44"/>
      <c r="K73" s="39"/>
      <c r="L73" s="44"/>
      <c r="M73" s="44"/>
    </row>
    <row r="74" spans="2:13" ht="15">
      <c r="B74" s="25"/>
      <c r="C74" s="49"/>
      <c r="D74" s="26"/>
      <c r="E74" s="26"/>
      <c r="F74" s="27"/>
      <c r="G74" s="28"/>
      <c r="H74" s="28"/>
      <c r="I74" s="28"/>
      <c r="J74" s="28"/>
      <c r="K74" s="28"/>
      <c r="L74" s="28"/>
      <c r="M74" s="29"/>
    </row>
    <row r="75" spans="2:13" ht="12.75" thickBot="1">
      <c r="B75" s="50" t="s">
        <v>50</v>
      </c>
      <c r="C75" s="51">
        <f ca="1">TODAY()</f>
        <v>45384</v>
      </c>
      <c r="D75" s="52"/>
      <c r="E75" s="52"/>
      <c r="F75" s="53" t="s">
        <v>51</v>
      </c>
      <c r="G75" s="81"/>
      <c r="H75" s="81"/>
      <c r="I75" s="54"/>
      <c r="J75" s="81"/>
      <c r="K75" s="81"/>
      <c r="L75" s="54"/>
      <c r="M75" s="55"/>
    </row>
    <row r="77" ht="15">
      <c r="F77" s="56"/>
    </row>
    <row r="80" spans="6:10" ht="15">
      <c r="F80" s="34"/>
      <c r="H80" s="34"/>
      <c r="J80" s="34"/>
    </row>
    <row r="81" ht="15">
      <c r="H81" s="34"/>
    </row>
  </sheetData>
  <mergeCells count="10">
    <mergeCell ref="B1:C1"/>
    <mergeCell ref="B2:B3"/>
    <mergeCell ref="C2:C3"/>
    <mergeCell ref="D2:D3"/>
    <mergeCell ref="E2:E3"/>
    <mergeCell ref="F2:H2"/>
    <mergeCell ref="J2:K2"/>
    <mergeCell ref="L2:L4"/>
    <mergeCell ref="G75:H75"/>
    <mergeCell ref="J75:K75"/>
  </mergeCells>
  <printOptions/>
  <pageMargins left="0.7" right="0.7" top="0.75" bottom="0.75" header="0.3" footer="0.3"/>
  <pageSetup horizontalDpi="600" verticalDpi="600" orientation="landscape" paperSize="9" scale="85" r:id="rId1"/>
  <ignoredErrors>
    <ignoredError sqref="B17:B41 B56:B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Hosnedlová Lenka Ing.</cp:lastModifiedBy>
  <cp:lastPrinted>2024-04-02T07:39:55Z</cp:lastPrinted>
  <dcterms:created xsi:type="dcterms:W3CDTF">2015-06-05T18:19:34Z</dcterms:created>
  <dcterms:modified xsi:type="dcterms:W3CDTF">2024-04-02T07:40:08Z</dcterms:modified>
  <cp:category/>
  <cp:version/>
  <cp:contentType/>
  <cp:contentStatus/>
</cp:coreProperties>
</file>