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1410" yWindow="413" windowWidth="19440" windowHeight="12172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<sst xmlns="http://schemas.openxmlformats.org/spreadsheetml/2006/main" count="57" uniqueCount="52">
  <si>
    <t>Náklady za využití/zpracování/odstranění</t>
  </si>
  <si>
    <t>Za 1 tunu v Kč</t>
  </si>
  <si>
    <t>Název odpadu</t>
  </si>
  <si>
    <t xml:space="preserve">Kód odpadu </t>
  </si>
  <si>
    <t>Předpokládané tuny</t>
  </si>
  <si>
    <t>Cena za zpracování/využití/odstranění</t>
  </si>
  <si>
    <t>Poplatek za uložení</t>
  </si>
  <si>
    <t>Rekultivační poplatek</t>
  </si>
  <si>
    <t>Cena celkem</t>
  </si>
  <si>
    <t>Beton</t>
  </si>
  <si>
    <t>17 01 01</t>
  </si>
  <si>
    <t>Cihly</t>
  </si>
  <si>
    <t>17 01 02</t>
  </si>
  <si>
    <t>Tašky a keramické výrobky</t>
  </si>
  <si>
    <t>17 01 03</t>
  </si>
  <si>
    <t>Směsi nebo oddělené frakce betonu, cihel, tašek, a keramických výrobků neuvedené pod číslem 17 01 06</t>
  </si>
  <si>
    <t>17 01 07</t>
  </si>
  <si>
    <t>Dřevo</t>
  </si>
  <si>
    <t>17 02 01</t>
  </si>
  <si>
    <t>17 05 04</t>
  </si>
  <si>
    <t>17 06 04</t>
  </si>
  <si>
    <t>Směsný komunální odpad</t>
  </si>
  <si>
    <t>20 03 01</t>
  </si>
  <si>
    <t>20 03 07</t>
  </si>
  <si>
    <t>Náklady životního cyklu</t>
  </si>
  <si>
    <t>Cena za 1 km v Kč</t>
  </si>
  <si>
    <t>Cena za dopravu v Kč celkem</t>
  </si>
  <si>
    <t xml:space="preserve"> Konečná cena celkem v Kč  bez DPH</t>
  </si>
  <si>
    <t>Směsné obaly</t>
  </si>
  <si>
    <t>15 01 06</t>
  </si>
  <si>
    <t>Asfaltové směsi neuvedené pod číslem 17 03 01</t>
  </si>
  <si>
    <t>17 03 02</t>
  </si>
  <si>
    <t>Zemina a kamení neuvedené pod číslem 17 05 03, všechny frakce</t>
  </si>
  <si>
    <t>Izolační materiály neuvedené pod čísly 17 06 01, 17 06 03 - např. střešní lepenka</t>
  </si>
  <si>
    <t>Uliční smetky</t>
  </si>
  <si>
    <t>20 03 03</t>
  </si>
  <si>
    <t>Objemný odpad (VKK)</t>
  </si>
  <si>
    <t>Číslo odpadu</t>
  </si>
  <si>
    <t>Celková nabídková cena v Kč bez DPH</t>
  </si>
  <si>
    <t>17010110 - 112</t>
  </si>
  <si>
    <t>17010210 - 211</t>
  </si>
  <si>
    <t>17010710 - 712</t>
  </si>
  <si>
    <t>17050410 - 411</t>
  </si>
  <si>
    <t>17060410 - 412</t>
  </si>
  <si>
    <t>Příloha č. 3 - Modelový příklad pro část III.</t>
  </si>
  <si>
    <t>Počet jízd, Bílina - skládka - Bílina</t>
  </si>
  <si>
    <t xml:space="preserve">Počet  km, Bílina - skládka - Bílina </t>
  </si>
  <si>
    <t>Cena za komoditu v Kč celkem (přepokládaný počet tun včetně poplatků)</t>
  </si>
  <si>
    <t xml:space="preserve">Cena za 1 tunu v Kč za zpracování/využití/odstranění </t>
  </si>
  <si>
    <t>Dodavatelé jsou v případě výkupu odpadu oprávněni doplnit také záporné hodnoty.</t>
  </si>
  <si>
    <t>,</t>
  </si>
  <si>
    <t>Třídící sleva dle § 157 zákona o odpadech (doplňte výši slevy v Kč pro rok 2024 za 2487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</si>
</sst>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 style="thin"/>
      <right/>
      <top style="thin"/>
      <bottom style="thin"/>
    </border>
    <border>
      <left style="thin"/>
      <right style="thick"/>
      <top style="thin"/>
      <bottom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6" xfId="0" applyBorder="1"/>
    <xf numFmtId="3" fontId="0" fillId="2" borderId="6" xfId="0" applyNumberFormat="1" applyFill="1" applyBorder="1"/>
    <xf numFmtId="0" fontId="6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3" borderId="6" xfId="0" applyNumberFormat="1" applyFill="1" applyBorder="1"/>
    <xf numFmtId="3" fontId="0" fillId="3" borderId="7" xfId="0" applyNumberFormat="1" applyFill="1" applyBorder="1"/>
    <xf numFmtId="3" fontId="0" fillId="0" borderId="11" xfId="0" applyNumberFormat="1" applyBorder="1"/>
    <xf numFmtId="3" fontId="0" fillId="0" borderId="12" xfId="0" applyNumberFormat="1" applyBorder="1"/>
    <xf numFmtId="0" fontId="5" fillId="0" borderId="0" xfId="0" applyFont="1" applyAlignment="1">
      <alignment horizontal="center" vertical="center" wrapText="1"/>
    </xf>
    <xf numFmtId="3" fontId="0" fillId="0" borderId="12" xfId="0" applyNumberFormat="1" applyFont="1" applyBorder="1"/>
    <xf numFmtId="3" fontId="2" fillId="4" borderId="12" xfId="0" applyNumberFormat="1" applyFont="1" applyFill="1" applyBorder="1"/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15" xfId="0" applyBorder="1"/>
    <xf numFmtId="0" fontId="0" fillId="0" borderId="16" xfId="0" applyBorder="1"/>
    <xf numFmtId="0" fontId="0" fillId="3" borderId="14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3" fontId="7" fillId="0" borderId="7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/>
    </xf>
    <xf numFmtId="3" fontId="7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3" fontId="0" fillId="5" borderId="6" xfId="0" applyNumberFormat="1" applyFill="1" applyBorder="1"/>
    <xf numFmtId="0" fontId="8" fillId="0" borderId="0" xfId="0" applyFont="1"/>
    <xf numFmtId="0" fontId="0" fillId="3" borderId="8" xfId="0" applyFill="1" applyBorder="1"/>
    <xf numFmtId="0" fontId="0" fillId="3" borderId="6" xfId="0" applyFill="1" applyBorder="1"/>
    <xf numFmtId="0" fontId="7" fillId="3" borderId="14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wrapText="1"/>
    </xf>
    <xf numFmtId="3" fontId="0" fillId="2" borderId="19" xfId="0" applyNumberFormat="1" applyFill="1" applyBorder="1"/>
    <xf numFmtId="3" fontId="7" fillId="0" borderId="20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0" fillId="0" borderId="2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zoomScale="67" zoomScaleNormal="67" workbookViewId="0" topLeftCell="A8">
      <selection activeCell="F32" sqref="F32"/>
    </sheetView>
  </sheetViews>
  <sheetFormatPr defaultColWidth="11.00390625" defaultRowHeight="15.75"/>
  <cols>
    <col min="1" max="1" width="86.00390625" style="0" customWidth="1"/>
    <col min="2" max="2" width="13.00390625" style="0" customWidth="1"/>
    <col min="3" max="3" width="20.00390625" style="0" customWidth="1"/>
    <col min="4" max="4" width="12.50390625" style="0" customWidth="1"/>
    <col min="5" max="5" width="15.375" style="0" customWidth="1"/>
    <col min="6" max="6" width="16.25390625" style="0" customWidth="1"/>
    <col min="7" max="7" width="14.75390625" style="0" customWidth="1"/>
    <col min="8" max="8" width="20.50390625" style="0" customWidth="1"/>
    <col min="9" max="9" width="21.50390625" style="0" customWidth="1"/>
    <col min="10" max="10" width="13.75390625" style="0" customWidth="1"/>
    <col min="11" max="11" width="15.00390625" style="0" customWidth="1"/>
  </cols>
  <sheetData>
    <row r="1" ht="18">
      <c r="A1" s="37" t="s">
        <v>44</v>
      </c>
    </row>
    <row r="3" spans="1:8" ht="21.4" thickBot="1">
      <c r="A3" s="1" t="s">
        <v>0</v>
      </c>
      <c r="H3" s="2"/>
    </row>
    <row r="4" spans="5:7" ht="16.5" thickBot="1" thickTop="1">
      <c r="E4" s="3" t="s">
        <v>1</v>
      </c>
      <c r="F4" s="4"/>
      <c r="G4" s="5"/>
    </row>
    <row r="5" spans="1:9" ht="95.25" customHeight="1" thickTop="1">
      <c r="A5" s="6" t="s">
        <v>2</v>
      </c>
      <c r="B5" s="7" t="s">
        <v>3</v>
      </c>
      <c r="C5" s="7" t="s">
        <v>37</v>
      </c>
      <c r="D5" s="7" t="s">
        <v>4</v>
      </c>
      <c r="E5" s="8" t="s">
        <v>5</v>
      </c>
      <c r="F5" s="8" t="s">
        <v>6</v>
      </c>
      <c r="G5" s="8" t="s">
        <v>7</v>
      </c>
      <c r="H5" s="41" t="s">
        <v>51</v>
      </c>
      <c r="I5" s="9" t="s">
        <v>8</v>
      </c>
    </row>
    <row r="6" spans="1:9" ht="15.75">
      <c r="A6" s="23" t="s">
        <v>28</v>
      </c>
      <c r="B6" s="24" t="s">
        <v>29</v>
      </c>
      <c r="C6" s="27">
        <v>15010600</v>
      </c>
      <c r="D6" s="32">
        <v>1</v>
      </c>
      <c r="E6" s="12"/>
      <c r="F6" s="12"/>
      <c r="G6" s="12"/>
      <c r="H6" s="11"/>
      <c r="I6" s="29">
        <f>D6*(E6+F6+G6)</f>
        <v>0</v>
      </c>
    </row>
    <row r="7" spans="1:9" ht="15.75">
      <c r="A7" s="10" t="s">
        <v>9</v>
      </c>
      <c r="B7" s="11" t="s">
        <v>10</v>
      </c>
      <c r="C7" s="28" t="s">
        <v>39</v>
      </c>
      <c r="D7" s="32">
        <v>1</v>
      </c>
      <c r="E7" s="12"/>
      <c r="F7" s="12"/>
      <c r="G7" s="12"/>
      <c r="H7" s="11"/>
      <c r="I7" s="29">
        <f aca="true" t="shared" si="0" ref="I7:I17">D7*(E7+F7+G7)</f>
        <v>0</v>
      </c>
    </row>
    <row r="8" spans="1:9" ht="15.75">
      <c r="A8" s="10" t="s">
        <v>11</v>
      </c>
      <c r="B8" s="11" t="s">
        <v>12</v>
      </c>
      <c r="C8" s="28" t="s">
        <v>40</v>
      </c>
      <c r="D8" s="32">
        <v>1</v>
      </c>
      <c r="E8" s="12"/>
      <c r="F8" s="12"/>
      <c r="G8" s="12"/>
      <c r="H8" s="11"/>
      <c r="I8" s="29">
        <f t="shared" si="0"/>
        <v>0</v>
      </c>
    </row>
    <row r="9" spans="1:9" ht="15.75">
      <c r="A9" s="10" t="s">
        <v>13</v>
      </c>
      <c r="B9" s="11" t="s">
        <v>14</v>
      </c>
      <c r="C9" s="28">
        <v>17010300</v>
      </c>
      <c r="D9" s="32">
        <v>1</v>
      </c>
      <c r="E9" s="12"/>
      <c r="F9" s="12"/>
      <c r="G9" s="12"/>
      <c r="H9" s="11"/>
      <c r="I9" s="29">
        <f t="shared" si="0"/>
        <v>0</v>
      </c>
    </row>
    <row r="10" spans="1:9" ht="15.75">
      <c r="A10" s="10" t="s">
        <v>15</v>
      </c>
      <c r="B10" s="11" t="s">
        <v>16</v>
      </c>
      <c r="C10" s="28" t="s">
        <v>41</v>
      </c>
      <c r="D10" s="32">
        <v>220</v>
      </c>
      <c r="E10" s="12"/>
      <c r="F10" s="12"/>
      <c r="G10" s="12"/>
      <c r="H10" s="11"/>
      <c r="I10" s="29">
        <f t="shared" si="0"/>
        <v>0</v>
      </c>
    </row>
    <row r="11" spans="1:9" ht="15.75">
      <c r="A11" s="38" t="s">
        <v>17</v>
      </c>
      <c r="B11" s="39" t="s">
        <v>18</v>
      </c>
      <c r="C11" s="28">
        <v>17020100</v>
      </c>
      <c r="D11" s="40">
        <v>8</v>
      </c>
      <c r="E11" s="12"/>
      <c r="F11" s="12"/>
      <c r="G11" s="12"/>
      <c r="H11" s="11"/>
      <c r="I11" s="29">
        <f t="shared" si="0"/>
        <v>0</v>
      </c>
    </row>
    <row r="12" spans="1:9" ht="15.75">
      <c r="A12" s="10" t="s">
        <v>30</v>
      </c>
      <c r="B12" s="11" t="s">
        <v>31</v>
      </c>
      <c r="C12" s="28">
        <v>17030200</v>
      </c>
      <c r="D12" s="32">
        <v>3</v>
      </c>
      <c r="E12" s="12"/>
      <c r="F12" s="12"/>
      <c r="G12" s="12"/>
      <c r="H12" s="11"/>
      <c r="I12" s="29">
        <f t="shared" si="0"/>
        <v>0</v>
      </c>
    </row>
    <row r="13" spans="1:9" ht="15.75">
      <c r="A13" s="10" t="s">
        <v>32</v>
      </c>
      <c r="B13" s="11" t="s">
        <v>19</v>
      </c>
      <c r="C13" s="28" t="s">
        <v>42</v>
      </c>
      <c r="D13" s="32">
        <v>50</v>
      </c>
      <c r="E13" s="12"/>
      <c r="F13" s="12"/>
      <c r="G13" s="12"/>
      <c r="H13" s="11"/>
      <c r="I13" s="29">
        <f t="shared" si="0"/>
        <v>0</v>
      </c>
    </row>
    <row r="14" spans="1:9" ht="15.75">
      <c r="A14" s="10" t="s">
        <v>33</v>
      </c>
      <c r="B14" s="11" t="s">
        <v>20</v>
      </c>
      <c r="C14" s="28" t="s">
        <v>43</v>
      </c>
      <c r="D14" s="32">
        <v>2</v>
      </c>
      <c r="E14" s="12"/>
      <c r="F14" s="12"/>
      <c r="G14" s="12"/>
      <c r="H14" s="11"/>
      <c r="I14" s="43">
        <f t="shared" si="0"/>
        <v>0</v>
      </c>
    </row>
    <row r="15" spans="1:9" ht="15.75">
      <c r="A15" s="10" t="s">
        <v>21</v>
      </c>
      <c r="B15" s="11" t="s">
        <v>22</v>
      </c>
      <c r="C15" s="28">
        <v>30030111</v>
      </c>
      <c r="D15" s="35">
        <v>4250</v>
      </c>
      <c r="E15" s="12"/>
      <c r="F15" s="12"/>
      <c r="G15" s="12"/>
      <c r="H15" s="42"/>
      <c r="I15" s="45">
        <f>(D15*F15-H15)+(D15*E15)+(D15*G15)</f>
        <v>0</v>
      </c>
    </row>
    <row r="16" spans="1:9" ht="15.75">
      <c r="A16" s="25" t="s">
        <v>34</v>
      </c>
      <c r="B16" s="26" t="s">
        <v>35</v>
      </c>
      <c r="C16" s="28">
        <v>17030311</v>
      </c>
      <c r="D16" s="32">
        <v>30</v>
      </c>
      <c r="E16" s="12"/>
      <c r="F16" s="12"/>
      <c r="G16" s="12"/>
      <c r="H16" s="11" t="s">
        <v>50</v>
      </c>
      <c r="I16" s="44">
        <f t="shared" si="0"/>
        <v>0</v>
      </c>
    </row>
    <row r="17" spans="1:9" ht="15.75">
      <c r="A17" s="25" t="s">
        <v>36</v>
      </c>
      <c r="B17" s="26" t="s">
        <v>23</v>
      </c>
      <c r="C17" s="28">
        <v>20030700</v>
      </c>
      <c r="D17" s="32">
        <v>850</v>
      </c>
      <c r="E17" s="12"/>
      <c r="F17" s="12"/>
      <c r="G17" s="12"/>
      <c r="H17" s="11"/>
      <c r="I17" s="29">
        <f t="shared" si="0"/>
        <v>0</v>
      </c>
    </row>
    <row r="20" ht="21">
      <c r="A20" s="1" t="s">
        <v>24</v>
      </c>
    </row>
    <row r="21" spans="1:11" ht="21.4" thickBot="1">
      <c r="A21" s="13"/>
      <c r="E21" s="2"/>
      <c r="F21" s="2"/>
      <c r="J21" s="2"/>
      <c r="K21" s="2"/>
    </row>
    <row r="22" spans="1:11" ht="75.75" customHeight="1" thickTop="1">
      <c r="A22" s="6" t="s">
        <v>2</v>
      </c>
      <c r="B22" s="7" t="s">
        <v>3</v>
      </c>
      <c r="C22" s="7" t="s">
        <v>37</v>
      </c>
      <c r="D22" s="7" t="s">
        <v>4</v>
      </c>
      <c r="E22" s="7" t="s">
        <v>48</v>
      </c>
      <c r="F22" s="7" t="s">
        <v>47</v>
      </c>
      <c r="G22" s="7" t="s">
        <v>45</v>
      </c>
      <c r="H22" s="7" t="s">
        <v>46</v>
      </c>
      <c r="I22" s="7" t="s">
        <v>25</v>
      </c>
      <c r="J22" s="14" t="s">
        <v>26</v>
      </c>
      <c r="K22" s="15" t="s">
        <v>27</v>
      </c>
    </row>
    <row r="23" spans="1:11" ht="15.75">
      <c r="A23" s="23" t="str">
        <f aca="true" t="shared" si="1" ref="A23:C31">A6</f>
        <v>Směsné obaly</v>
      </c>
      <c r="B23" s="24" t="str">
        <f t="shared" si="1"/>
        <v>15 01 06</v>
      </c>
      <c r="C23" s="24">
        <f t="shared" si="1"/>
        <v>15010600</v>
      </c>
      <c r="D23" s="32">
        <v>1</v>
      </c>
      <c r="E23" s="31">
        <f>E6</f>
        <v>0</v>
      </c>
      <c r="F23" s="31">
        <f>I6</f>
        <v>0</v>
      </c>
      <c r="G23" s="32">
        <v>2</v>
      </c>
      <c r="H23" s="12"/>
      <c r="I23" s="36">
        <v>80</v>
      </c>
      <c r="J23" s="33">
        <f>G23*H23*I23</f>
        <v>0</v>
      </c>
      <c r="K23" s="34">
        <f>J23+F23</f>
        <v>0</v>
      </c>
    </row>
    <row r="24" spans="1:11" ht="15.75">
      <c r="A24" s="10" t="str">
        <f t="shared" si="1"/>
        <v>Beton</v>
      </c>
      <c r="B24" s="11" t="str">
        <f t="shared" si="1"/>
        <v>17 01 01</v>
      </c>
      <c r="C24" s="30" t="str">
        <f t="shared" si="1"/>
        <v>17010110 - 112</v>
      </c>
      <c r="D24" s="32">
        <v>1</v>
      </c>
      <c r="E24" s="31">
        <f>E7</f>
        <v>0</v>
      </c>
      <c r="F24" s="31">
        <f aca="true" t="shared" si="2" ref="F24:F34">I7</f>
        <v>0</v>
      </c>
      <c r="G24" s="16">
        <v>2</v>
      </c>
      <c r="H24" s="12"/>
      <c r="I24" s="36">
        <v>80</v>
      </c>
      <c r="J24" s="17">
        <f>G24*H24*I24</f>
        <v>0</v>
      </c>
      <c r="K24" s="18">
        <f>J24+F24</f>
        <v>0</v>
      </c>
    </row>
    <row r="25" spans="1:11" ht="15.75">
      <c r="A25" s="10" t="str">
        <f t="shared" si="1"/>
        <v>Cihly</v>
      </c>
      <c r="B25" s="11" t="str">
        <f t="shared" si="1"/>
        <v>17 01 02</v>
      </c>
      <c r="C25" s="30" t="str">
        <f t="shared" si="1"/>
        <v>17010210 - 211</v>
      </c>
      <c r="D25" s="32">
        <v>1</v>
      </c>
      <c r="E25" s="31">
        <f aca="true" t="shared" si="3" ref="E25:E34">E8</f>
        <v>0</v>
      </c>
      <c r="F25" s="31">
        <f t="shared" si="2"/>
        <v>0</v>
      </c>
      <c r="G25" s="16">
        <v>2</v>
      </c>
      <c r="H25" s="12"/>
      <c r="I25" s="36">
        <v>80</v>
      </c>
      <c r="J25" s="17">
        <f aca="true" t="shared" si="4" ref="J25:J34">G25*H25*I25</f>
        <v>0</v>
      </c>
      <c r="K25" s="18">
        <f aca="true" t="shared" si="5" ref="K25:K34">J25+F25</f>
        <v>0</v>
      </c>
    </row>
    <row r="26" spans="1:11" ht="15.75">
      <c r="A26" s="10" t="str">
        <f t="shared" si="1"/>
        <v>Tašky a keramické výrobky</v>
      </c>
      <c r="B26" s="11" t="str">
        <f t="shared" si="1"/>
        <v>17 01 03</v>
      </c>
      <c r="C26" s="30">
        <f t="shared" si="1"/>
        <v>17010300</v>
      </c>
      <c r="D26" s="32">
        <v>1</v>
      </c>
      <c r="E26" s="31">
        <f t="shared" si="3"/>
        <v>0</v>
      </c>
      <c r="F26" s="31">
        <f t="shared" si="2"/>
        <v>0</v>
      </c>
      <c r="G26" s="16">
        <v>2</v>
      </c>
      <c r="H26" s="12"/>
      <c r="I26" s="36">
        <v>80</v>
      </c>
      <c r="J26" s="17">
        <f t="shared" si="4"/>
        <v>0</v>
      </c>
      <c r="K26" s="18">
        <f t="shared" si="5"/>
        <v>0</v>
      </c>
    </row>
    <row r="27" spans="1:11" ht="15.75">
      <c r="A27" s="10" t="str">
        <f t="shared" si="1"/>
        <v>Směsi nebo oddělené frakce betonu, cihel, tašek, a keramických výrobků neuvedené pod číslem 17 01 06</v>
      </c>
      <c r="B27" s="11" t="str">
        <f t="shared" si="1"/>
        <v>17 01 07</v>
      </c>
      <c r="C27" s="30" t="str">
        <f t="shared" si="1"/>
        <v>17010710 - 712</v>
      </c>
      <c r="D27" s="32">
        <v>220</v>
      </c>
      <c r="E27" s="31">
        <f t="shared" si="3"/>
        <v>0</v>
      </c>
      <c r="F27" s="31">
        <f t="shared" si="2"/>
        <v>0</v>
      </c>
      <c r="G27" s="16">
        <v>70</v>
      </c>
      <c r="H27" s="12"/>
      <c r="I27" s="36">
        <v>80</v>
      </c>
      <c r="J27" s="17">
        <f>G27*H27*I27</f>
        <v>0</v>
      </c>
      <c r="K27" s="18">
        <f t="shared" si="5"/>
        <v>0</v>
      </c>
    </row>
    <row r="28" spans="1:11" ht="15.75">
      <c r="A28" s="38" t="str">
        <f t="shared" si="1"/>
        <v>Dřevo</v>
      </c>
      <c r="B28" s="39" t="str">
        <f t="shared" si="1"/>
        <v>17 02 01</v>
      </c>
      <c r="C28" s="28">
        <f t="shared" si="1"/>
        <v>17020100</v>
      </c>
      <c r="D28" s="40">
        <v>8</v>
      </c>
      <c r="E28" s="31">
        <f t="shared" si="3"/>
        <v>0</v>
      </c>
      <c r="F28" s="31">
        <f t="shared" si="2"/>
        <v>0</v>
      </c>
      <c r="G28" s="16">
        <v>3</v>
      </c>
      <c r="H28" s="12"/>
      <c r="I28" s="36">
        <v>80</v>
      </c>
      <c r="J28" s="17">
        <f t="shared" si="4"/>
        <v>0</v>
      </c>
      <c r="K28" s="18">
        <f t="shared" si="5"/>
        <v>0</v>
      </c>
    </row>
    <row r="29" spans="1:11" ht="15.75">
      <c r="A29" s="10" t="str">
        <f t="shared" si="1"/>
        <v>Asfaltové směsi neuvedené pod číslem 17 03 01</v>
      </c>
      <c r="B29" s="11" t="str">
        <f t="shared" si="1"/>
        <v>17 03 02</v>
      </c>
      <c r="C29" s="30">
        <f t="shared" si="1"/>
        <v>17030200</v>
      </c>
      <c r="D29" s="32">
        <v>3</v>
      </c>
      <c r="E29" s="31">
        <f t="shared" si="3"/>
        <v>0</v>
      </c>
      <c r="F29" s="31">
        <f t="shared" si="2"/>
        <v>0</v>
      </c>
      <c r="G29" s="16">
        <v>2</v>
      </c>
      <c r="H29" s="12"/>
      <c r="I29" s="36">
        <v>80</v>
      </c>
      <c r="J29" s="17">
        <f t="shared" si="4"/>
        <v>0</v>
      </c>
      <c r="K29" s="18">
        <f>J29+F29</f>
        <v>0</v>
      </c>
    </row>
    <row r="30" spans="1:11" ht="15.75">
      <c r="A30" s="10" t="str">
        <f t="shared" si="1"/>
        <v>Zemina a kamení neuvedené pod číslem 17 05 03, všechny frakce</v>
      </c>
      <c r="B30" s="11" t="str">
        <f t="shared" si="1"/>
        <v>17 05 04</v>
      </c>
      <c r="C30" s="30" t="str">
        <f t="shared" si="1"/>
        <v>17050410 - 411</v>
      </c>
      <c r="D30" s="32">
        <v>50</v>
      </c>
      <c r="E30" s="31">
        <f t="shared" si="3"/>
        <v>0</v>
      </c>
      <c r="F30" s="31">
        <f t="shared" si="2"/>
        <v>0</v>
      </c>
      <c r="G30" s="16">
        <v>10</v>
      </c>
      <c r="H30" s="12"/>
      <c r="I30" s="36">
        <v>80</v>
      </c>
      <c r="J30" s="17">
        <f t="shared" si="4"/>
        <v>0</v>
      </c>
      <c r="K30" s="18">
        <f t="shared" si="5"/>
        <v>0</v>
      </c>
    </row>
    <row r="31" spans="1:11" ht="15.75">
      <c r="A31" s="10" t="str">
        <f t="shared" si="1"/>
        <v>Izolační materiály neuvedené pod čísly 17 06 01, 17 06 03 - např. střešní lepenka</v>
      </c>
      <c r="B31" s="11" t="str">
        <f t="shared" si="1"/>
        <v>17 06 04</v>
      </c>
      <c r="C31" s="30" t="str">
        <f t="shared" si="1"/>
        <v>17060410 - 412</v>
      </c>
      <c r="D31" s="32">
        <v>2</v>
      </c>
      <c r="E31" s="31">
        <f t="shared" si="3"/>
        <v>0</v>
      </c>
      <c r="F31" s="31">
        <f t="shared" si="2"/>
        <v>0</v>
      </c>
      <c r="G31" s="16">
        <v>2</v>
      </c>
      <c r="H31" s="12"/>
      <c r="I31" s="36">
        <v>80</v>
      </c>
      <c r="J31" s="17">
        <f t="shared" si="4"/>
        <v>0</v>
      </c>
      <c r="K31" s="18">
        <f t="shared" si="5"/>
        <v>0</v>
      </c>
    </row>
    <row r="32" spans="1:11" ht="15.75">
      <c r="A32" s="10" t="str">
        <f>A15</f>
        <v>Směsný komunální odpad</v>
      </c>
      <c r="B32" s="11" t="s">
        <v>22</v>
      </c>
      <c r="C32" s="30">
        <v>30030111</v>
      </c>
      <c r="D32" s="35">
        <v>4250</v>
      </c>
      <c r="E32" s="31">
        <f t="shared" si="3"/>
        <v>0</v>
      </c>
      <c r="F32" s="31">
        <f t="shared" si="2"/>
        <v>0</v>
      </c>
      <c r="G32" s="16">
        <v>416</v>
      </c>
      <c r="H32" s="12"/>
      <c r="I32" s="36">
        <v>197</v>
      </c>
      <c r="J32" s="17">
        <f t="shared" si="4"/>
        <v>0</v>
      </c>
      <c r="K32" s="18">
        <f t="shared" si="5"/>
        <v>0</v>
      </c>
    </row>
    <row r="33" spans="1:11" ht="15.75">
      <c r="A33" s="10" t="str">
        <f>A16</f>
        <v>Uliční smetky</v>
      </c>
      <c r="B33" s="11" t="str">
        <f aca="true" t="shared" si="6" ref="B33:C34">B16</f>
        <v>20 03 03</v>
      </c>
      <c r="C33" s="30">
        <f t="shared" si="6"/>
        <v>17030311</v>
      </c>
      <c r="D33" s="32">
        <v>30</v>
      </c>
      <c r="E33" s="31">
        <f t="shared" si="3"/>
        <v>0</v>
      </c>
      <c r="F33" s="31">
        <f t="shared" si="2"/>
        <v>0</v>
      </c>
      <c r="G33" s="16">
        <v>5</v>
      </c>
      <c r="H33" s="12"/>
      <c r="I33" s="36">
        <v>80</v>
      </c>
      <c r="J33" s="17">
        <f t="shared" si="4"/>
        <v>0</v>
      </c>
      <c r="K33" s="18">
        <f>J33+F33</f>
        <v>0</v>
      </c>
    </row>
    <row r="34" spans="1:11" ht="16.15" thickBot="1">
      <c r="A34" s="10" t="str">
        <f>A17</f>
        <v>Objemný odpad (VKK)</v>
      </c>
      <c r="B34" s="11" t="str">
        <f t="shared" si="6"/>
        <v>20 03 07</v>
      </c>
      <c r="C34" s="30">
        <f t="shared" si="6"/>
        <v>20030700</v>
      </c>
      <c r="D34" s="32">
        <v>850</v>
      </c>
      <c r="E34" s="31">
        <f t="shared" si="3"/>
        <v>0</v>
      </c>
      <c r="F34" s="31">
        <f t="shared" si="2"/>
        <v>0</v>
      </c>
      <c r="G34" s="16">
        <v>700</v>
      </c>
      <c r="H34" s="12"/>
      <c r="I34" s="36">
        <v>80</v>
      </c>
      <c r="J34" s="17">
        <f t="shared" si="4"/>
        <v>0</v>
      </c>
      <c r="K34" s="18">
        <f t="shared" si="5"/>
        <v>0</v>
      </c>
    </row>
    <row r="35" spans="6:11" ht="29.25" thickBot="1" thickTop="1">
      <c r="F35" s="19">
        <f>SUM(F23:F34)</f>
        <v>0</v>
      </c>
      <c r="I35" s="20" t="s">
        <v>38</v>
      </c>
      <c r="J35" s="21">
        <f>SUM(J23:J34)</f>
        <v>0</v>
      </c>
      <c r="K35" s="22">
        <f>SUM(K23:K34)</f>
        <v>0</v>
      </c>
    </row>
    <row r="36" ht="16.15" thickTop="1"/>
    <row r="38" ht="15.75">
      <c r="A38" t="s">
        <v>49</v>
      </c>
    </row>
  </sheetData>
  <protectedRanges>
    <protectedRange sqref="H24:H34" name="Oblast2_1"/>
  </protectedRange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Eliška Podroužková</cp:lastModifiedBy>
  <cp:lastPrinted>2024-03-21T07:50:57Z</cp:lastPrinted>
  <dcterms:created xsi:type="dcterms:W3CDTF">2024-03-11T18:15:57Z</dcterms:created>
  <dcterms:modified xsi:type="dcterms:W3CDTF">2024-06-21T11:36:18Z</dcterms:modified>
  <cp:category/>
  <cp:version/>
  <cp:contentType/>
  <cp:contentStatus/>
</cp:coreProperties>
</file>