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ZRN1 - DEMOLICE HLAVNÍ ČÁST" sheetId="2" r:id="rId2"/>
    <sheet name="VR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'ZRN1 - DEMOLICE HLAVNÍ ČÁST'!$C$120:$K$217</definedName>
    <definedName name="_xlnm.Print_Area" localSheetId="1">'ZRN1 - DEMOLICE HLAVNÍ ČÁST'!$C$4:$J$76,'ZRN1 - DEMOLICE HLAVNÍ ČÁST'!$C$82:$J$102,'ZRN1 - DEMOLICE HLAVNÍ ČÁST'!$C$108:$K$217</definedName>
    <definedName name="_xlnm.Print_Titles" localSheetId="1">'ZRN1 - DEMOLICE HLAVNÍ ČÁST'!$120:$120</definedName>
    <definedName name="_xlnm._FilterDatabase" localSheetId="2" hidden="1">'VRN - VEDLEJŠÍ A OSTATNÍ ...'!$C$120:$K$149</definedName>
    <definedName name="_xlnm.Print_Area" localSheetId="2">'VRN - VEDLEJŠÍ A OSTATNÍ ...'!$C$4:$J$76,'VRN - VEDLEJŠÍ A OSTATNÍ ...'!$C$82:$J$102,'VRN - VEDLEJŠÍ A OSTATNÍ ...'!$C$108:$K$149</definedName>
    <definedName name="_xlnm.Print_Titles" localSheetId="2">'VRN - VEDLEJŠÍ A OSTATNÍ 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T123"/>
  <c r="T122"/>
  <c r="R124"/>
  <c r="R123"/>
  <c r="R122"/>
  <c r="P124"/>
  <c r="P123"/>
  <c r="P122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2" r="J37"/>
  <c r="J36"/>
  <c i="1" r="AY95"/>
  <c i="2" r="J35"/>
  <c i="1" r="AX95"/>
  <c i="2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85"/>
  <c r="BH185"/>
  <c r="BG185"/>
  <c r="BF185"/>
  <c r="T185"/>
  <c r="R185"/>
  <c r="P185"/>
  <c r="BI182"/>
  <c r="BH182"/>
  <c r="BG182"/>
  <c r="BF182"/>
  <c r="T182"/>
  <c r="R182"/>
  <c r="P182"/>
  <c r="BI171"/>
  <c r="BH171"/>
  <c r="BG171"/>
  <c r="BF171"/>
  <c r="T171"/>
  <c r="R171"/>
  <c r="P171"/>
  <c r="BI168"/>
  <c r="BH168"/>
  <c r="BG168"/>
  <c r="BF168"/>
  <c r="T168"/>
  <c r="R168"/>
  <c r="P168"/>
  <c r="BI161"/>
  <c r="BH161"/>
  <c r="BG161"/>
  <c r="BF161"/>
  <c r="T161"/>
  <c r="R161"/>
  <c r="P161"/>
  <c r="BI158"/>
  <c r="BH158"/>
  <c r="BG158"/>
  <c r="BF158"/>
  <c r="T158"/>
  <c r="R158"/>
  <c r="P158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3" r="BK148"/>
  <c r="BK144"/>
  <c r="J140"/>
  <c r="BK138"/>
  <c r="BK135"/>
  <c r="J135"/>
  <c r="BK132"/>
  <c r="J129"/>
  <c r="J124"/>
  <c i="2" r="J214"/>
  <c r="J209"/>
  <c r="J207"/>
  <c r="J205"/>
  <c r="BK201"/>
  <c r="BK198"/>
  <c r="BK182"/>
  <c r="J171"/>
  <c r="BK150"/>
  <c r="J147"/>
  <c r="BK143"/>
  <c r="BK142"/>
  <c r="BK135"/>
  <c r="BK133"/>
  <c r="BK132"/>
  <c i="3" r="J148"/>
  <c r="J144"/>
  <c r="BK140"/>
  <c r="J138"/>
  <c r="J132"/>
  <c r="BK129"/>
  <c r="BK124"/>
  <c i="2" r="BK212"/>
  <c r="BK207"/>
  <c r="J203"/>
  <c r="BK199"/>
  <c r="J198"/>
  <c r="J185"/>
  <c r="BK168"/>
  <c r="BK158"/>
  <c r="J150"/>
  <c r="BK147"/>
  <c r="BK146"/>
  <c r="J142"/>
  <c r="J136"/>
  <c r="J133"/>
  <c r="BK128"/>
  <c r="BK124"/>
  <c r="J216"/>
  <c r="J212"/>
  <c r="BK209"/>
  <c r="J201"/>
  <c r="J199"/>
  <c r="BK185"/>
  <c r="J161"/>
  <c r="J158"/>
  <c r="J143"/>
  <c r="BK139"/>
  <c r="BK136"/>
  <c r="J132"/>
  <c r="J128"/>
  <c r="BK216"/>
  <c r="BK214"/>
  <c r="BK205"/>
  <c r="BK203"/>
  <c r="J182"/>
  <c r="BK171"/>
  <c r="J168"/>
  <c r="BK161"/>
  <c r="J146"/>
  <c r="J139"/>
  <c r="J135"/>
  <c r="J124"/>
  <c i="1" r="AS94"/>
  <c i="2" l="1" r="T123"/>
  <c r="BK123"/>
  <c r="J123"/>
  <c r="J98"/>
  <c r="R123"/>
  <c r="P149"/>
  <c r="T149"/>
  <c r="P197"/>
  <c r="T197"/>
  <c r="P211"/>
  <c r="T211"/>
  <c i="3" r="BK128"/>
  <c r="J128"/>
  <c r="J100"/>
  <c r="P128"/>
  <c r="R128"/>
  <c r="T128"/>
  <c r="BK134"/>
  <c r="J134"/>
  <c r="J101"/>
  <c r="P134"/>
  <c r="R134"/>
  <c i="2" r="P123"/>
  <c r="P122"/>
  <c r="P121"/>
  <c i="1" r="AU95"/>
  <c i="2" r="BK149"/>
  <c r="J149"/>
  <c r="J99"/>
  <c r="R149"/>
  <c r="BK197"/>
  <c r="J197"/>
  <c r="J100"/>
  <c r="R197"/>
  <c r="BK211"/>
  <c r="J211"/>
  <c r="J101"/>
  <c r="R211"/>
  <c i="3" r="T134"/>
  <c i="2" r="E85"/>
  <c r="F92"/>
  <c r="BE128"/>
  <c r="BE132"/>
  <c r="BE135"/>
  <c r="BE139"/>
  <c r="BE142"/>
  <c r="BE147"/>
  <c r="BE182"/>
  <c r="BE185"/>
  <c r="BE198"/>
  <c r="BE199"/>
  <c r="BE201"/>
  <c r="BE207"/>
  <c r="BE216"/>
  <c r="J89"/>
  <c r="BE143"/>
  <c r="BE150"/>
  <c r="BE158"/>
  <c r="BE161"/>
  <c r="BE168"/>
  <c r="BE205"/>
  <c r="BE124"/>
  <c r="BE133"/>
  <c r="BE146"/>
  <c r="BE171"/>
  <c r="BE209"/>
  <c r="BE212"/>
  <c r="BE214"/>
  <c i="3" r="J89"/>
  <c r="E111"/>
  <c r="BE124"/>
  <c r="BE132"/>
  <c r="BE138"/>
  <c r="BE140"/>
  <c r="BE148"/>
  <c r="BK123"/>
  <c r="J123"/>
  <c r="J98"/>
  <c i="2" r="BE136"/>
  <c r="BE203"/>
  <c i="3" r="F92"/>
  <c r="BE129"/>
  <c r="BE135"/>
  <c r="BE144"/>
  <c i="2" r="F37"/>
  <c i="1" r="BD95"/>
  <c i="2" r="F36"/>
  <c i="1" r="BC95"/>
  <c i="3" r="F36"/>
  <c i="1" r="BC96"/>
  <c i="2" r="F35"/>
  <c i="1" r="BB95"/>
  <c i="3" r="F34"/>
  <c i="1" r="BA96"/>
  <c i="2" r="F34"/>
  <c i="1" r="BA95"/>
  <c i="3" r="F37"/>
  <c i="1" r="BD96"/>
  <c i="2" r="J34"/>
  <c i="1" r="AW95"/>
  <c i="3" r="F35"/>
  <c i="1" r="BB96"/>
  <c i="3" r="J34"/>
  <c i="1" r="AW96"/>
  <c i="3" l="1" r="R127"/>
  <c r="R121"/>
  <c i="2" r="R122"/>
  <c r="R121"/>
  <c i="3" r="T127"/>
  <c r="T121"/>
  <c i="2" r="T122"/>
  <c r="T121"/>
  <c i="3" r="P127"/>
  <c r="P121"/>
  <c i="1" r="AU96"/>
  <c i="2" r="BK122"/>
  <c r="J122"/>
  <c r="J97"/>
  <c i="3" r="BK122"/>
  <c r="J122"/>
  <c r="J97"/>
  <c r="BK127"/>
  <c r="J127"/>
  <c r="J99"/>
  <c i="1" r="AU94"/>
  <c r="BD94"/>
  <c r="W33"/>
  <c i="3" r="F33"/>
  <c i="1" r="AZ96"/>
  <c r="BB94"/>
  <c r="AX94"/>
  <c i="3" r="J33"/>
  <c i="1" r="AV96"/>
  <c r="AT96"/>
  <c r="BC94"/>
  <c r="W32"/>
  <c r="BA94"/>
  <c r="W30"/>
  <c i="2" r="F33"/>
  <c i="1" r="AZ95"/>
  <c i="2" r="J33"/>
  <c i="1" r="AV95"/>
  <c r="AT95"/>
  <c i="2" l="1" r="BK121"/>
  <c r="J121"/>
  <c i="3" r="BK121"/>
  <c r="J121"/>
  <c r="J96"/>
  <c i="1" r="AZ94"/>
  <c r="W29"/>
  <c r="AW94"/>
  <c r="AK30"/>
  <c r="W31"/>
  <c i="2" r="J30"/>
  <c i="1" r="AG95"/>
  <c r="AN95"/>
  <c r="AY94"/>
  <c i="2" l="1" r="J96"/>
  <c r="J39"/>
  <c i="1" r="AV94"/>
  <c r="AK29"/>
  <c i="3" r="J30"/>
  <c i="1" r="AG96"/>
  <c r="AN96"/>
  <c i="3" l="1" r="J39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<sst xmlns="http://schemas.openxmlformats.org/spreadsheetml/2006/main">
  <si>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</si>
  <si>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</si>
  <si>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</si>
  <si>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</si>
  <si>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{09f364f0-a91a-434d-a09d-4890d7c8b12d}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</si>
  <si>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</si>
  <si>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</si>
  <si>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</si>
  <si>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</si>
  <si>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</si>
  <si>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</si>
  <si>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</si>
  <si>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</si>
  <si>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</si>
  <si>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19-06-21R1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</si>
  <si>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</si>
  <si>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</si>
  <si>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ZEMĚDĚLSKÉ STAVBY 2163 UL. B. NĚMCOVÉ</t>
  </si>
  <si>
    <t>KSO:</t>
  </si>
  <si>
    <t>CC-CZ:</t>
  </si>
  <si>
    <t>Místo:</t>
  </si>
  <si>
    <t>BÍLINA</t>
  </si>
  <si>
    <t>Datum:</t>
  </si>
  <si>
    <t>4. 5. 2020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</si>
  <si>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</si>
  <si>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</si>
  <si>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</si>
  <si>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</si>
  <si>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</si>
  <si>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</si>
  <si>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</si>
  <si>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RAPID MOST</t>
  </si>
  <si>
    <t>True</t>
  </si>
  <si>
    <t>Zpracovatel:</t>
  </si>
  <si>
    <t>ING.VLADIMÍR PLHÁK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</si>
  <si>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</si>
  <si>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</si>
  <si>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</si>
  <si>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</si>
  <si>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</si>
  <si>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</si>
  <si>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</si>
  <si>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</si>
  <si>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</si>
  <si>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</si>
  <si>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</si>
  <si>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</si>
  <si>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</si>
  <si>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</si>
  <si>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</si>
  <si>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</si>
  <si>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</si>
  <si>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</si>
  <si>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</si>
  <si>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</si>
  <si>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</si>
  <si>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</si>
  <si>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</si>
  <si>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</si>
  <si>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</si>
  <si>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</si>
  <si>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</si>
  <si>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</si>
  <si>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</si>
  <si>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</si>
  <si>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</si>
  <si>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</si>
  <si>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</si>
  <si>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</si>
  <si>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</si>
  <si>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</si>
  <si>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</si>
  <si>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</si>
  <si>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</si>
  <si>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</si>
  <si>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</si>
  <si>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</si>
  <si>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</si>
  <si>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</si>
  <si>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</si>
  <si>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</si>
  <si>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ZRN1</t>
  </si>
  <si>
    <t>DEMOLICE HLAVNÍ ČÁST</t>
  </si>
  <si>
    <t>STA</t>
  </si>
  <si>
    <t>1</t>
  </si>
  <si>
    <t>{1d32358c-ef17-48f8-b33b-14f3a34b023d}</t>
  </si>
  <si>
    <t>2</t>
  </si>
  <si>
    <t>VRN</t>
  </si>
  <si>
    <t>VEDLEJŠÍ A OSTATNÍ NÁKLADY</t>
  </si>
  <si>
    <t>VON</t>
  </si>
  <si>
    <t>{da38fe84-c8d0-4627-abb3-662cb0a92348}</t>
  </si>
  <si>
    <t>KRYCÍ LIST SOUPISU PRACÍ</t>
  </si>
  <si>
    <t>Objekt:</t>
  </si>
  <si>
    <t>ZRN1 - DEMOLICE HLAVNÍ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</si>
  <si>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</si>
  <si>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</si>
  <si>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</si>
  <si>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</si>
  <si>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</si>
  <si>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</si>
  <si>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</si>
  <si>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</si>
  <si>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</si>
  <si>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</si>
  <si>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</si>
  <si>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</si>
  <si>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</si>
  <si>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</si>
  <si>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</si>
  <si>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</si>
  <si>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</si>
  <si>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</si>
  <si>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</si>
  <si>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</si>
  <si>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</si>
  <si>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</si>
  <si>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</si>
  <si>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</si>
  <si>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</si>
  <si>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</si>
  <si>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</si>
  <si>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</si>
  <si>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119001401</t>
  </si>
  <si>
    <t>Dočasné zajištění potrubí ocelového nebo litinového DN do 200</t>
  </si>
  <si>
    <t>m</t>
  </si>
  <si>
    <t>CS ÚRS 2019 01</t>
  </si>
  <si>
    <t>4</t>
  </si>
  <si>
    <t>-1419110473</t>
  </si>
  <si>
    <t>VV</t>
  </si>
  <si>
    <t>dále ocenit:</t>
  </si>
  <si>
    <t>kontrolu odpojení - vodovod, plynovod</t>
  </si>
  <si>
    <t>50</t>
  </si>
  <si>
    <t>119001421</t>
  </si>
  <si>
    <t>Dočasné zajištění kabelů a kabelových tratí ze 3 volně ložených kabelů</t>
  </si>
  <si>
    <t>1369650135</t>
  </si>
  <si>
    <t>ocenit dále:</t>
  </si>
  <si>
    <t xml:space="preserve">kontrolu odpojení od elektrické energie a rozvodů technických instalací </t>
  </si>
  <si>
    <t>3</t>
  </si>
  <si>
    <t>122201101</t>
  </si>
  <si>
    <t>Odkopávky a prokopávky nezapažené v hornině tř. 3 objem do 100 m3</t>
  </si>
  <si>
    <t>m3</t>
  </si>
  <si>
    <t>278397137</t>
  </si>
  <si>
    <t>162301101</t>
  </si>
  <si>
    <t>Vodorovné přemístění do 500 m výkopku/sypaniny z horniny tř. 1 až 4</t>
  </si>
  <si>
    <t>346000948</t>
  </si>
  <si>
    <t>175*0,5</t>
  </si>
  <si>
    <t>5</t>
  </si>
  <si>
    <t>167101101</t>
  </si>
  <si>
    <t>Nakládání výkopku z hornin tř. 1 až 4 do 100 m3</t>
  </si>
  <si>
    <t>-1086695310</t>
  </si>
  <si>
    <t>6</t>
  </si>
  <si>
    <t>174101101</t>
  </si>
  <si>
    <t>Zásyp jam, šachet rýh nebo kolem objektů sypaninou se zhutněním</t>
  </si>
  <si>
    <t>569521162</t>
  </si>
  <si>
    <t xml:space="preserve">Po dokončení prací na demolici objektu včetně skleníků bude terén srovnán do roviny </t>
  </si>
  <si>
    <t>72,5"odhad rýd po základech</t>
  </si>
  <si>
    <t>7</t>
  </si>
  <si>
    <t>M</t>
  </si>
  <si>
    <t>10364100</t>
  </si>
  <si>
    <t>zemina pro terénní úpravy - tříděná</t>
  </si>
  <si>
    <t>t</t>
  </si>
  <si>
    <t>8</t>
  </si>
  <si>
    <t>-1089546040</t>
  </si>
  <si>
    <t>72,5"doplnění</t>
  </si>
  <si>
    <t>72,5*1,75 'Přepočtené koeficientem množství</t>
  </si>
  <si>
    <t>181301102</t>
  </si>
  <si>
    <t>Rozprostření ornice tl vrstvy do 150 mm pl do 500 m2 v rovině nebo ve svahu do 1:5</t>
  </si>
  <si>
    <t>m2</t>
  </si>
  <si>
    <t>1533857501</t>
  </si>
  <si>
    <t>9</t>
  </si>
  <si>
    <t>10364101</t>
  </si>
  <si>
    <t xml:space="preserve">zemina pro terénní úpravy -  ornice</t>
  </si>
  <si>
    <t>-1079934825</t>
  </si>
  <si>
    <t>600*0,2</t>
  </si>
  <si>
    <t>120*1,75 'Přepočtené koeficientem množství</t>
  </si>
  <si>
    <t>10</t>
  </si>
  <si>
    <t>181411131</t>
  </si>
  <si>
    <t>Založení parkového trávníku výsevem plochy do 1000 m2 v rovině a ve svahu do 1:5</t>
  </si>
  <si>
    <t>-1981888559</t>
  </si>
  <si>
    <t>11</t>
  </si>
  <si>
    <t>00572410</t>
  </si>
  <si>
    <t>osivo směs travní parková</t>
  </si>
  <si>
    <t>kg</t>
  </si>
  <si>
    <t>1521495254</t>
  </si>
  <si>
    <t>600,000*0,025</t>
  </si>
  <si>
    <t>Ostatní konstrukce a práce, bourání</t>
  </si>
  <si>
    <t>12</t>
  </si>
  <si>
    <t>981011316</t>
  </si>
  <si>
    <t>Demolice budov zděných na MVC podíl konstrukcí do 35 % postupným rozebíráním</t>
  </si>
  <si>
    <t>-1246827448</t>
  </si>
  <si>
    <t>původní stavba - střed</t>
  </si>
  <si>
    <t xml:space="preserve">asfaltové pásy střecha   110m2</t>
  </si>
  <si>
    <t xml:space="preserve">oplechování  - závětrná lišta  28,1mb; žlab/svod pr. 150mm pozink 21,5mb; lemování   10,7mb; okapnice  13,8mb</t>
  </si>
  <si>
    <t>(110+7,5)*0,1</t>
  </si>
  <si>
    <t>Přístavba</t>
  </si>
  <si>
    <t>(83,5+30)*0,1</t>
  </si>
  <si>
    <t>Součet</t>
  </si>
  <si>
    <t>13</t>
  </si>
  <si>
    <t>981011412</t>
  </si>
  <si>
    <t>Demolice budov zděných na MC nebo z betonu podíl konstrukcí do 15 % postupným rozebíráním</t>
  </si>
  <si>
    <t>-1381233796</t>
  </si>
  <si>
    <t>Původní stavba - střed:</t>
  </si>
  <si>
    <t>22,55"podlahové betony</t>
  </si>
  <si>
    <t>14</t>
  </si>
  <si>
    <t>981011415</t>
  </si>
  <si>
    <t>Demolice budov zděných na MC nebo z betonu podíl konstrukcí do 30 % postupným rozebíráním</t>
  </si>
  <si>
    <t>-540234169</t>
  </si>
  <si>
    <t>38,47"cihelné zdivo (CP tl. 300mm)</t>
  </si>
  <si>
    <t xml:space="preserve">16,9"pórobetonové zdivo  </t>
  </si>
  <si>
    <t>17,2"beton</t>
  </si>
  <si>
    <t>981011416</t>
  </si>
  <si>
    <t>Demolice budov zděných na MC nebo z betonu podíl konstrukcí do 35 % postupným rozebíráním</t>
  </si>
  <si>
    <t>-906361754</t>
  </si>
  <si>
    <t>podsady pro nádrž na vodu:</t>
  </si>
  <si>
    <t>5,6</t>
  </si>
  <si>
    <t>16</t>
  </si>
  <si>
    <t>981011714</t>
  </si>
  <si>
    <t>Demolice budov ze železobetonu podíl konstrukcí do 25 % postupným rozebíráním</t>
  </si>
  <si>
    <t>688530823</t>
  </si>
  <si>
    <t xml:space="preserve">demontáž zámečnické konstrukce, zábradlí, schodiště, vrata,  </t>
  </si>
  <si>
    <t>demontáž ocelového žebříku na střechu</t>
  </si>
  <si>
    <t xml:space="preserve">demontáž 2ks kotlů + rozvody vytápění </t>
  </si>
  <si>
    <t>demontáž nádrž na vodu pr. 1,3m, dl. 3,74m</t>
  </si>
  <si>
    <t xml:space="preserve">75"odhad </t>
  </si>
  <si>
    <t xml:space="preserve">demontáž ocel. výkladce plocha 7,5m2  (ocelové profily + polykarbonátové desky)</t>
  </si>
  <si>
    <t xml:space="preserve">12"odhad </t>
  </si>
  <si>
    <t>17</t>
  </si>
  <si>
    <t>981511114</t>
  </si>
  <si>
    <t>Demolice konstrukcí objektů z betonu železového postupným rozebíráním</t>
  </si>
  <si>
    <t>-405292545</t>
  </si>
  <si>
    <t>85,4*0,4"hurdis strop (ocel. I. 160 + HURDIS + beton)</t>
  </si>
  <si>
    <t>18</t>
  </si>
  <si>
    <t>981511116</t>
  </si>
  <si>
    <t>Demolice konstrukcí objektů z betonu prostého postupným rozebíráním</t>
  </si>
  <si>
    <t>1839307106</t>
  </si>
  <si>
    <t>skleník 1.05</t>
  </si>
  <si>
    <t>0,25+18+0,8+0,2+1,0</t>
  </si>
  <si>
    <t>skleník 1.07</t>
  </si>
  <si>
    <t>0,3+11+0,273+2,7+2,0</t>
  </si>
  <si>
    <t>skleník 1.08</t>
  </si>
  <si>
    <t>14+1,51+0,4+0,25+40*0,03+1,0</t>
  </si>
  <si>
    <t>skleník 1.09</t>
  </si>
  <si>
    <t>6,55+0,63+0,3+18*0,03</t>
  </si>
  <si>
    <t>skleník bez zastřešení</t>
  </si>
  <si>
    <t>33+2,6+120*0,03</t>
  </si>
  <si>
    <t>997</t>
  </si>
  <si>
    <t>Přesun sutě</t>
  </si>
  <si>
    <t>19</t>
  </si>
  <si>
    <t>997006512</t>
  </si>
  <si>
    <t>Vodorovné doprava suti s naložením a složením na skládku do 1 km</t>
  </si>
  <si>
    <t>-1183478310</t>
  </si>
  <si>
    <t>20</t>
  </si>
  <si>
    <t>997006519</t>
  </si>
  <si>
    <t>Příplatek k vodorovnému přemístění suti na skládku ZKD 1 km přes 1 km</t>
  </si>
  <si>
    <t>1755607630</t>
  </si>
  <si>
    <t>419,983*15 'Přepočtené koeficientem množství</t>
  </si>
  <si>
    <t>997013801</t>
  </si>
  <si>
    <t>Poplatek za uložení na skládce (skládkovné) stavebního odpadu betonového kód odpadu 170 101</t>
  </si>
  <si>
    <t>-1056536547</t>
  </si>
  <si>
    <t>419,983*0,3 'Přepočtené koeficientem množství</t>
  </si>
  <si>
    <t>22</t>
  </si>
  <si>
    <t>997013803</t>
  </si>
  <si>
    <t>Poplatek za uložení na skládce (skládkovné) stavebního odpadu cihelného kód odpadu 170 102</t>
  </si>
  <si>
    <t>-783386174</t>
  </si>
  <si>
    <t>419,983*0,4 'Přepočtené koeficientem množství</t>
  </si>
  <si>
    <t>23</t>
  </si>
  <si>
    <t>997013804</t>
  </si>
  <si>
    <t>Poplatek za uložení na skládce (skládkovné) stavebního odpadu ze skla kód odpadu 170 202</t>
  </si>
  <si>
    <t>916119113</t>
  </si>
  <si>
    <t>419,983*0,05 'Přepočtené koeficientem množství</t>
  </si>
  <si>
    <t>24</t>
  </si>
  <si>
    <t>997013811</t>
  </si>
  <si>
    <t>Poplatek za uložení na skládce (skládkovné) stavebního odpadu dřevěného kód odpadu 170 201</t>
  </si>
  <si>
    <t>-423089316</t>
  </si>
  <si>
    <t>419,983*0,025 'Přepočtené koeficientem množství</t>
  </si>
  <si>
    <t>25</t>
  </si>
  <si>
    <t>997013831</t>
  </si>
  <si>
    <t>Poplatek za uložení stavebního směsného odpadu na skládce (skládkovné)</t>
  </si>
  <si>
    <t>-505440861</t>
  </si>
  <si>
    <t>419,983*0,225 'Přepočtené koeficientem množství</t>
  </si>
  <si>
    <t>HZS</t>
  </si>
  <si>
    <t>Hodinové zúčtovací sazby</t>
  </si>
  <si>
    <t>26</t>
  </si>
  <si>
    <t>HZS1212</t>
  </si>
  <si>
    <t>Hodinová zúčtovací sazba kopáč</t>
  </si>
  <si>
    <t>hod</t>
  </si>
  <si>
    <t>512</t>
  </si>
  <si>
    <t>-1316900838</t>
  </si>
  <si>
    <t>100"přípomoci, dočištění, sondy</t>
  </si>
  <si>
    <t>27</t>
  </si>
  <si>
    <t>HZS1291</t>
  </si>
  <si>
    <t>Hodinová zúčtovací sazba pomocný stavební dělník</t>
  </si>
  <si>
    <t>1664630079</t>
  </si>
  <si>
    <t>150"přípomoci, autojeřáb</t>
  </si>
  <si>
    <t>28</t>
  </si>
  <si>
    <t>HZS1301</t>
  </si>
  <si>
    <t>Hodinová zúčtovací sazba zedník</t>
  </si>
  <si>
    <t>-1413235412</t>
  </si>
  <si>
    <t>120"přípomoci, oplocení</t>
  </si>
  <si>
    <t>VRN - VEDLEJŠÍ A OSTATNÍ NÁKLADY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</si>
  <si>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</si>
  <si>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</si>
  <si>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</si>
  <si>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</si>
  <si>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</si>
  <si>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Práce a dodávky M</t>
  </si>
  <si>
    <t>46-M</t>
  </si>
  <si>
    <t>Zemní práce při extr.mont.pracích</t>
  </si>
  <si>
    <t>460010025</t>
  </si>
  <si>
    <t>Vytyčení trasy inženýrských sítí v zastavěném prostoru</t>
  </si>
  <si>
    <t>km</t>
  </si>
  <si>
    <t>64</t>
  </si>
  <si>
    <t>-1119065622</t>
  </si>
  <si>
    <t>0,1*4"ČEZ, RWE, O2, SČVAK</t>
  </si>
  <si>
    <t>0,4*4 'Přepočtené koeficientem množství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</si>
  <si>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</si>
  <si>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</si>
  <si>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</si>
  <si>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</si>
  <si>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</si>
  <si>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Kč</t>
  </si>
  <si>
    <t>1024</t>
  </si>
  <si>
    <t>1191324684</t>
  </si>
  <si>
    <t>HZS1212 Hodinová zúčtovací sazba kopáč</t>
  </si>
  <si>
    <t xml:space="preserve">20"ruční výkopy sondy pro zjištění sítí  (20Nh dle Uniky čl.2.4.2-pomocné práce)</t>
  </si>
  <si>
    <t>012403000</t>
  </si>
  <si>
    <t>Kartografické práce</t>
  </si>
  <si>
    <t>-1487940803</t>
  </si>
  <si>
    <t>5"geometrický plán - jednotková cena /jednotka-100m/</t>
  </si>
  <si>
    <t>VRN3</t>
  </si>
  <si>
    <t>Zařízení staveniště</t>
  </si>
  <si>
    <t>032103000</t>
  </si>
  <si>
    <t>Náklady na stavební buňky</t>
  </si>
  <si>
    <t>2087446210</t>
  </si>
  <si>
    <t>vybudování zařízení staveniště</t>
  </si>
  <si>
    <t>0,05"5%ze ZRN</t>
  </si>
  <si>
    <t>032503000</t>
  </si>
  <si>
    <t>Skládky na staveništi</t>
  </si>
  <si>
    <t>-767346370</t>
  </si>
  <si>
    <t>0,03"3%ze ZRN</t>
  </si>
  <si>
    <t>032903000</t>
  </si>
  <si>
    <t>Náklady na provoz a údržbu vybavení staveniště</t>
  </si>
  <si>
    <t>623907350</t>
  </si>
  <si>
    <t>P</t>
  </si>
  <si>
    <t>Poznámka k položce:_x000d_
pronájem mobilního WC</t>
  </si>
  <si>
    <t xml:space="preserve">zajištění záboru části veřejného prostranství </t>
  </si>
  <si>
    <t>0,01"1%ze ZRN</t>
  </si>
  <si>
    <t>034203000</t>
  </si>
  <si>
    <t>Oplocení staveniště</t>
  </si>
  <si>
    <t>-1369231670</t>
  </si>
  <si>
    <t>Ohrazení staveniště</t>
  </si>
  <si>
    <t>0,02"2%ze ZRN</t>
  </si>
  <si>
    <t>oceň zároveň 50m nového oplocení (drátěné pletivo na sloupcích v=2,00m</t>
  </si>
  <si>
    <t>039203000</t>
  </si>
  <si>
    <t>Úprava terénu po zrušení zařízení staveniště</t>
  </si>
  <si>
    <t>-1689304211</t>
  </si>
  <si>
    <t>0,025"2,5%ze ZRN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</si>
</sst>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19-06-21R1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DEMOLICE ZEMĚDĚLSKÉ STAVBY 2163 UL. B. NĚMCOVÉ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BÍLINA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4. 5. 2020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RAPID MOST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ING.VLADIMÍR PLHÁK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'ZRN1 - DEMOLICE HLAVNÍ ČÁST'!J30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'ZRN1 - DEMOLICE HLAVNÍ ČÁST'!P121</f>
        <v>0</v>
      </c>
      <c r="AV95" s="111">
        <f>'ZRN1 - DEMOLICE HLAVNÍ ČÁST'!J33</f>
        <v>0</v>
      </c>
      <c r="AW95" s="111">
        <f>'ZRN1 - DEMOLICE HLAVNÍ ČÁST'!J34</f>
        <v>0</v>
      </c>
      <c r="AX95" s="111">
        <f>'ZRN1 - DEMOLICE HLAVNÍ ČÁST'!J35</f>
        <v>0</v>
      </c>
      <c r="AY95" s="111">
        <f>'ZRN1 - DEMOLICE HLAVNÍ ČÁST'!J36</f>
        <v>0</v>
      </c>
      <c r="AZ95" s="111">
        <f>'ZRN1 - DEMOLICE HLAVNÍ ČÁST'!F33</f>
        <v>0</v>
      </c>
      <c r="BA95" s="111">
        <f>'ZRN1 - DEMOLICE HLAVNÍ ČÁST'!F34</f>
        <v>0</v>
      </c>
      <c r="BB95" s="111">
        <f>'ZRN1 - DEMOLICE HLAVNÍ ČÁST'!F35</f>
        <v>0</v>
      </c>
      <c r="BC95" s="111">
        <f>'ZRN1 - DEMOLICE HLAVNÍ ČÁST'!F36</f>
        <v>0</v>
      </c>
      <c r="BD95" s="113">
        <f>'ZRN1 - DEMOLICE HLAVNÍ ČÁST'!F37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16.5" customHeight="1">
      <c r="A96" s="103" t="s">
        <v>80</v>
      </c>
      <c r="B96" s="104"/>
      <c r="C96" s="105"/>
      <c r="D96" s="106" t="s">
        <v>87</v>
      </c>
      <c r="E96" s="106"/>
      <c r="F96" s="106"/>
      <c r="G96" s="106"/>
      <c r="H96" s="106"/>
      <c r="I96" s="107"/>
      <c r="J96" s="106" t="s">
        <v>88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'VRN - VEDLEJŠÍ A OSTATNÍ 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89</v>
      </c>
      <c r="AR96" s="104"/>
      <c r="AS96" s="115">
        <v>0</v>
      </c>
      <c r="AT96" s="116">
        <f>ROUND(SUM(AV96:AW96),2)</f>
        <v>0</v>
      </c>
      <c r="AU96" s="117">
        <f>'VRN - VEDLEJŠÍ A OSTATNÍ ...'!P121</f>
        <v>0</v>
      </c>
      <c r="AV96" s="116">
        <f>'VRN - VEDLEJŠÍ A OSTATNÍ ...'!J33</f>
        <v>0</v>
      </c>
      <c r="AW96" s="116">
        <f>'VRN - VEDLEJŠÍ A OSTATNÍ ...'!J34</f>
        <v>0</v>
      </c>
      <c r="AX96" s="116">
        <f>'VRN - VEDLEJŠÍ A OSTATNÍ ...'!J35</f>
        <v>0</v>
      </c>
      <c r="AY96" s="116">
        <f>'VRN - VEDLEJŠÍ A OSTATNÍ ...'!J36</f>
        <v>0</v>
      </c>
      <c r="AZ96" s="116">
        <f>'VRN - VEDLEJŠÍ A OSTATNÍ ...'!F33</f>
        <v>0</v>
      </c>
      <c r="BA96" s="116">
        <f>'VRN - VEDLEJŠÍ A OSTATNÍ ...'!F34</f>
        <v>0</v>
      </c>
      <c r="BB96" s="116">
        <f>'VRN - VEDLEJŠÍ A OSTATNÍ ...'!F35</f>
        <v>0</v>
      </c>
      <c r="BC96" s="116">
        <f>'VRN - VEDLEJŠÍ A OSTATNÍ ...'!F36</f>
        <v>0</v>
      </c>
      <c r="BD96" s="118">
        <f>'VRN - VEDLEJŠÍ A OSTATNÍ ...'!F37</f>
        <v>0</v>
      </c>
      <c r="BE96" s="7"/>
      <c r="BT96" s="114" t="s">
        <v>84</v>
      </c>
      <c r="BV96" s="114" t="s">
        <v>78</v>
      </c>
      <c r="BW96" s="114" t="s">
        <v>90</v>
      </c>
      <c r="BX96" s="114" t="s">
        <v>4</v>
      </c>
      <c r="CL96" s="114" t="s">
        <v>1</v>
      </c>
      <c r="CM96" s="114" t="s">
        <v>86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ZRN1 - DEMOLICE HLAVNÍ ČÁST'!C2" display="/"/>
    <hyperlink ref="A96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91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16</v>
      </c>
      <c r="I6" s="119"/>
      <c r="L6" s="21"/>
    </row>
    <row r="7" s="1" customFormat="1" ht="16.5" customHeight="1">
      <c r="B7" s="21"/>
      <c r="E7" s="122" t="str">
        <f>'Rekapitulace stavby'!K6</f>
        <v>DEMOLICE ZEMĚDĚLSKÉ STAVBY 2163 UL. B. NĚMCOVÉ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92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93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4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4" t="s">
        <v>22</v>
      </c>
      <c r="J12" s="68" t="str">
        <f>'Rekapitulace stavby'!AN8</f>
        <v>4. 5. 2020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4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124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124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124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124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124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124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36</v>
      </c>
      <c r="E30" s="37"/>
      <c r="F30" s="37"/>
      <c r="G30" s="37"/>
      <c r="H30" s="37"/>
      <c r="I30" s="123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131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40</v>
      </c>
      <c r="E33" s="31" t="s">
        <v>41</v>
      </c>
      <c r="F33" s="133">
        <f>ROUND((SUM(BE121:BE217)),  2)</f>
        <v>0</v>
      </c>
      <c r="G33" s="37"/>
      <c r="H33" s="37"/>
      <c r="I33" s="134">
        <v>0.20999999999999999</v>
      </c>
      <c r="J33" s="133">
        <f>ROUND(((SUM(BE121:BE217))*I33),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33">
        <f>ROUND((SUM(BF121:BF217)),  2)</f>
        <v>0</v>
      </c>
      <c r="G34" s="37"/>
      <c r="H34" s="37"/>
      <c r="I34" s="134">
        <v>0.14999999999999999</v>
      </c>
      <c r="J34" s="133">
        <f>ROUND(((SUM(BF121:BF217))*I34),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3">
        <f>ROUND((SUM(BG121:BG217)),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3">
        <f>ROUND((SUM(BH121:BH217)),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33">
        <f>ROUND((SUM(BI121:BI217)),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46</v>
      </c>
      <c r="E39" s="80"/>
      <c r="F39" s="80"/>
      <c r="G39" s="137" t="s">
        <v>47</v>
      </c>
      <c r="H39" s="138" t="s">
        <v>48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43" t="s">
        <v>52</v>
      </c>
      <c r="G61" s="57" t="s">
        <v>51</v>
      </c>
      <c r="H61" s="40"/>
      <c r="I61" s="144"/>
      <c r="J61" s="14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43" t="s">
        <v>52</v>
      </c>
      <c r="G76" s="57" t="s">
        <v>51</v>
      </c>
      <c r="H76" s="40"/>
      <c r="I76" s="144"/>
      <c r="J76" s="14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2" t="str">
        <f>E7</f>
        <v>DEMOLICE ZEMĚDĚLSKÉ STAVBY 2163 UL. B. NĚMCOVÉ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ZRN1 - DEMOLICE HLAVNÍ ČÁST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BÍLINA</v>
      </c>
      <c r="G89" s="37"/>
      <c r="H89" s="37"/>
      <c r="I89" s="124" t="s">
        <v>22</v>
      </c>
      <c r="J89" s="68" t="str">
        <f>IF(J12="","",J12)</f>
        <v>4. 5. 2020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MĚSTO BÍLINA</v>
      </c>
      <c r="G91" s="37"/>
      <c r="H91" s="37"/>
      <c r="I91" s="124" t="s">
        <v>30</v>
      </c>
      <c r="J91" s="35" t="str">
        <f>E21</f>
        <v>RAPID MOST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124" t="s">
        <v>33</v>
      </c>
      <c r="J92" s="35" t="str">
        <f>E24</f>
        <v>ING.VLADIMÍR PLHÁK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95</v>
      </c>
      <c r="D94" s="135"/>
      <c r="E94" s="135"/>
      <c r="F94" s="135"/>
      <c r="G94" s="135"/>
      <c r="H94" s="135"/>
      <c r="I94" s="150"/>
      <c r="J94" s="151" t="s">
        <v>96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97</v>
      </c>
      <c r="D96" s="37"/>
      <c r="E96" s="37"/>
      <c r="F96" s="37"/>
      <c r="G96" s="37"/>
      <c r="H96" s="37"/>
      <c r="I96" s="123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53"/>
      <c r="C97" s="9"/>
      <c r="D97" s="154" t="s">
        <v>99</v>
      </c>
      <c r="E97" s="155"/>
      <c r="F97" s="155"/>
      <c r="G97" s="155"/>
      <c r="H97" s="155"/>
      <c r="I97" s="156"/>
      <c r="J97" s="157">
        <f>J122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100</v>
      </c>
      <c r="E98" s="160"/>
      <c r="F98" s="160"/>
      <c r="G98" s="160"/>
      <c r="H98" s="160"/>
      <c r="I98" s="161"/>
      <c r="J98" s="162">
        <f>J123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8"/>
      <c r="C99" s="10"/>
      <c r="D99" s="159" t="s">
        <v>101</v>
      </c>
      <c r="E99" s="160"/>
      <c r="F99" s="160"/>
      <c r="G99" s="160"/>
      <c r="H99" s="160"/>
      <c r="I99" s="161"/>
      <c r="J99" s="162">
        <f>J149</f>
        <v>0</v>
      </c>
      <c r="K99" s="10"/>
      <c r="L99" s="15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8"/>
      <c r="C100" s="10"/>
      <c r="D100" s="159" t="s">
        <v>102</v>
      </c>
      <c r="E100" s="160"/>
      <c r="F100" s="160"/>
      <c r="G100" s="160"/>
      <c r="H100" s="160"/>
      <c r="I100" s="161"/>
      <c r="J100" s="162">
        <f>J197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3"/>
      <c r="C101" s="9"/>
      <c r="D101" s="154" t="s">
        <v>103</v>
      </c>
      <c r="E101" s="155"/>
      <c r="F101" s="155"/>
      <c r="G101" s="155"/>
      <c r="H101" s="155"/>
      <c r="I101" s="156"/>
      <c r="J101" s="157">
        <f>J211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123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147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148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104</v>
      </c>
      <c r="D108" s="37"/>
      <c r="E108" s="37"/>
      <c r="F108" s="37"/>
      <c r="G108" s="37"/>
      <c r="H108" s="37"/>
      <c r="I108" s="123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123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123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2" t="str">
        <f>E7</f>
        <v>DEMOLICE ZEMĚDĚLSKÉ STAVBY 2163 UL. B. NĚMCOVÉ</v>
      </c>
      <c r="F111" s="31"/>
      <c r="G111" s="31"/>
      <c r="H111" s="31"/>
      <c r="I111" s="123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92</v>
      </c>
      <c r="D112" s="37"/>
      <c r="E112" s="37"/>
      <c r="F112" s="37"/>
      <c r="G112" s="37"/>
      <c r="H112" s="37"/>
      <c r="I112" s="123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ZRN1 - DEMOLICE HLAVNÍ ČÁST</v>
      </c>
      <c r="F113" s="37"/>
      <c r="G113" s="37"/>
      <c r="H113" s="37"/>
      <c r="I113" s="123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123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>BÍLINA</v>
      </c>
      <c r="G115" s="37"/>
      <c r="H115" s="37"/>
      <c r="I115" s="124" t="s">
        <v>22</v>
      </c>
      <c r="J115" s="68" t="str">
        <f>IF(J12="","",J12)</f>
        <v>4. 5. 2020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123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>MĚSTO BÍLINA</v>
      </c>
      <c r="G117" s="37"/>
      <c r="H117" s="37"/>
      <c r="I117" s="124" t="s">
        <v>30</v>
      </c>
      <c r="J117" s="35" t="str">
        <f>E21</f>
        <v>RAPID MOST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28</v>
      </c>
      <c r="D118" s="37"/>
      <c r="E118" s="37"/>
      <c r="F118" s="26" t="str">
        <f>IF(E18="","",E18)</f>
        <v>Vyplň údaj</v>
      </c>
      <c r="G118" s="37"/>
      <c r="H118" s="37"/>
      <c r="I118" s="124" t="s">
        <v>33</v>
      </c>
      <c r="J118" s="35" t="str">
        <f>E24</f>
        <v>ING.VLADIMÍR PLHÁK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123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63"/>
      <c r="B120" s="164"/>
      <c r="C120" s="165" t="s">
        <v>105</v>
      </c>
      <c r="D120" s="166" t="s">
        <v>61</v>
      </c>
      <c r="E120" s="166" t="s">
        <v>57</v>
      </c>
      <c r="F120" s="166" t="s">
        <v>58</v>
      </c>
      <c r="G120" s="166" t="s">
        <v>106</v>
      </c>
      <c r="H120" s="166" t="s">
        <v>107</v>
      </c>
      <c r="I120" s="167" t="s">
        <v>108</v>
      </c>
      <c r="J120" s="166" t="s">
        <v>96</v>
      </c>
      <c r="K120" s="168" t="s">
        <v>109</v>
      </c>
      <c r="L120" s="169"/>
      <c r="M120" s="85" t="s">
        <v>1</v>
      </c>
      <c r="N120" s="86" t="s">
        <v>40</v>
      </c>
      <c r="O120" s="86" t="s">
        <v>110</v>
      </c>
      <c r="P120" s="86" t="s">
        <v>111</v>
      </c>
      <c r="Q120" s="86" t="s">
        <v>112</v>
      </c>
      <c r="R120" s="86" t="s">
        <v>113</v>
      </c>
      <c r="S120" s="86" t="s">
        <v>114</v>
      </c>
      <c r="T120" s="87" t="s">
        <v>115</v>
      </c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="2" customFormat="1" ht="22.8" customHeight="1">
      <c r="A121" s="37"/>
      <c r="B121" s="38"/>
      <c r="C121" s="92" t="s">
        <v>116</v>
      </c>
      <c r="D121" s="37"/>
      <c r="E121" s="37"/>
      <c r="F121" s="37"/>
      <c r="G121" s="37"/>
      <c r="H121" s="37"/>
      <c r="I121" s="123"/>
      <c r="J121" s="170">
        <f>BK121</f>
        <v>0</v>
      </c>
      <c r="K121" s="37"/>
      <c r="L121" s="38"/>
      <c r="M121" s="88"/>
      <c r="N121" s="72"/>
      <c r="O121" s="89"/>
      <c r="P121" s="171">
        <f>P122+P211</f>
        <v>0</v>
      </c>
      <c r="Q121" s="89"/>
      <c r="R121" s="171">
        <f>R122+R211</f>
        <v>339.17241600000006</v>
      </c>
      <c r="S121" s="89"/>
      <c r="T121" s="172">
        <f>T122+T211</f>
        <v>419.98309999999998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75</v>
      </c>
      <c r="AU121" s="18" t="s">
        <v>98</v>
      </c>
      <c r="BK121" s="173">
        <f>BK122+BK211</f>
        <v>0</v>
      </c>
    </row>
    <row r="122" s="12" customFormat="1" ht="25.92" customHeight="1">
      <c r="A122" s="12"/>
      <c r="B122" s="174"/>
      <c r="C122" s="12"/>
      <c r="D122" s="175" t="s">
        <v>75</v>
      </c>
      <c r="E122" s="176" t="s">
        <v>117</v>
      </c>
      <c r="F122" s="176" t="s">
        <v>118</v>
      </c>
      <c r="G122" s="12"/>
      <c r="H122" s="12"/>
      <c r="I122" s="177"/>
      <c r="J122" s="178">
        <f>BK122</f>
        <v>0</v>
      </c>
      <c r="K122" s="12"/>
      <c r="L122" s="174"/>
      <c r="M122" s="179"/>
      <c r="N122" s="180"/>
      <c r="O122" s="180"/>
      <c r="P122" s="181">
        <f>P123+P149+P197</f>
        <v>0</v>
      </c>
      <c r="Q122" s="180"/>
      <c r="R122" s="181">
        <f>R123+R149+R197</f>
        <v>339.17241600000006</v>
      </c>
      <c r="S122" s="180"/>
      <c r="T122" s="182">
        <f>T123+T149+T197</f>
        <v>419.98309999999998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5" t="s">
        <v>84</v>
      </c>
      <c r="AT122" s="183" t="s">
        <v>75</v>
      </c>
      <c r="AU122" s="183" t="s">
        <v>76</v>
      </c>
      <c r="AY122" s="175" t="s">
        <v>119</v>
      </c>
      <c r="BK122" s="184">
        <f>BK123+BK149+BK197</f>
        <v>0</v>
      </c>
    </row>
    <row r="123" s="12" customFormat="1" ht="22.8" customHeight="1">
      <c r="A123" s="12"/>
      <c r="B123" s="174"/>
      <c r="C123" s="12"/>
      <c r="D123" s="175" t="s">
        <v>75</v>
      </c>
      <c r="E123" s="185" t="s">
        <v>84</v>
      </c>
      <c r="F123" s="185" t="s">
        <v>120</v>
      </c>
      <c r="G123" s="12"/>
      <c r="H123" s="12"/>
      <c r="I123" s="177"/>
      <c r="J123" s="186">
        <f>BK123</f>
        <v>0</v>
      </c>
      <c r="K123" s="12"/>
      <c r="L123" s="174"/>
      <c r="M123" s="179"/>
      <c r="N123" s="180"/>
      <c r="O123" s="180"/>
      <c r="P123" s="181">
        <f>SUM(P124:P148)</f>
        <v>0</v>
      </c>
      <c r="Q123" s="180"/>
      <c r="R123" s="181">
        <f>SUM(R124:R148)</f>
        <v>339.16900000000004</v>
      </c>
      <c r="S123" s="180"/>
      <c r="T123" s="182">
        <f>SUM(T124:T148)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5" t="s">
        <v>84</v>
      </c>
      <c r="AT123" s="183" t="s">
        <v>75</v>
      </c>
      <c r="AU123" s="183" t="s">
        <v>84</v>
      </c>
      <c r="AY123" s="175" t="s">
        <v>119</v>
      </c>
      <c r="BK123" s="184">
        <f>SUM(BK124:BK148)</f>
        <v>0</v>
      </c>
    </row>
    <row r="124" s="2" customFormat="1" ht="21.75" customHeight="1">
      <c r="A124" s="37"/>
      <c r="B124" s="187"/>
      <c r="C124" s="188" t="s">
        <v>84</v>
      </c>
      <c r="D124" s="188" t="s">
        <v>121</v>
      </c>
      <c r="E124" s="189" t="s">
        <v>122</v>
      </c>
      <c r="F124" s="190" t="s">
        <v>123</v>
      </c>
      <c r="G124" s="191" t="s">
        <v>124</v>
      </c>
      <c r="H124" s="192">
        <v>50</v>
      </c>
      <c r="I124" s="193"/>
      <c r="J124" s="194">
        <f>ROUND(I124*H124,2)</f>
        <v>0</v>
      </c>
      <c r="K124" s="190" t="s">
        <v>125</v>
      </c>
      <c r="L124" s="38"/>
      <c r="M124" s="195" t="s">
        <v>1</v>
      </c>
      <c r="N124" s="196" t="s">
        <v>41</v>
      </c>
      <c r="O124" s="76"/>
      <c r="P124" s="197">
        <f>O124*H124</f>
        <v>0</v>
      </c>
      <c r="Q124" s="197">
        <v>0.0086800000000000002</v>
      </c>
      <c r="R124" s="197">
        <f>Q124*H124</f>
        <v>0.434</v>
      </c>
      <c r="S124" s="197">
        <v>0</v>
      </c>
      <c r="T124" s="19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9" t="s">
        <v>126</v>
      </c>
      <c r="AT124" s="199" t="s">
        <v>121</v>
      </c>
      <c r="AU124" s="199" t="s">
        <v>86</v>
      </c>
      <c r="AY124" s="18" t="s">
        <v>119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8" t="s">
        <v>84</v>
      </c>
      <c r="BK124" s="200">
        <f>ROUND(I124*H124,2)</f>
        <v>0</v>
      </c>
      <c r="BL124" s="18" t="s">
        <v>126</v>
      </c>
      <c r="BM124" s="199" t="s">
        <v>127</v>
      </c>
    </row>
    <row r="125" s="13" customFormat="1">
      <c r="A125" s="13"/>
      <c r="B125" s="201"/>
      <c r="C125" s="13"/>
      <c r="D125" s="202" t="s">
        <v>128</v>
      </c>
      <c r="E125" s="203" t="s">
        <v>1</v>
      </c>
      <c r="F125" s="204" t="s">
        <v>129</v>
      </c>
      <c r="G125" s="13"/>
      <c r="H125" s="203" t="s">
        <v>1</v>
      </c>
      <c r="I125" s="205"/>
      <c r="J125" s="13"/>
      <c r="K125" s="13"/>
      <c r="L125" s="201"/>
      <c r="M125" s="206"/>
      <c r="N125" s="207"/>
      <c r="O125" s="207"/>
      <c r="P125" s="207"/>
      <c r="Q125" s="207"/>
      <c r="R125" s="207"/>
      <c r="S125" s="207"/>
      <c r="T125" s="20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03" t="s">
        <v>128</v>
      </c>
      <c r="AU125" s="203" t="s">
        <v>86</v>
      </c>
      <c r="AV125" s="13" t="s">
        <v>84</v>
      </c>
      <c r="AW125" s="13" t="s">
        <v>32</v>
      </c>
      <c r="AX125" s="13" t="s">
        <v>76</v>
      </c>
      <c r="AY125" s="203" t="s">
        <v>119</v>
      </c>
    </row>
    <row r="126" s="13" customFormat="1">
      <c r="A126" s="13"/>
      <c r="B126" s="201"/>
      <c r="C126" s="13"/>
      <c r="D126" s="202" t="s">
        <v>128</v>
      </c>
      <c r="E126" s="203" t="s">
        <v>1</v>
      </c>
      <c r="F126" s="204" t="s">
        <v>130</v>
      </c>
      <c r="G126" s="13"/>
      <c r="H126" s="203" t="s">
        <v>1</v>
      </c>
      <c r="I126" s="205"/>
      <c r="J126" s="13"/>
      <c r="K126" s="13"/>
      <c r="L126" s="201"/>
      <c r="M126" s="206"/>
      <c r="N126" s="207"/>
      <c r="O126" s="207"/>
      <c r="P126" s="207"/>
      <c r="Q126" s="207"/>
      <c r="R126" s="207"/>
      <c r="S126" s="207"/>
      <c r="T126" s="20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03" t="s">
        <v>128</v>
      </c>
      <c r="AU126" s="203" t="s">
        <v>86</v>
      </c>
      <c r="AV126" s="13" t="s">
        <v>84</v>
      </c>
      <c r="AW126" s="13" t="s">
        <v>32</v>
      </c>
      <c r="AX126" s="13" t="s">
        <v>76</v>
      </c>
      <c r="AY126" s="203" t="s">
        <v>119</v>
      </c>
    </row>
    <row r="127" s="14" customFormat="1">
      <c r="A127" s="14"/>
      <c r="B127" s="209"/>
      <c r="C127" s="14"/>
      <c r="D127" s="202" t="s">
        <v>128</v>
      </c>
      <c r="E127" s="210" t="s">
        <v>1</v>
      </c>
      <c r="F127" s="211" t="s">
        <v>131</v>
      </c>
      <c r="G127" s="14"/>
      <c r="H127" s="212">
        <v>50</v>
      </c>
      <c r="I127" s="213"/>
      <c r="J127" s="14"/>
      <c r="K127" s="14"/>
      <c r="L127" s="209"/>
      <c r="M127" s="214"/>
      <c r="N127" s="215"/>
      <c r="O127" s="215"/>
      <c r="P127" s="215"/>
      <c r="Q127" s="215"/>
      <c r="R127" s="215"/>
      <c r="S127" s="215"/>
      <c r="T127" s="21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10" t="s">
        <v>128</v>
      </c>
      <c r="AU127" s="210" t="s">
        <v>86</v>
      </c>
      <c r="AV127" s="14" t="s">
        <v>86</v>
      </c>
      <c r="AW127" s="14" t="s">
        <v>32</v>
      </c>
      <c r="AX127" s="14" t="s">
        <v>84</v>
      </c>
      <c r="AY127" s="210" t="s">
        <v>119</v>
      </c>
    </row>
    <row r="128" s="2" customFormat="1" ht="21.75" customHeight="1">
      <c r="A128" s="37"/>
      <c r="B128" s="187"/>
      <c r="C128" s="188" t="s">
        <v>86</v>
      </c>
      <c r="D128" s="188" t="s">
        <v>121</v>
      </c>
      <c r="E128" s="189" t="s">
        <v>132</v>
      </c>
      <c r="F128" s="190" t="s">
        <v>133</v>
      </c>
      <c r="G128" s="191" t="s">
        <v>124</v>
      </c>
      <c r="H128" s="192">
        <v>50</v>
      </c>
      <c r="I128" s="193"/>
      <c r="J128" s="194">
        <f>ROUND(I128*H128,2)</f>
        <v>0</v>
      </c>
      <c r="K128" s="190" t="s">
        <v>125</v>
      </c>
      <c r="L128" s="38"/>
      <c r="M128" s="195" t="s">
        <v>1</v>
      </c>
      <c r="N128" s="196" t="s">
        <v>41</v>
      </c>
      <c r="O128" s="76"/>
      <c r="P128" s="197">
        <f>O128*H128</f>
        <v>0</v>
      </c>
      <c r="Q128" s="197">
        <v>0.036900000000000002</v>
      </c>
      <c r="R128" s="197">
        <f>Q128*H128</f>
        <v>1.8450000000000002</v>
      </c>
      <c r="S128" s="197">
        <v>0</v>
      </c>
      <c r="T128" s="19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9" t="s">
        <v>126</v>
      </c>
      <c r="AT128" s="199" t="s">
        <v>121</v>
      </c>
      <c r="AU128" s="199" t="s">
        <v>86</v>
      </c>
      <c r="AY128" s="18" t="s">
        <v>119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84</v>
      </c>
      <c r="BK128" s="200">
        <f>ROUND(I128*H128,2)</f>
        <v>0</v>
      </c>
      <c r="BL128" s="18" t="s">
        <v>126</v>
      </c>
      <c r="BM128" s="199" t="s">
        <v>134</v>
      </c>
    </row>
    <row r="129" s="13" customFormat="1">
      <c r="A129" s="13"/>
      <c r="B129" s="201"/>
      <c r="C129" s="13"/>
      <c r="D129" s="202" t="s">
        <v>128</v>
      </c>
      <c r="E129" s="203" t="s">
        <v>1</v>
      </c>
      <c r="F129" s="204" t="s">
        <v>135</v>
      </c>
      <c r="G129" s="13"/>
      <c r="H129" s="203" t="s">
        <v>1</v>
      </c>
      <c r="I129" s="205"/>
      <c r="J129" s="13"/>
      <c r="K129" s="13"/>
      <c r="L129" s="201"/>
      <c r="M129" s="206"/>
      <c r="N129" s="207"/>
      <c r="O129" s="207"/>
      <c r="P129" s="207"/>
      <c r="Q129" s="207"/>
      <c r="R129" s="207"/>
      <c r="S129" s="207"/>
      <c r="T129" s="20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03" t="s">
        <v>128</v>
      </c>
      <c r="AU129" s="203" t="s">
        <v>86</v>
      </c>
      <c r="AV129" s="13" t="s">
        <v>84</v>
      </c>
      <c r="AW129" s="13" t="s">
        <v>32</v>
      </c>
      <c r="AX129" s="13" t="s">
        <v>76</v>
      </c>
      <c r="AY129" s="203" t="s">
        <v>119</v>
      </c>
    </row>
    <row r="130" s="13" customFormat="1">
      <c r="A130" s="13"/>
      <c r="B130" s="201"/>
      <c r="C130" s="13"/>
      <c r="D130" s="202" t="s">
        <v>128</v>
      </c>
      <c r="E130" s="203" t="s">
        <v>1</v>
      </c>
      <c r="F130" s="204" t="s">
        <v>136</v>
      </c>
      <c r="G130" s="13"/>
      <c r="H130" s="203" t="s">
        <v>1</v>
      </c>
      <c r="I130" s="205"/>
      <c r="J130" s="13"/>
      <c r="K130" s="13"/>
      <c r="L130" s="201"/>
      <c r="M130" s="206"/>
      <c r="N130" s="207"/>
      <c r="O130" s="207"/>
      <c r="P130" s="207"/>
      <c r="Q130" s="207"/>
      <c r="R130" s="207"/>
      <c r="S130" s="207"/>
      <c r="T130" s="20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3" t="s">
        <v>128</v>
      </c>
      <c r="AU130" s="203" t="s">
        <v>86</v>
      </c>
      <c r="AV130" s="13" t="s">
        <v>84</v>
      </c>
      <c r="AW130" s="13" t="s">
        <v>32</v>
      </c>
      <c r="AX130" s="13" t="s">
        <v>76</v>
      </c>
      <c r="AY130" s="203" t="s">
        <v>119</v>
      </c>
    </row>
    <row r="131" s="14" customFormat="1">
      <c r="A131" s="14"/>
      <c r="B131" s="209"/>
      <c r="C131" s="14"/>
      <c r="D131" s="202" t="s">
        <v>128</v>
      </c>
      <c r="E131" s="210" t="s">
        <v>1</v>
      </c>
      <c r="F131" s="211" t="s">
        <v>131</v>
      </c>
      <c r="G131" s="14"/>
      <c r="H131" s="212">
        <v>50</v>
      </c>
      <c r="I131" s="213"/>
      <c r="J131" s="14"/>
      <c r="K131" s="14"/>
      <c r="L131" s="209"/>
      <c r="M131" s="214"/>
      <c r="N131" s="215"/>
      <c r="O131" s="215"/>
      <c r="P131" s="215"/>
      <c r="Q131" s="215"/>
      <c r="R131" s="215"/>
      <c r="S131" s="215"/>
      <c r="T131" s="21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10" t="s">
        <v>128</v>
      </c>
      <c r="AU131" s="210" t="s">
        <v>86</v>
      </c>
      <c r="AV131" s="14" t="s">
        <v>86</v>
      </c>
      <c r="AW131" s="14" t="s">
        <v>32</v>
      </c>
      <c r="AX131" s="14" t="s">
        <v>84</v>
      </c>
      <c r="AY131" s="210" t="s">
        <v>119</v>
      </c>
    </row>
    <row r="132" s="2" customFormat="1" ht="21.75" customHeight="1">
      <c r="A132" s="37"/>
      <c r="B132" s="187"/>
      <c r="C132" s="188" t="s">
        <v>137</v>
      </c>
      <c r="D132" s="188" t="s">
        <v>121</v>
      </c>
      <c r="E132" s="189" t="s">
        <v>138</v>
      </c>
      <c r="F132" s="190" t="s">
        <v>139</v>
      </c>
      <c r="G132" s="191" t="s">
        <v>140</v>
      </c>
      <c r="H132" s="192">
        <v>87.5</v>
      </c>
      <c r="I132" s="193"/>
      <c r="J132" s="194">
        <f>ROUND(I132*H132,2)</f>
        <v>0</v>
      </c>
      <c r="K132" s="190" t="s">
        <v>125</v>
      </c>
      <c r="L132" s="38"/>
      <c r="M132" s="195" t="s">
        <v>1</v>
      </c>
      <c r="N132" s="196" t="s">
        <v>41</v>
      </c>
      <c r="O132" s="7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9" t="s">
        <v>126</v>
      </c>
      <c r="AT132" s="199" t="s">
        <v>121</v>
      </c>
      <c r="AU132" s="199" t="s">
        <v>86</v>
      </c>
      <c r="AY132" s="18" t="s">
        <v>119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84</v>
      </c>
      <c r="BK132" s="200">
        <f>ROUND(I132*H132,2)</f>
        <v>0</v>
      </c>
      <c r="BL132" s="18" t="s">
        <v>126</v>
      </c>
      <c r="BM132" s="199" t="s">
        <v>141</v>
      </c>
    </row>
    <row r="133" s="2" customFormat="1" ht="21.75" customHeight="1">
      <c r="A133" s="37"/>
      <c r="B133" s="187"/>
      <c r="C133" s="188" t="s">
        <v>126</v>
      </c>
      <c r="D133" s="188" t="s">
        <v>121</v>
      </c>
      <c r="E133" s="189" t="s">
        <v>142</v>
      </c>
      <c r="F133" s="190" t="s">
        <v>143</v>
      </c>
      <c r="G133" s="191" t="s">
        <v>140</v>
      </c>
      <c r="H133" s="192">
        <v>87.5</v>
      </c>
      <c r="I133" s="193"/>
      <c r="J133" s="194">
        <f>ROUND(I133*H133,2)</f>
        <v>0</v>
      </c>
      <c r="K133" s="190" t="s">
        <v>125</v>
      </c>
      <c r="L133" s="38"/>
      <c r="M133" s="195" t="s">
        <v>1</v>
      </c>
      <c r="N133" s="196" t="s">
        <v>41</v>
      </c>
      <c r="O133" s="76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9" t="s">
        <v>126</v>
      </c>
      <c r="AT133" s="199" t="s">
        <v>121</v>
      </c>
      <c r="AU133" s="199" t="s">
        <v>86</v>
      </c>
      <c r="AY133" s="18" t="s">
        <v>119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84</v>
      </c>
      <c r="BK133" s="200">
        <f>ROUND(I133*H133,2)</f>
        <v>0</v>
      </c>
      <c r="BL133" s="18" t="s">
        <v>126</v>
      </c>
      <c r="BM133" s="199" t="s">
        <v>144</v>
      </c>
    </row>
    <row r="134" s="14" customFormat="1">
      <c r="A134" s="14"/>
      <c r="B134" s="209"/>
      <c r="C134" s="14"/>
      <c r="D134" s="202" t="s">
        <v>128</v>
      </c>
      <c r="E134" s="210" t="s">
        <v>1</v>
      </c>
      <c r="F134" s="211" t="s">
        <v>145</v>
      </c>
      <c r="G134" s="14"/>
      <c r="H134" s="212">
        <v>87.5</v>
      </c>
      <c r="I134" s="213"/>
      <c r="J134" s="14"/>
      <c r="K134" s="14"/>
      <c r="L134" s="209"/>
      <c r="M134" s="214"/>
      <c r="N134" s="215"/>
      <c r="O134" s="215"/>
      <c r="P134" s="215"/>
      <c r="Q134" s="215"/>
      <c r="R134" s="215"/>
      <c r="S134" s="215"/>
      <c r="T134" s="21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0" t="s">
        <v>128</v>
      </c>
      <c r="AU134" s="210" t="s">
        <v>86</v>
      </c>
      <c r="AV134" s="14" t="s">
        <v>86</v>
      </c>
      <c r="AW134" s="14" t="s">
        <v>32</v>
      </c>
      <c r="AX134" s="14" t="s">
        <v>84</v>
      </c>
      <c r="AY134" s="210" t="s">
        <v>119</v>
      </c>
    </row>
    <row r="135" s="2" customFormat="1" ht="16.5" customHeight="1">
      <c r="A135" s="37"/>
      <c r="B135" s="187"/>
      <c r="C135" s="188" t="s">
        <v>146</v>
      </c>
      <c r="D135" s="188" t="s">
        <v>121</v>
      </c>
      <c r="E135" s="189" t="s">
        <v>147</v>
      </c>
      <c r="F135" s="190" t="s">
        <v>148</v>
      </c>
      <c r="G135" s="191" t="s">
        <v>140</v>
      </c>
      <c r="H135" s="192">
        <v>87.5</v>
      </c>
      <c r="I135" s="193"/>
      <c r="J135" s="194">
        <f>ROUND(I135*H135,2)</f>
        <v>0</v>
      </c>
      <c r="K135" s="190" t="s">
        <v>125</v>
      </c>
      <c r="L135" s="38"/>
      <c r="M135" s="195" t="s">
        <v>1</v>
      </c>
      <c r="N135" s="196" t="s">
        <v>41</v>
      </c>
      <c r="O135" s="7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9" t="s">
        <v>126</v>
      </c>
      <c r="AT135" s="199" t="s">
        <v>121</v>
      </c>
      <c r="AU135" s="199" t="s">
        <v>86</v>
      </c>
      <c r="AY135" s="18" t="s">
        <v>119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84</v>
      </c>
      <c r="BK135" s="200">
        <f>ROUND(I135*H135,2)</f>
        <v>0</v>
      </c>
      <c r="BL135" s="18" t="s">
        <v>126</v>
      </c>
      <c r="BM135" s="199" t="s">
        <v>149</v>
      </c>
    </row>
    <row r="136" s="2" customFormat="1" ht="21.75" customHeight="1">
      <c r="A136" s="37"/>
      <c r="B136" s="187"/>
      <c r="C136" s="188" t="s">
        <v>150</v>
      </c>
      <c r="D136" s="188" t="s">
        <v>121</v>
      </c>
      <c r="E136" s="189" t="s">
        <v>151</v>
      </c>
      <c r="F136" s="190" t="s">
        <v>152</v>
      </c>
      <c r="G136" s="191" t="s">
        <v>140</v>
      </c>
      <c r="H136" s="192">
        <v>72.5</v>
      </c>
      <c r="I136" s="193"/>
      <c r="J136" s="194">
        <f>ROUND(I136*H136,2)</f>
        <v>0</v>
      </c>
      <c r="K136" s="190" t="s">
        <v>125</v>
      </c>
      <c r="L136" s="38"/>
      <c r="M136" s="195" t="s">
        <v>1</v>
      </c>
      <c r="N136" s="196" t="s">
        <v>41</v>
      </c>
      <c r="O136" s="7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9" t="s">
        <v>126</v>
      </c>
      <c r="AT136" s="199" t="s">
        <v>121</v>
      </c>
      <c r="AU136" s="199" t="s">
        <v>86</v>
      </c>
      <c r="AY136" s="18" t="s">
        <v>119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8" t="s">
        <v>84</v>
      </c>
      <c r="BK136" s="200">
        <f>ROUND(I136*H136,2)</f>
        <v>0</v>
      </c>
      <c r="BL136" s="18" t="s">
        <v>126</v>
      </c>
      <c r="BM136" s="199" t="s">
        <v>153</v>
      </c>
    </row>
    <row r="137" s="13" customFormat="1">
      <c r="A137" s="13"/>
      <c r="B137" s="201"/>
      <c r="C137" s="13"/>
      <c r="D137" s="202" t="s">
        <v>128</v>
      </c>
      <c r="E137" s="203" t="s">
        <v>1</v>
      </c>
      <c r="F137" s="204" t="s">
        <v>154</v>
      </c>
      <c r="G137" s="13"/>
      <c r="H137" s="203" t="s">
        <v>1</v>
      </c>
      <c r="I137" s="205"/>
      <c r="J137" s="13"/>
      <c r="K137" s="13"/>
      <c r="L137" s="201"/>
      <c r="M137" s="206"/>
      <c r="N137" s="207"/>
      <c r="O137" s="207"/>
      <c r="P137" s="207"/>
      <c r="Q137" s="207"/>
      <c r="R137" s="207"/>
      <c r="S137" s="207"/>
      <c r="T137" s="20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3" t="s">
        <v>128</v>
      </c>
      <c r="AU137" s="203" t="s">
        <v>86</v>
      </c>
      <c r="AV137" s="13" t="s">
        <v>84</v>
      </c>
      <c r="AW137" s="13" t="s">
        <v>32</v>
      </c>
      <c r="AX137" s="13" t="s">
        <v>76</v>
      </c>
      <c r="AY137" s="203" t="s">
        <v>119</v>
      </c>
    </row>
    <row r="138" s="14" customFormat="1">
      <c r="A138" s="14"/>
      <c r="B138" s="209"/>
      <c r="C138" s="14"/>
      <c r="D138" s="202" t="s">
        <v>128</v>
      </c>
      <c r="E138" s="210" t="s">
        <v>1</v>
      </c>
      <c r="F138" s="211" t="s">
        <v>155</v>
      </c>
      <c r="G138" s="14"/>
      <c r="H138" s="212">
        <v>72.5</v>
      </c>
      <c r="I138" s="213"/>
      <c r="J138" s="14"/>
      <c r="K138" s="14"/>
      <c r="L138" s="209"/>
      <c r="M138" s="214"/>
      <c r="N138" s="215"/>
      <c r="O138" s="215"/>
      <c r="P138" s="215"/>
      <c r="Q138" s="215"/>
      <c r="R138" s="215"/>
      <c r="S138" s="215"/>
      <c r="T138" s="21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0" t="s">
        <v>128</v>
      </c>
      <c r="AU138" s="210" t="s">
        <v>86</v>
      </c>
      <c r="AV138" s="14" t="s">
        <v>86</v>
      </c>
      <c r="AW138" s="14" t="s">
        <v>32</v>
      </c>
      <c r="AX138" s="14" t="s">
        <v>84</v>
      </c>
      <c r="AY138" s="210" t="s">
        <v>119</v>
      </c>
    </row>
    <row r="139" s="2" customFormat="1" ht="16.5" customHeight="1">
      <c r="A139" s="37"/>
      <c r="B139" s="187"/>
      <c r="C139" s="217" t="s">
        <v>156</v>
      </c>
      <c r="D139" s="217" t="s">
        <v>157</v>
      </c>
      <c r="E139" s="218" t="s">
        <v>158</v>
      </c>
      <c r="F139" s="219" t="s">
        <v>159</v>
      </c>
      <c r="G139" s="220" t="s">
        <v>160</v>
      </c>
      <c r="H139" s="221">
        <v>126.875</v>
      </c>
      <c r="I139" s="222"/>
      <c r="J139" s="223">
        <f>ROUND(I139*H139,2)</f>
        <v>0</v>
      </c>
      <c r="K139" s="219" t="s">
        <v>125</v>
      </c>
      <c r="L139" s="224"/>
      <c r="M139" s="225" t="s">
        <v>1</v>
      </c>
      <c r="N139" s="226" t="s">
        <v>41</v>
      </c>
      <c r="O139" s="76"/>
      <c r="P139" s="197">
        <f>O139*H139</f>
        <v>0</v>
      </c>
      <c r="Q139" s="197">
        <v>1</v>
      </c>
      <c r="R139" s="197">
        <f>Q139*H139</f>
        <v>126.875</v>
      </c>
      <c r="S139" s="197">
        <v>0</v>
      </c>
      <c r="T139" s="19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9" t="s">
        <v>161</v>
      </c>
      <c r="AT139" s="199" t="s">
        <v>157</v>
      </c>
      <c r="AU139" s="199" t="s">
        <v>86</v>
      </c>
      <c r="AY139" s="18" t="s">
        <v>119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84</v>
      </c>
      <c r="BK139" s="200">
        <f>ROUND(I139*H139,2)</f>
        <v>0</v>
      </c>
      <c r="BL139" s="18" t="s">
        <v>126</v>
      </c>
      <c r="BM139" s="199" t="s">
        <v>162</v>
      </c>
    </row>
    <row r="140" s="14" customFormat="1">
      <c r="A140" s="14"/>
      <c r="B140" s="209"/>
      <c r="C140" s="14"/>
      <c r="D140" s="202" t="s">
        <v>128</v>
      </c>
      <c r="E140" s="210" t="s">
        <v>1</v>
      </c>
      <c r="F140" s="211" t="s">
        <v>163</v>
      </c>
      <c r="G140" s="14"/>
      <c r="H140" s="212">
        <v>72.5</v>
      </c>
      <c r="I140" s="213"/>
      <c r="J140" s="14"/>
      <c r="K140" s="14"/>
      <c r="L140" s="209"/>
      <c r="M140" s="214"/>
      <c r="N140" s="215"/>
      <c r="O140" s="215"/>
      <c r="P140" s="215"/>
      <c r="Q140" s="215"/>
      <c r="R140" s="215"/>
      <c r="S140" s="215"/>
      <c r="T140" s="21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10" t="s">
        <v>128</v>
      </c>
      <c r="AU140" s="210" t="s">
        <v>86</v>
      </c>
      <c r="AV140" s="14" t="s">
        <v>86</v>
      </c>
      <c r="AW140" s="14" t="s">
        <v>32</v>
      </c>
      <c r="AX140" s="14" t="s">
        <v>84</v>
      </c>
      <c r="AY140" s="210" t="s">
        <v>119</v>
      </c>
    </row>
    <row r="141" s="14" customFormat="1">
      <c r="A141" s="14"/>
      <c r="B141" s="209"/>
      <c r="C141" s="14"/>
      <c r="D141" s="202" t="s">
        <v>128</v>
      </c>
      <c r="E141" s="14"/>
      <c r="F141" s="211" t="s">
        <v>164</v>
      </c>
      <c r="G141" s="14"/>
      <c r="H141" s="212">
        <v>126.875</v>
      </c>
      <c r="I141" s="213"/>
      <c r="J141" s="14"/>
      <c r="K141" s="14"/>
      <c r="L141" s="209"/>
      <c r="M141" s="214"/>
      <c r="N141" s="215"/>
      <c r="O141" s="215"/>
      <c r="P141" s="215"/>
      <c r="Q141" s="215"/>
      <c r="R141" s="215"/>
      <c r="S141" s="215"/>
      <c r="T141" s="21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10" t="s">
        <v>128</v>
      </c>
      <c r="AU141" s="210" t="s">
        <v>86</v>
      </c>
      <c r="AV141" s="14" t="s">
        <v>86</v>
      </c>
      <c r="AW141" s="14" t="s">
        <v>3</v>
      </c>
      <c r="AX141" s="14" t="s">
        <v>84</v>
      </c>
      <c r="AY141" s="210" t="s">
        <v>119</v>
      </c>
    </row>
    <row r="142" s="2" customFormat="1" ht="21.75" customHeight="1">
      <c r="A142" s="37"/>
      <c r="B142" s="187"/>
      <c r="C142" s="188" t="s">
        <v>161</v>
      </c>
      <c r="D142" s="188" t="s">
        <v>121</v>
      </c>
      <c r="E142" s="189" t="s">
        <v>165</v>
      </c>
      <c r="F142" s="190" t="s">
        <v>166</v>
      </c>
      <c r="G142" s="191" t="s">
        <v>167</v>
      </c>
      <c r="H142" s="192">
        <v>600</v>
      </c>
      <c r="I142" s="193"/>
      <c r="J142" s="194">
        <f>ROUND(I142*H142,2)</f>
        <v>0</v>
      </c>
      <c r="K142" s="190" t="s">
        <v>125</v>
      </c>
      <c r="L142" s="38"/>
      <c r="M142" s="195" t="s">
        <v>1</v>
      </c>
      <c r="N142" s="196" t="s">
        <v>41</v>
      </c>
      <c r="O142" s="7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9" t="s">
        <v>126</v>
      </c>
      <c r="AT142" s="199" t="s">
        <v>121</v>
      </c>
      <c r="AU142" s="199" t="s">
        <v>86</v>
      </c>
      <c r="AY142" s="18" t="s">
        <v>119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84</v>
      </c>
      <c r="BK142" s="200">
        <f>ROUND(I142*H142,2)</f>
        <v>0</v>
      </c>
      <c r="BL142" s="18" t="s">
        <v>126</v>
      </c>
      <c r="BM142" s="199" t="s">
        <v>168</v>
      </c>
    </row>
    <row r="143" s="2" customFormat="1" ht="16.5" customHeight="1">
      <c r="A143" s="37"/>
      <c r="B143" s="187"/>
      <c r="C143" s="217" t="s">
        <v>169</v>
      </c>
      <c r="D143" s="217" t="s">
        <v>157</v>
      </c>
      <c r="E143" s="218" t="s">
        <v>170</v>
      </c>
      <c r="F143" s="219" t="s">
        <v>171</v>
      </c>
      <c r="G143" s="220" t="s">
        <v>160</v>
      </c>
      <c r="H143" s="221">
        <v>210</v>
      </c>
      <c r="I143" s="222"/>
      <c r="J143" s="223">
        <f>ROUND(I143*H143,2)</f>
        <v>0</v>
      </c>
      <c r="K143" s="219" t="s">
        <v>125</v>
      </c>
      <c r="L143" s="224"/>
      <c r="M143" s="225" t="s">
        <v>1</v>
      </c>
      <c r="N143" s="226" t="s">
        <v>41</v>
      </c>
      <c r="O143" s="76"/>
      <c r="P143" s="197">
        <f>O143*H143</f>
        <v>0</v>
      </c>
      <c r="Q143" s="197">
        <v>1</v>
      </c>
      <c r="R143" s="197">
        <f>Q143*H143</f>
        <v>210</v>
      </c>
      <c r="S143" s="197">
        <v>0</v>
      </c>
      <c r="T143" s="19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9" t="s">
        <v>161</v>
      </c>
      <c r="AT143" s="199" t="s">
        <v>157</v>
      </c>
      <c r="AU143" s="199" t="s">
        <v>86</v>
      </c>
      <c r="AY143" s="18" t="s">
        <v>119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8" t="s">
        <v>84</v>
      </c>
      <c r="BK143" s="200">
        <f>ROUND(I143*H143,2)</f>
        <v>0</v>
      </c>
      <c r="BL143" s="18" t="s">
        <v>126</v>
      </c>
      <c r="BM143" s="199" t="s">
        <v>172</v>
      </c>
    </row>
    <row r="144" s="14" customFormat="1">
      <c r="A144" s="14"/>
      <c r="B144" s="209"/>
      <c r="C144" s="14"/>
      <c r="D144" s="202" t="s">
        <v>128</v>
      </c>
      <c r="E144" s="210" t="s">
        <v>1</v>
      </c>
      <c r="F144" s="211" t="s">
        <v>173</v>
      </c>
      <c r="G144" s="14"/>
      <c r="H144" s="212">
        <v>120</v>
      </c>
      <c r="I144" s="213"/>
      <c r="J144" s="14"/>
      <c r="K144" s="14"/>
      <c r="L144" s="209"/>
      <c r="M144" s="214"/>
      <c r="N144" s="215"/>
      <c r="O144" s="215"/>
      <c r="P144" s="215"/>
      <c r="Q144" s="215"/>
      <c r="R144" s="215"/>
      <c r="S144" s="215"/>
      <c r="T144" s="21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0" t="s">
        <v>128</v>
      </c>
      <c r="AU144" s="210" t="s">
        <v>86</v>
      </c>
      <c r="AV144" s="14" t="s">
        <v>86</v>
      </c>
      <c r="AW144" s="14" t="s">
        <v>32</v>
      </c>
      <c r="AX144" s="14" t="s">
        <v>84</v>
      </c>
      <c r="AY144" s="210" t="s">
        <v>119</v>
      </c>
    </row>
    <row r="145" s="14" customFormat="1">
      <c r="A145" s="14"/>
      <c r="B145" s="209"/>
      <c r="C145" s="14"/>
      <c r="D145" s="202" t="s">
        <v>128</v>
      </c>
      <c r="E145" s="14"/>
      <c r="F145" s="211" t="s">
        <v>174</v>
      </c>
      <c r="G145" s="14"/>
      <c r="H145" s="212">
        <v>210</v>
      </c>
      <c r="I145" s="213"/>
      <c r="J145" s="14"/>
      <c r="K145" s="14"/>
      <c r="L145" s="209"/>
      <c r="M145" s="214"/>
      <c r="N145" s="215"/>
      <c r="O145" s="215"/>
      <c r="P145" s="215"/>
      <c r="Q145" s="215"/>
      <c r="R145" s="215"/>
      <c r="S145" s="215"/>
      <c r="T145" s="21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0" t="s">
        <v>128</v>
      </c>
      <c r="AU145" s="210" t="s">
        <v>86</v>
      </c>
      <c r="AV145" s="14" t="s">
        <v>86</v>
      </c>
      <c r="AW145" s="14" t="s">
        <v>3</v>
      </c>
      <c r="AX145" s="14" t="s">
        <v>84</v>
      </c>
      <c r="AY145" s="210" t="s">
        <v>119</v>
      </c>
    </row>
    <row r="146" s="2" customFormat="1" ht="21.75" customHeight="1">
      <c r="A146" s="37"/>
      <c r="B146" s="187"/>
      <c r="C146" s="188" t="s">
        <v>175</v>
      </c>
      <c r="D146" s="188" t="s">
        <v>121</v>
      </c>
      <c r="E146" s="189" t="s">
        <v>176</v>
      </c>
      <c r="F146" s="190" t="s">
        <v>177</v>
      </c>
      <c r="G146" s="191" t="s">
        <v>167</v>
      </c>
      <c r="H146" s="192">
        <v>600</v>
      </c>
      <c r="I146" s="193"/>
      <c r="J146" s="194">
        <f>ROUND(I146*H146,2)</f>
        <v>0</v>
      </c>
      <c r="K146" s="190" t="s">
        <v>125</v>
      </c>
      <c r="L146" s="38"/>
      <c r="M146" s="195" t="s">
        <v>1</v>
      </c>
      <c r="N146" s="196" t="s">
        <v>41</v>
      </c>
      <c r="O146" s="76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9" t="s">
        <v>126</v>
      </c>
      <c r="AT146" s="199" t="s">
        <v>121</v>
      </c>
      <c r="AU146" s="199" t="s">
        <v>86</v>
      </c>
      <c r="AY146" s="18" t="s">
        <v>119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84</v>
      </c>
      <c r="BK146" s="200">
        <f>ROUND(I146*H146,2)</f>
        <v>0</v>
      </c>
      <c r="BL146" s="18" t="s">
        <v>126</v>
      </c>
      <c r="BM146" s="199" t="s">
        <v>178</v>
      </c>
    </row>
    <row r="147" s="2" customFormat="1" ht="16.5" customHeight="1">
      <c r="A147" s="37"/>
      <c r="B147" s="187"/>
      <c r="C147" s="217" t="s">
        <v>179</v>
      </c>
      <c r="D147" s="217" t="s">
        <v>157</v>
      </c>
      <c r="E147" s="218" t="s">
        <v>180</v>
      </c>
      <c r="F147" s="219" t="s">
        <v>181</v>
      </c>
      <c r="G147" s="220" t="s">
        <v>182</v>
      </c>
      <c r="H147" s="221">
        <v>15</v>
      </c>
      <c r="I147" s="222"/>
      <c r="J147" s="223">
        <f>ROUND(I147*H147,2)</f>
        <v>0</v>
      </c>
      <c r="K147" s="219" t="s">
        <v>125</v>
      </c>
      <c r="L147" s="224"/>
      <c r="M147" s="225" t="s">
        <v>1</v>
      </c>
      <c r="N147" s="226" t="s">
        <v>41</v>
      </c>
      <c r="O147" s="76"/>
      <c r="P147" s="197">
        <f>O147*H147</f>
        <v>0</v>
      </c>
      <c r="Q147" s="197">
        <v>0.001</v>
      </c>
      <c r="R147" s="197">
        <f>Q147*H147</f>
        <v>0.014999999999999999</v>
      </c>
      <c r="S147" s="197">
        <v>0</v>
      </c>
      <c r="T147" s="19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9" t="s">
        <v>161</v>
      </c>
      <c r="AT147" s="199" t="s">
        <v>157</v>
      </c>
      <c r="AU147" s="199" t="s">
        <v>86</v>
      </c>
      <c r="AY147" s="18" t="s">
        <v>119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84</v>
      </c>
      <c r="BK147" s="200">
        <f>ROUND(I147*H147,2)</f>
        <v>0</v>
      </c>
      <c r="BL147" s="18" t="s">
        <v>126</v>
      </c>
      <c r="BM147" s="199" t="s">
        <v>183</v>
      </c>
    </row>
    <row r="148" s="14" customFormat="1">
      <c r="A148" s="14"/>
      <c r="B148" s="209"/>
      <c r="C148" s="14"/>
      <c r="D148" s="202" t="s">
        <v>128</v>
      </c>
      <c r="E148" s="210" t="s">
        <v>1</v>
      </c>
      <c r="F148" s="211" t="s">
        <v>184</v>
      </c>
      <c r="G148" s="14"/>
      <c r="H148" s="212">
        <v>15</v>
      </c>
      <c r="I148" s="213"/>
      <c r="J148" s="14"/>
      <c r="K148" s="14"/>
      <c r="L148" s="209"/>
      <c r="M148" s="214"/>
      <c r="N148" s="215"/>
      <c r="O148" s="215"/>
      <c r="P148" s="215"/>
      <c r="Q148" s="215"/>
      <c r="R148" s="215"/>
      <c r="S148" s="215"/>
      <c r="T148" s="21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0" t="s">
        <v>128</v>
      </c>
      <c r="AU148" s="210" t="s">
        <v>86</v>
      </c>
      <c r="AV148" s="14" t="s">
        <v>86</v>
      </c>
      <c r="AW148" s="14" t="s">
        <v>32</v>
      </c>
      <c r="AX148" s="14" t="s">
        <v>84</v>
      </c>
      <c r="AY148" s="210" t="s">
        <v>119</v>
      </c>
    </row>
    <row r="149" s="12" customFormat="1" ht="22.8" customHeight="1">
      <c r="A149" s="12"/>
      <c r="B149" s="174"/>
      <c r="C149" s="12"/>
      <c r="D149" s="175" t="s">
        <v>75</v>
      </c>
      <c r="E149" s="185" t="s">
        <v>169</v>
      </c>
      <c r="F149" s="185" t="s">
        <v>185</v>
      </c>
      <c r="G149" s="12"/>
      <c r="H149" s="12"/>
      <c r="I149" s="177"/>
      <c r="J149" s="186">
        <f>BK149</f>
        <v>0</v>
      </c>
      <c r="K149" s="12"/>
      <c r="L149" s="174"/>
      <c r="M149" s="179"/>
      <c r="N149" s="180"/>
      <c r="O149" s="180"/>
      <c r="P149" s="181">
        <f>SUM(P150:P196)</f>
        <v>0</v>
      </c>
      <c r="Q149" s="180"/>
      <c r="R149" s="181">
        <f>SUM(R150:R196)</f>
        <v>0.0034159999999999998</v>
      </c>
      <c r="S149" s="180"/>
      <c r="T149" s="182">
        <f>SUM(T150:T196)</f>
        <v>419.98309999999998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5" t="s">
        <v>84</v>
      </c>
      <c r="AT149" s="183" t="s">
        <v>75</v>
      </c>
      <c r="AU149" s="183" t="s">
        <v>84</v>
      </c>
      <c r="AY149" s="175" t="s">
        <v>119</v>
      </c>
      <c r="BK149" s="184">
        <f>SUM(BK150:BK196)</f>
        <v>0</v>
      </c>
    </row>
    <row r="150" s="2" customFormat="1" ht="21.75" customHeight="1">
      <c r="A150" s="37"/>
      <c r="B150" s="187"/>
      <c r="C150" s="188" t="s">
        <v>186</v>
      </c>
      <c r="D150" s="188" t="s">
        <v>121</v>
      </c>
      <c r="E150" s="189" t="s">
        <v>187</v>
      </c>
      <c r="F150" s="190" t="s">
        <v>188</v>
      </c>
      <c r="G150" s="191" t="s">
        <v>140</v>
      </c>
      <c r="H150" s="192">
        <v>23.100000000000001</v>
      </c>
      <c r="I150" s="193"/>
      <c r="J150" s="194">
        <f>ROUND(I150*H150,2)</f>
        <v>0</v>
      </c>
      <c r="K150" s="190" t="s">
        <v>125</v>
      </c>
      <c r="L150" s="38"/>
      <c r="M150" s="195" t="s">
        <v>1</v>
      </c>
      <c r="N150" s="196" t="s">
        <v>41</v>
      </c>
      <c r="O150" s="76"/>
      <c r="P150" s="197">
        <f>O150*H150</f>
        <v>0</v>
      </c>
      <c r="Q150" s="197">
        <v>0</v>
      </c>
      <c r="R150" s="197">
        <f>Q150*H150</f>
        <v>0</v>
      </c>
      <c r="S150" s="197">
        <v>0.65000000000000002</v>
      </c>
      <c r="T150" s="198">
        <f>S150*H150</f>
        <v>15.015000000000001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9" t="s">
        <v>126</v>
      </c>
      <c r="AT150" s="199" t="s">
        <v>121</v>
      </c>
      <c r="AU150" s="199" t="s">
        <v>86</v>
      </c>
      <c r="AY150" s="18" t="s">
        <v>119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84</v>
      </c>
      <c r="BK150" s="200">
        <f>ROUND(I150*H150,2)</f>
        <v>0</v>
      </c>
      <c r="BL150" s="18" t="s">
        <v>126</v>
      </c>
      <c r="BM150" s="199" t="s">
        <v>189</v>
      </c>
    </row>
    <row r="151" s="13" customFormat="1">
      <c r="A151" s="13"/>
      <c r="B151" s="201"/>
      <c r="C151" s="13"/>
      <c r="D151" s="202" t="s">
        <v>128</v>
      </c>
      <c r="E151" s="203" t="s">
        <v>1</v>
      </c>
      <c r="F151" s="204" t="s">
        <v>190</v>
      </c>
      <c r="G151" s="13"/>
      <c r="H151" s="203" t="s">
        <v>1</v>
      </c>
      <c r="I151" s="205"/>
      <c r="J151" s="13"/>
      <c r="K151" s="13"/>
      <c r="L151" s="201"/>
      <c r="M151" s="206"/>
      <c r="N151" s="207"/>
      <c r="O151" s="207"/>
      <c r="P151" s="207"/>
      <c r="Q151" s="207"/>
      <c r="R151" s="207"/>
      <c r="S151" s="207"/>
      <c r="T151" s="20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3" t="s">
        <v>128</v>
      </c>
      <c r="AU151" s="203" t="s">
        <v>86</v>
      </c>
      <c r="AV151" s="13" t="s">
        <v>84</v>
      </c>
      <c r="AW151" s="13" t="s">
        <v>32</v>
      </c>
      <c r="AX151" s="13" t="s">
        <v>76</v>
      </c>
      <c r="AY151" s="203" t="s">
        <v>119</v>
      </c>
    </row>
    <row r="152" s="13" customFormat="1">
      <c r="A152" s="13"/>
      <c r="B152" s="201"/>
      <c r="C152" s="13"/>
      <c r="D152" s="202" t="s">
        <v>128</v>
      </c>
      <c r="E152" s="203" t="s">
        <v>1</v>
      </c>
      <c r="F152" s="204" t="s">
        <v>191</v>
      </c>
      <c r="G152" s="13"/>
      <c r="H152" s="203" t="s">
        <v>1</v>
      </c>
      <c r="I152" s="205"/>
      <c r="J152" s="13"/>
      <c r="K152" s="13"/>
      <c r="L152" s="201"/>
      <c r="M152" s="206"/>
      <c r="N152" s="207"/>
      <c r="O152" s="207"/>
      <c r="P152" s="207"/>
      <c r="Q152" s="207"/>
      <c r="R152" s="207"/>
      <c r="S152" s="207"/>
      <c r="T152" s="20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3" t="s">
        <v>128</v>
      </c>
      <c r="AU152" s="203" t="s">
        <v>86</v>
      </c>
      <c r="AV152" s="13" t="s">
        <v>84</v>
      </c>
      <c r="AW152" s="13" t="s">
        <v>32</v>
      </c>
      <c r="AX152" s="13" t="s">
        <v>76</v>
      </c>
      <c r="AY152" s="203" t="s">
        <v>119</v>
      </c>
    </row>
    <row r="153" s="13" customFormat="1">
      <c r="A153" s="13"/>
      <c r="B153" s="201"/>
      <c r="C153" s="13"/>
      <c r="D153" s="202" t="s">
        <v>128</v>
      </c>
      <c r="E153" s="203" t="s">
        <v>1</v>
      </c>
      <c r="F153" s="204" t="s">
        <v>192</v>
      </c>
      <c r="G153" s="13"/>
      <c r="H153" s="203" t="s">
        <v>1</v>
      </c>
      <c r="I153" s="205"/>
      <c r="J153" s="13"/>
      <c r="K153" s="13"/>
      <c r="L153" s="201"/>
      <c r="M153" s="206"/>
      <c r="N153" s="207"/>
      <c r="O153" s="207"/>
      <c r="P153" s="207"/>
      <c r="Q153" s="207"/>
      <c r="R153" s="207"/>
      <c r="S153" s="207"/>
      <c r="T153" s="20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3" t="s">
        <v>128</v>
      </c>
      <c r="AU153" s="203" t="s">
        <v>86</v>
      </c>
      <c r="AV153" s="13" t="s">
        <v>84</v>
      </c>
      <c r="AW153" s="13" t="s">
        <v>32</v>
      </c>
      <c r="AX153" s="13" t="s">
        <v>76</v>
      </c>
      <c r="AY153" s="203" t="s">
        <v>119</v>
      </c>
    </row>
    <row r="154" s="14" customFormat="1">
      <c r="A154" s="14"/>
      <c r="B154" s="209"/>
      <c r="C154" s="14"/>
      <c r="D154" s="202" t="s">
        <v>128</v>
      </c>
      <c r="E154" s="210" t="s">
        <v>1</v>
      </c>
      <c r="F154" s="211" t="s">
        <v>193</v>
      </c>
      <c r="G154" s="14"/>
      <c r="H154" s="212">
        <v>11.75</v>
      </c>
      <c r="I154" s="213"/>
      <c r="J154" s="14"/>
      <c r="K154" s="14"/>
      <c r="L154" s="209"/>
      <c r="M154" s="214"/>
      <c r="N154" s="215"/>
      <c r="O154" s="215"/>
      <c r="P154" s="215"/>
      <c r="Q154" s="215"/>
      <c r="R154" s="215"/>
      <c r="S154" s="215"/>
      <c r="T154" s="21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10" t="s">
        <v>128</v>
      </c>
      <c r="AU154" s="210" t="s">
        <v>86</v>
      </c>
      <c r="AV154" s="14" t="s">
        <v>86</v>
      </c>
      <c r="AW154" s="14" t="s">
        <v>32</v>
      </c>
      <c r="AX154" s="14" t="s">
        <v>76</v>
      </c>
      <c r="AY154" s="210" t="s">
        <v>119</v>
      </c>
    </row>
    <row r="155" s="13" customFormat="1">
      <c r="A155" s="13"/>
      <c r="B155" s="201"/>
      <c r="C155" s="13"/>
      <c r="D155" s="202" t="s">
        <v>128</v>
      </c>
      <c r="E155" s="203" t="s">
        <v>1</v>
      </c>
      <c r="F155" s="204" t="s">
        <v>194</v>
      </c>
      <c r="G155" s="13"/>
      <c r="H155" s="203" t="s">
        <v>1</v>
      </c>
      <c r="I155" s="205"/>
      <c r="J155" s="13"/>
      <c r="K155" s="13"/>
      <c r="L155" s="201"/>
      <c r="M155" s="206"/>
      <c r="N155" s="207"/>
      <c r="O155" s="207"/>
      <c r="P155" s="207"/>
      <c r="Q155" s="207"/>
      <c r="R155" s="207"/>
      <c r="S155" s="207"/>
      <c r="T155" s="20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3" t="s">
        <v>128</v>
      </c>
      <c r="AU155" s="203" t="s">
        <v>86</v>
      </c>
      <c r="AV155" s="13" t="s">
        <v>84</v>
      </c>
      <c r="AW155" s="13" t="s">
        <v>32</v>
      </c>
      <c r="AX155" s="13" t="s">
        <v>76</v>
      </c>
      <c r="AY155" s="203" t="s">
        <v>119</v>
      </c>
    </row>
    <row r="156" s="14" customFormat="1">
      <c r="A156" s="14"/>
      <c r="B156" s="209"/>
      <c r="C156" s="14"/>
      <c r="D156" s="202" t="s">
        <v>128</v>
      </c>
      <c r="E156" s="210" t="s">
        <v>1</v>
      </c>
      <c r="F156" s="211" t="s">
        <v>195</v>
      </c>
      <c r="G156" s="14"/>
      <c r="H156" s="212">
        <v>11.35</v>
      </c>
      <c r="I156" s="213"/>
      <c r="J156" s="14"/>
      <c r="K156" s="14"/>
      <c r="L156" s="209"/>
      <c r="M156" s="214"/>
      <c r="N156" s="215"/>
      <c r="O156" s="215"/>
      <c r="P156" s="215"/>
      <c r="Q156" s="215"/>
      <c r="R156" s="215"/>
      <c r="S156" s="215"/>
      <c r="T156" s="21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0" t="s">
        <v>128</v>
      </c>
      <c r="AU156" s="210" t="s">
        <v>86</v>
      </c>
      <c r="AV156" s="14" t="s">
        <v>86</v>
      </c>
      <c r="AW156" s="14" t="s">
        <v>32</v>
      </c>
      <c r="AX156" s="14" t="s">
        <v>76</v>
      </c>
      <c r="AY156" s="210" t="s">
        <v>119</v>
      </c>
    </row>
    <row r="157" s="15" customFormat="1">
      <c r="A157" s="15"/>
      <c r="B157" s="227"/>
      <c r="C157" s="15"/>
      <c r="D157" s="202" t="s">
        <v>128</v>
      </c>
      <c r="E157" s="228" t="s">
        <v>1</v>
      </c>
      <c r="F157" s="229" t="s">
        <v>196</v>
      </c>
      <c r="G157" s="15"/>
      <c r="H157" s="230">
        <v>23.100000000000001</v>
      </c>
      <c r="I157" s="231"/>
      <c r="J157" s="15"/>
      <c r="K157" s="15"/>
      <c r="L157" s="227"/>
      <c r="M157" s="232"/>
      <c r="N157" s="233"/>
      <c r="O157" s="233"/>
      <c r="P157" s="233"/>
      <c r="Q157" s="233"/>
      <c r="R157" s="233"/>
      <c r="S157" s="233"/>
      <c r="T157" s="23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28" t="s">
        <v>128</v>
      </c>
      <c r="AU157" s="228" t="s">
        <v>86</v>
      </c>
      <c r="AV157" s="15" t="s">
        <v>126</v>
      </c>
      <c r="AW157" s="15" t="s">
        <v>32</v>
      </c>
      <c r="AX157" s="15" t="s">
        <v>84</v>
      </c>
      <c r="AY157" s="228" t="s">
        <v>119</v>
      </c>
    </row>
    <row r="158" s="2" customFormat="1" ht="21.75" customHeight="1">
      <c r="A158" s="37"/>
      <c r="B158" s="187"/>
      <c r="C158" s="188" t="s">
        <v>197</v>
      </c>
      <c r="D158" s="188" t="s">
        <v>121</v>
      </c>
      <c r="E158" s="189" t="s">
        <v>198</v>
      </c>
      <c r="F158" s="190" t="s">
        <v>199</v>
      </c>
      <c r="G158" s="191" t="s">
        <v>140</v>
      </c>
      <c r="H158" s="192">
        <v>22.550000000000001</v>
      </c>
      <c r="I158" s="193"/>
      <c r="J158" s="194">
        <f>ROUND(I158*H158,2)</f>
        <v>0</v>
      </c>
      <c r="K158" s="190" t="s">
        <v>125</v>
      </c>
      <c r="L158" s="38"/>
      <c r="M158" s="195" t="s">
        <v>1</v>
      </c>
      <c r="N158" s="196" t="s">
        <v>41</v>
      </c>
      <c r="O158" s="76"/>
      <c r="P158" s="197">
        <f>O158*H158</f>
        <v>0</v>
      </c>
      <c r="Q158" s="197">
        <v>0</v>
      </c>
      <c r="R158" s="197">
        <f>Q158*H158</f>
        <v>0</v>
      </c>
      <c r="S158" s="197">
        <v>0.26000000000000001</v>
      </c>
      <c r="T158" s="198">
        <f>S158*H158</f>
        <v>5.8630000000000004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9" t="s">
        <v>126</v>
      </c>
      <c r="AT158" s="199" t="s">
        <v>121</v>
      </c>
      <c r="AU158" s="199" t="s">
        <v>86</v>
      </c>
      <c r="AY158" s="18" t="s">
        <v>119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8" t="s">
        <v>84</v>
      </c>
      <c r="BK158" s="200">
        <f>ROUND(I158*H158,2)</f>
        <v>0</v>
      </c>
      <c r="BL158" s="18" t="s">
        <v>126</v>
      </c>
      <c r="BM158" s="199" t="s">
        <v>200</v>
      </c>
    </row>
    <row r="159" s="13" customFormat="1">
      <c r="A159" s="13"/>
      <c r="B159" s="201"/>
      <c r="C159" s="13"/>
      <c r="D159" s="202" t="s">
        <v>128</v>
      </c>
      <c r="E159" s="203" t="s">
        <v>1</v>
      </c>
      <c r="F159" s="204" t="s">
        <v>201</v>
      </c>
      <c r="G159" s="13"/>
      <c r="H159" s="203" t="s">
        <v>1</v>
      </c>
      <c r="I159" s="205"/>
      <c r="J159" s="13"/>
      <c r="K159" s="13"/>
      <c r="L159" s="201"/>
      <c r="M159" s="206"/>
      <c r="N159" s="207"/>
      <c r="O159" s="207"/>
      <c r="P159" s="207"/>
      <c r="Q159" s="207"/>
      <c r="R159" s="207"/>
      <c r="S159" s="207"/>
      <c r="T159" s="20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3" t="s">
        <v>128</v>
      </c>
      <c r="AU159" s="203" t="s">
        <v>86</v>
      </c>
      <c r="AV159" s="13" t="s">
        <v>84</v>
      </c>
      <c r="AW159" s="13" t="s">
        <v>32</v>
      </c>
      <c r="AX159" s="13" t="s">
        <v>76</v>
      </c>
      <c r="AY159" s="203" t="s">
        <v>119</v>
      </c>
    </row>
    <row r="160" s="14" customFormat="1">
      <c r="A160" s="14"/>
      <c r="B160" s="209"/>
      <c r="C160" s="14"/>
      <c r="D160" s="202" t="s">
        <v>128</v>
      </c>
      <c r="E160" s="210" t="s">
        <v>1</v>
      </c>
      <c r="F160" s="211" t="s">
        <v>202</v>
      </c>
      <c r="G160" s="14"/>
      <c r="H160" s="212">
        <v>22.550000000000001</v>
      </c>
      <c r="I160" s="213"/>
      <c r="J160" s="14"/>
      <c r="K160" s="14"/>
      <c r="L160" s="209"/>
      <c r="M160" s="214"/>
      <c r="N160" s="215"/>
      <c r="O160" s="215"/>
      <c r="P160" s="215"/>
      <c r="Q160" s="215"/>
      <c r="R160" s="215"/>
      <c r="S160" s="215"/>
      <c r="T160" s="21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0" t="s">
        <v>128</v>
      </c>
      <c r="AU160" s="210" t="s">
        <v>86</v>
      </c>
      <c r="AV160" s="14" t="s">
        <v>86</v>
      </c>
      <c r="AW160" s="14" t="s">
        <v>32</v>
      </c>
      <c r="AX160" s="14" t="s">
        <v>84</v>
      </c>
      <c r="AY160" s="210" t="s">
        <v>119</v>
      </c>
    </row>
    <row r="161" s="2" customFormat="1" ht="21.75" customHeight="1">
      <c r="A161" s="37"/>
      <c r="B161" s="187"/>
      <c r="C161" s="188" t="s">
        <v>203</v>
      </c>
      <c r="D161" s="188" t="s">
        <v>121</v>
      </c>
      <c r="E161" s="189" t="s">
        <v>204</v>
      </c>
      <c r="F161" s="190" t="s">
        <v>205</v>
      </c>
      <c r="G161" s="191" t="s">
        <v>140</v>
      </c>
      <c r="H161" s="192">
        <v>72.569999999999993</v>
      </c>
      <c r="I161" s="193"/>
      <c r="J161" s="194">
        <f>ROUND(I161*H161,2)</f>
        <v>0</v>
      </c>
      <c r="K161" s="190" t="s">
        <v>125</v>
      </c>
      <c r="L161" s="38"/>
      <c r="M161" s="195" t="s">
        <v>1</v>
      </c>
      <c r="N161" s="196" t="s">
        <v>41</v>
      </c>
      <c r="O161" s="76"/>
      <c r="P161" s="197">
        <f>O161*H161</f>
        <v>0</v>
      </c>
      <c r="Q161" s="197">
        <v>0</v>
      </c>
      <c r="R161" s="197">
        <f>Q161*H161</f>
        <v>0</v>
      </c>
      <c r="S161" s="197">
        <v>0.56999999999999995</v>
      </c>
      <c r="T161" s="198">
        <f>S161*H161</f>
        <v>41.364899999999992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9" t="s">
        <v>126</v>
      </c>
      <c r="AT161" s="199" t="s">
        <v>121</v>
      </c>
      <c r="AU161" s="199" t="s">
        <v>86</v>
      </c>
      <c r="AY161" s="18" t="s">
        <v>119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84</v>
      </c>
      <c r="BK161" s="200">
        <f>ROUND(I161*H161,2)</f>
        <v>0</v>
      </c>
      <c r="BL161" s="18" t="s">
        <v>126</v>
      </c>
      <c r="BM161" s="199" t="s">
        <v>206</v>
      </c>
    </row>
    <row r="162" s="13" customFormat="1">
      <c r="A162" s="13"/>
      <c r="B162" s="201"/>
      <c r="C162" s="13"/>
      <c r="D162" s="202" t="s">
        <v>128</v>
      </c>
      <c r="E162" s="203" t="s">
        <v>1</v>
      </c>
      <c r="F162" s="204" t="s">
        <v>190</v>
      </c>
      <c r="G162" s="13"/>
      <c r="H162" s="203" t="s">
        <v>1</v>
      </c>
      <c r="I162" s="205"/>
      <c r="J162" s="13"/>
      <c r="K162" s="13"/>
      <c r="L162" s="201"/>
      <c r="M162" s="206"/>
      <c r="N162" s="207"/>
      <c r="O162" s="207"/>
      <c r="P162" s="207"/>
      <c r="Q162" s="207"/>
      <c r="R162" s="207"/>
      <c r="S162" s="207"/>
      <c r="T162" s="20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3" t="s">
        <v>128</v>
      </c>
      <c r="AU162" s="203" t="s">
        <v>86</v>
      </c>
      <c r="AV162" s="13" t="s">
        <v>84</v>
      </c>
      <c r="AW162" s="13" t="s">
        <v>32</v>
      </c>
      <c r="AX162" s="13" t="s">
        <v>76</v>
      </c>
      <c r="AY162" s="203" t="s">
        <v>119</v>
      </c>
    </row>
    <row r="163" s="14" customFormat="1">
      <c r="A163" s="14"/>
      <c r="B163" s="209"/>
      <c r="C163" s="14"/>
      <c r="D163" s="202" t="s">
        <v>128</v>
      </c>
      <c r="E163" s="210" t="s">
        <v>1</v>
      </c>
      <c r="F163" s="211" t="s">
        <v>207</v>
      </c>
      <c r="G163" s="14"/>
      <c r="H163" s="212">
        <v>38.469999999999999</v>
      </c>
      <c r="I163" s="213"/>
      <c r="J163" s="14"/>
      <c r="K163" s="14"/>
      <c r="L163" s="209"/>
      <c r="M163" s="214"/>
      <c r="N163" s="215"/>
      <c r="O163" s="215"/>
      <c r="P163" s="215"/>
      <c r="Q163" s="215"/>
      <c r="R163" s="215"/>
      <c r="S163" s="215"/>
      <c r="T163" s="21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0" t="s">
        <v>128</v>
      </c>
      <c r="AU163" s="210" t="s">
        <v>86</v>
      </c>
      <c r="AV163" s="14" t="s">
        <v>86</v>
      </c>
      <c r="AW163" s="14" t="s">
        <v>32</v>
      </c>
      <c r="AX163" s="14" t="s">
        <v>76</v>
      </c>
      <c r="AY163" s="210" t="s">
        <v>119</v>
      </c>
    </row>
    <row r="164" s="13" customFormat="1">
      <c r="A164" s="13"/>
      <c r="B164" s="201"/>
      <c r="C164" s="13"/>
      <c r="D164" s="202" t="s">
        <v>128</v>
      </c>
      <c r="E164" s="203" t="s">
        <v>1</v>
      </c>
      <c r="F164" s="204" t="s">
        <v>194</v>
      </c>
      <c r="G164" s="13"/>
      <c r="H164" s="203" t="s">
        <v>1</v>
      </c>
      <c r="I164" s="205"/>
      <c r="J164" s="13"/>
      <c r="K164" s="13"/>
      <c r="L164" s="201"/>
      <c r="M164" s="206"/>
      <c r="N164" s="207"/>
      <c r="O164" s="207"/>
      <c r="P164" s="207"/>
      <c r="Q164" s="207"/>
      <c r="R164" s="207"/>
      <c r="S164" s="207"/>
      <c r="T164" s="20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3" t="s">
        <v>128</v>
      </c>
      <c r="AU164" s="203" t="s">
        <v>86</v>
      </c>
      <c r="AV164" s="13" t="s">
        <v>84</v>
      </c>
      <c r="AW164" s="13" t="s">
        <v>32</v>
      </c>
      <c r="AX164" s="13" t="s">
        <v>76</v>
      </c>
      <c r="AY164" s="203" t="s">
        <v>119</v>
      </c>
    </row>
    <row r="165" s="14" customFormat="1">
      <c r="A165" s="14"/>
      <c r="B165" s="209"/>
      <c r="C165" s="14"/>
      <c r="D165" s="202" t="s">
        <v>128</v>
      </c>
      <c r="E165" s="210" t="s">
        <v>1</v>
      </c>
      <c r="F165" s="211" t="s">
        <v>208</v>
      </c>
      <c r="G165" s="14"/>
      <c r="H165" s="212">
        <v>16.899999999999999</v>
      </c>
      <c r="I165" s="213"/>
      <c r="J165" s="14"/>
      <c r="K165" s="14"/>
      <c r="L165" s="209"/>
      <c r="M165" s="214"/>
      <c r="N165" s="215"/>
      <c r="O165" s="215"/>
      <c r="P165" s="215"/>
      <c r="Q165" s="215"/>
      <c r="R165" s="215"/>
      <c r="S165" s="215"/>
      <c r="T165" s="21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0" t="s">
        <v>128</v>
      </c>
      <c r="AU165" s="210" t="s">
        <v>86</v>
      </c>
      <c r="AV165" s="14" t="s">
        <v>86</v>
      </c>
      <c r="AW165" s="14" t="s">
        <v>32</v>
      </c>
      <c r="AX165" s="14" t="s">
        <v>76</v>
      </c>
      <c r="AY165" s="210" t="s">
        <v>119</v>
      </c>
    </row>
    <row r="166" s="14" customFormat="1">
      <c r="A166" s="14"/>
      <c r="B166" s="209"/>
      <c r="C166" s="14"/>
      <c r="D166" s="202" t="s">
        <v>128</v>
      </c>
      <c r="E166" s="210" t="s">
        <v>1</v>
      </c>
      <c r="F166" s="211" t="s">
        <v>209</v>
      </c>
      <c r="G166" s="14"/>
      <c r="H166" s="212">
        <v>17.199999999999999</v>
      </c>
      <c r="I166" s="213"/>
      <c r="J166" s="14"/>
      <c r="K166" s="14"/>
      <c r="L166" s="209"/>
      <c r="M166" s="214"/>
      <c r="N166" s="215"/>
      <c r="O166" s="215"/>
      <c r="P166" s="215"/>
      <c r="Q166" s="215"/>
      <c r="R166" s="215"/>
      <c r="S166" s="215"/>
      <c r="T166" s="21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0" t="s">
        <v>128</v>
      </c>
      <c r="AU166" s="210" t="s">
        <v>86</v>
      </c>
      <c r="AV166" s="14" t="s">
        <v>86</v>
      </c>
      <c r="AW166" s="14" t="s">
        <v>32</v>
      </c>
      <c r="AX166" s="14" t="s">
        <v>76</v>
      </c>
      <c r="AY166" s="210" t="s">
        <v>119</v>
      </c>
    </row>
    <row r="167" s="15" customFormat="1">
      <c r="A167" s="15"/>
      <c r="B167" s="227"/>
      <c r="C167" s="15"/>
      <c r="D167" s="202" t="s">
        <v>128</v>
      </c>
      <c r="E167" s="228" t="s">
        <v>1</v>
      </c>
      <c r="F167" s="229" t="s">
        <v>196</v>
      </c>
      <c r="G167" s="15"/>
      <c r="H167" s="230">
        <v>72.569999999999993</v>
      </c>
      <c r="I167" s="231"/>
      <c r="J167" s="15"/>
      <c r="K167" s="15"/>
      <c r="L167" s="227"/>
      <c r="M167" s="232"/>
      <c r="N167" s="233"/>
      <c r="O167" s="233"/>
      <c r="P167" s="233"/>
      <c r="Q167" s="233"/>
      <c r="R167" s="233"/>
      <c r="S167" s="233"/>
      <c r="T167" s="23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28" t="s">
        <v>128</v>
      </c>
      <c r="AU167" s="228" t="s">
        <v>86</v>
      </c>
      <c r="AV167" s="15" t="s">
        <v>126</v>
      </c>
      <c r="AW167" s="15" t="s">
        <v>32</v>
      </c>
      <c r="AX167" s="15" t="s">
        <v>84</v>
      </c>
      <c r="AY167" s="228" t="s">
        <v>119</v>
      </c>
    </row>
    <row r="168" s="2" customFormat="1" ht="21.75" customHeight="1">
      <c r="A168" s="37"/>
      <c r="B168" s="187"/>
      <c r="C168" s="188" t="s">
        <v>8</v>
      </c>
      <c r="D168" s="188" t="s">
        <v>121</v>
      </c>
      <c r="E168" s="189" t="s">
        <v>210</v>
      </c>
      <c r="F168" s="190" t="s">
        <v>211</v>
      </c>
      <c r="G168" s="191" t="s">
        <v>140</v>
      </c>
      <c r="H168" s="192">
        <v>5.5999999999999996</v>
      </c>
      <c r="I168" s="193"/>
      <c r="J168" s="194">
        <f>ROUND(I168*H168,2)</f>
        <v>0</v>
      </c>
      <c r="K168" s="190" t="s">
        <v>125</v>
      </c>
      <c r="L168" s="38"/>
      <c r="M168" s="195" t="s">
        <v>1</v>
      </c>
      <c r="N168" s="196" t="s">
        <v>41</v>
      </c>
      <c r="O168" s="76"/>
      <c r="P168" s="197">
        <f>O168*H168</f>
        <v>0</v>
      </c>
      <c r="Q168" s="197">
        <v>0</v>
      </c>
      <c r="R168" s="197">
        <f>Q168*H168</f>
        <v>0</v>
      </c>
      <c r="S168" s="197">
        <v>0.68000000000000005</v>
      </c>
      <c r="T168" s="198">
        <f>S168*H168</f>
        <v>3.8079999999999998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9" t="s">
        <v>126</v>
      </c>
      <c r="AT168" s="199" t="s">
        <v>121</v>
      </c>
      <c r="AU168" s="199" t="s">
        <v>86</v>
      </c>
      <c r="AY168" s="18" t="s">
        <v>119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8" t="s">
        <v>84</v>
      </c>
      <c r="BK168" s="200">
        <f>ROUND(I168*H168,2)</f>
        <v>0</v>
      </c>
      <c r="BL168" s="18" t="s">
        <v>126</v>
      </c>
      <c r="BM168" s="199" t="s">
        <v>212</v>
      </c>
    </row>
    <row r="169" s="13" customFormat="1">
      <c r="A169" s="13"/>
      <c r="B169" s="201"/>
      <c r="C169" s="13"/>
      <c r="D169" s="202" t="s">
        <v>128</v>
      </c>
      <c r="E169" s="203" t="s">
        <v>1</v>
      </c>
      <c r="F169" s="204" t="s">
        <v>213</v>
      </c>
      <c r="G169" s="13"/>
      <c r="H169" s="203" t="s">
        <v>1</v>
      </c>
      <c r="I169" s="205"/>
      <c r="J169" s="13"/>
      <c r="K169" s="13"/>
      <c r="L169" s="201"/>
      <c r="M169" s="206"/>
      <c r="N169" s="207"/>
      <c r="O169" s="207"/>
      <c r="P169" s="207"/>
      <c r="Q169" s="207"/>
      <c r="R169" s="207"/>
      <c r="S169" s="207"/>
      <c r="T169" s="20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3" t="s">
        <v>128</v>
      </c>
      <c r="AU169" s="203" t="s">
        <v>86</v>
      </c>
      <c r="AV169" s="13" t="s">
        <v>84</v>
      </c>
      <c r="AW169" s="13" t="s">
        <v>32</v>
      </c>
      <c r="AX169" s="13" t="s">
        <v>76</v>
      </c>
      <c r="AY169" s="203" t="s">
        <v>119</v>
      </c>
    </row>
    <row r="170" s="14" customFormat="1">
      <c r="A170" s="14"/>
      <c r="B170" s="209"/>
      <c r="C170" s="14"/>
      <c r="D170" s="202" t="s">
        <v>128</v>
      </c>
      <c r="E170" s="210" t="s">
        <v>1</v>
      </c>
      <c r="F170" s="211" t="s">
        <v>214</v>
      </c>
      <c r="G170" s="14"/>
      <c r="H170" s="212">
        <v>5.5999999999999996</v>
      </c>
      <c r="I170" s="213"/>
      <c r="J170" s="14"/>
      <c r="K170" s="14"/>
      <c r="L170" s="209"/>
      <c r="M170" s="214"/>
      <c r="N170" s="215"/>
      <c r="O170" s="215"/>
      <c r="P170" s="215"/>
      <c r="Q170" s="215"/>
      <c r="R170" s="215"/>
      <c r="S170" s="215"/>
      <c r="T170" s="21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10" t="s">
        <v>128</v>
      </c>
      <c r="AU170" s="210" t="s">
        <v>86</v>
      </c>
      <c r="AV170" s="14" t="s">
        <v>86</v>
      </c>
      <c r="AW170" s="14" t="s">
        <v>32</v>
      </c>
      <c r="AX170" s="14" t="s">
        <v>84</v>
      </c>
      <c r="AY170" s="210" t="s">
        <v>119</v>
      </c>
    </row>
    <row r="171" s="2" customFormat="1" ht="21.75" customHeight="1">
      <c r="A171" s="37"/>
      <c r="B171" s="187"/>
      <c r="C171" s="188" t="s">
        <v>215</v>
      </c>
      <c r="D171" s="188" t="s">
        <v>121</v>
      </c>
      <c r="E171" s="189" t="s">
        <v>216</v>
      </c>
      <c r="F171" s="190" t="s">
        <v>217</v>
      </c>
      <c r="G171" s="191" t="s">
        <v>140</v>
      </c>
      <c r="H171" s="192">
        <v>87</v>
      </c>
      <c r="I171" s="193"/>
      <c r="J171" s="194">
        <f>ROUND(I171*H171,2)</f>
        <v>0</v>
      </c>
      <c r="K171" s="190" t="s">
        <v>125</v>
      </c>
      <c r="L171" s="38"/>
      <c r="M171" s="195" t="s">
        <v>1</v>
      </c>
      <c r="N171" s="196" t="s">
        <v>41</v>
      </c>
      <c r="O171" s="76"/>
      <c r="P171" s="197">
        <f>O171*H171</f>
        <v>0</v>
      </c>
      <c r="Q171" s="197">
        <v>0</v>
      </c>
      <c r="R171" s="197">
        <f>Q171*H171</f>
        <v>0</v>
      </c>
      <c r="S171" s="197">
        <v>0.54000000000000004</v>
      </c>
      <c r="T171" s="198">
        <f>S171*H171</f>
        <v>46.980000000000004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9" t="s">
        <v>126</v>
      </c>
      <c r="AT171" s="199" t="s">
        <v>121</v>
      </c>
      <c r="AU171" s="199" t="s">
        <v>86</v>
      </c>
      <c r="AY171" s="18" t="s">
        <v>119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84</v>
      </c>
      <c r="BK171" s="200">
        <f>ROUND(I171*H171,2)</f>
        <v>0</v>
      </c>
      <c r="BL171" s="18" t="s">
        <v>126</v>
      </c>
      <c r="BM171" s="199" t="s">
        <v>218</v>
      </c>
    </row>
    <row r="172" s="13" customFormat="1">
      <c r="A172" s="13"/>
      <c r="B172" s="201"/>
      <c r="C172" s="13"/>
      <c r="D172" s="202" t="s">
        <v>128</v>
      </c>
      <c r="E172" s="203" t="s">
        <v>1</v>
      </c>
      <c r="F172" s="204" t="s">
        <v>201</v>
      </c>
      <c r="G172" s="13"/>
      <c r="H172" s="203" t="s">
        <v>1</v>
      </c>
      <c r="I172" s="205"/>
      <c r="J172" s="13"/>
      <c r="K172" s="13"/>
      <c r="L172" s="201"/>
      <c r="M172" s="206"/>
      <c r="N172" s="207"/>
      <c r="O172" s="207"/>
      <c r="P172" s="207"/>
      <c r="Q172" s="207"/>
      <c r="R172" s="207"/>
      <c r="S172" s="207"/>
      <c r="T172" s="20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3" t="s">
        <v>128</v>
      </c>
      <c r="AU172" s="203" t="s">
        <v>86</v>
      </c>
      <c r="AV172" s="13" t="s">
        <v>84</v>
      </c>
      <c r="AW172" s="13" t="s">
        <v>32</v>
      </c>
      <c r="AX172" s="13" t="s">
        <v>76</v>
      </c>
      <c r="AY172" s="203" t="s">
        <v>119</v>
      </c>
    </row>
    <row r="173" s="13" customFormat="1">
      <c r="A173" s="13"/>
      <c r="B173" s="201"/>
      <c r="C173" s="13"/>
      <c r="D173" s="202" t="s">
        <v>128</v>
      </c>
      <c r="E173" s="203" t="s">
        <v>1</v>
      </c>
      <c r="F173" s="204" t="s">
        <v>219</v>
      </c>
      <c r="G173" s="13"/>
      <c r="H173" s="203" t="s">
        <v>1</v>
      </c>
      <c r="I173" s="205"/>
      <c r="J173" s="13"/>
      <c r="K173" s="13"/>
      <c r="L173" s="201"/>
      <c r="M173" s="206"/>
      <c r="N173" s="207"/>
      <c r="O173" s="207"/>
      <c r="P173" s="207"/>
      <c r="Q173" s="207"/>
      <c r="R173" s="207"/>
      <c r="S173" s="207"/>
      <c r="T173" s="20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3" t="s">
        <v>128</v>
      </c>
      <c r="AU173" s="203" t="s">
        <v>86</v>
      </c>
      <c r="AV173" s="13" t="s">
        <v>84</v>
      </c>
      <c r="AW173" s="13" t="s">
        <v>32</v>
      </c>
      <c r="AX173" s="13" t="s">
        <v>76</v>
      </c>
      <c r="AY173" s="203" t="s">
        <v>119</v>
      </c>
    </row>
    <row r="174" s="13" customFormat="1">
      <c r="A174" s="13"/>
      <c r="B174" s="201"/>
      <c r="C174" s="13"/>
      <c r="D174" s="202" t="s">
        <v>128</v>
      </c>
      <c r="E174" s="203" t="s">
        <v>1</v>
      </c>
      <c r="F174" s="204" t="s">
        <v>220</v>
      </c>
      <c r="G174" s="13"/>
      <c r="H174" s="203" t="s">
        <v>1</v>
      </c>
      <c r="I174" s="205"/>
      <c r="J174" s="13"/>
      <c r="K174" s="13"/>
      <c r="L174" s="201"/>
      <c r="M174" s="206"/>
      <c r="N174" s="207"/>
      <c r="O174" s="207"/>
      <c r="P174" s="207"/>
      <c r="Q174" s="207"/>
      <c r="R174" s="207"/>
      <c r="S174" s="207"/>
      <c r="T174" s="20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3" t="s">
        <v>128</v>
      </c>
      <c r="AU174" s="203" t="s">
        <v>86</v>
      </c>
      <c r="AV174" s="13" t="s">
        <v>84</v>
      </c>
      <c r="AW174" s="13" t="s">
        <v>32</v>
      </c>
      <c r="AX174" s="13" t="s">
        <v>76</v>
      </c>
      <c r="AY174" s="203" t="s">
        <v>119</v>
      </c>
    </row>
    <row r="175" s="13" customFormat="1">
      <c r="A175" s="13"/>
      <c r="B175" s="201"/>
      <c r="C175" s="13"/>
      <c r="D175" s="202" t="s">
        <v>128</v>
      </c>
      <c r="E175" s="203" t="s">
        <v>1</v>
      </c>
      <c r="F175" s="204" t="s">
        <v>221</v>
      </c>
      <c r="G175" s="13"/>
      <c r="H175" s="203" t="s">
        <v>1</v>
      </c>
      <c r="I175" s="205"/>
      <c r="J175" s="13"/>
      <c r="K175" s="13"/>
      <c r="L175" s="201"/>
      <c r="M175" s="206"/>
      <c r="N175" s="207"/>
      <c r="O175" s="207"/>
      <c r="P175" s="207"/>
      <c r="Q175" s="207"/>
      <c r="R175" s="207"/>
      <c r="S175" s="207"/>
      <c r="T175" s="20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3" t="s">
        <v>128</v>
      </c>
      <c r="AU175" s="203" t="s">
        <v>86</v>
      </c>
      <c r="AV175" s="13" t="s">
        <v>84</v>
      </c>
      <c r="AW175" s="13" t="s">
        <v>32</v>
      </c>
      <c r="AX175" s="13" t="s">
        <v>76</v>
      </c>
      <c r="AY175" s="203" t="s">
        <v>119</v>
      </c>
    </row>
    <row r="176" s="13" customFormat="1">
      <c r="A176" s="13"/>
      <c r="B176" s="201"/>
      <c r="C176" s="13"/>
      <c r="D176" s="202" t="s">
        <v>128</v>
      </c>
      <c r="E176" s="203" t="s">
        <v>1</v>
      </c>
      <c r="F176" s="204" t="s">
        <v>222</v>
      </c>
      <c r="G176" s="13"/>
      <c r="H176" s="203" t="s">
        <v>1</v>
      </c>
      <c r="I176" s="205"/>
      <c r="J176" s="13"/>
      <c r="K176" s="13"/>
      <c r="L176" s="201"/>
      <c r="M176" s="206"/>
      <c r="N176" s="207"/>
      <c r="O176" s="207"/>
      <c r="P176" s="207"/>
      <c r="Q176" s="207"/>
      <c r="R176" s="207"/>
      <c r="S176" s="207"/>
      <c r="T176" s="20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3" t="s">
        <v>128</v>
      </c>
      <c r="AU176" s="203" t="s">
        <v>86</v>
      </c>
      <c r="AV176" s="13" t="s">
        <v>84</v>
      </c>
      <c r="AW176" s="13" t="s">
        <v>32</v>
      </c>
      <c r="AX176" s="13" t="s">
        <v>76</v>
      </c>
      <c r="AY176" s="203" t="s">
        <v>119</v>
      </c>
    </row>
    <row r="177" s="14" customFormat="1">
      <c r="A177" s="14"/>
      <c r="B177" s="209"/>
      <c r="C177" s="14"/>
      <c r="D177" s="202" t="s">
        <v>128</v>
      </c>
      <c r="E177" s="210" t="s">
        <v>1</v>
      </c>
      <c r="F177" s="211" t="s">
        <v>223</v>
      </c>
      <c r="G177" s="14"/>
      <c r="H177" s="212">
        <v>75</v>
      </c>
      <c r="I177" s="213"/>
      <c r="J177" s="14"/>
      <c r="K177" s="14"/>
      <c r="L177" s="209"/>
      <c r="M177" s="214"/>
      <c r="N177" s="215"/>
      <c r="O177" s="215"/>
      <c r="P177" s="215"/>
      <c r="Q177" s="215"/>
      <c r="R177" s="215"/>
      <c r="S177" s="215"/>
      <c r="T177" s="21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10" t="s">
        <v>128</v>
      </c>
      <c r="AU177" s="210" t="s">
        <v>86</v>
      </c>
      <c r="AV177" s="14" t="s">
        <v>86</v>
      </c>
      <c r="AW177" s="14" t="s">
        <v>32</v>
      </c>
      <c r="AX177" s="14" t="s">
        <v>76</v>
      </c>
      <c r="AY177" s="210" t="s">
        <v>119</v>
      </c>
    </row>
    <row r="178" s="13" customFormat="1">
      <c r="A178" s="13"/>
      <c r="B178" s="201"/>
      <c r="C178" s="13"/>
      <c r="D178" s="202" t="s">
        <v>128</v>
      </c>
      <c r="E178" s="203" t="s">
        <v>1</v>
      </c>
      <c r="F178" s="204" t="s">
        <v>194</v>
      </c>
      <c r="G178" s="13"/>
      <c r="H178" s="203" t="s">
        <v>1</v>
      </c>
      <c r="I178" s="205"/>
      <c r="J178" s="13"/>
      <c r="K178" s="13"/>
      <c r="L178" s="201"/>
      <c r="M178" s="206"/>
      <c r="N178" s="207"/>
      <c r="O178" s="207"/>
      <c r="P178" s="207"/>
      <c r="Q178" s="207"/>
      <c r="R178" s="207"/>
      <c r="S178" s="207"/>
      <c r="T178" s="20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3" t="s">
        <v>128</v>
      </c>
      <c r="AU178" s="203" t="s">
        <v>86</v>
      </c>
      <c r="AV178" s="13" t="s">
        <v>84</v>
      </c>
      <c r="AW178" s="13" t="s">
        <v>32</v>
      </c>
      <c r="AX178" s="13" t="s">
        <v>76</v>
      </c>
      <c r="AY178" s="203" t="s">
        <v>119</v>
      </c>
    </row>
    <row r="179" s="13" customFormat="1">
      <c r="A179" s="13"/>
      <c r="B179" s="201"/>
      <c r="C179" s="13"/>
      <c r="D179" s="202" t="s">
        <v>128</v>
      </c>
      <c r="E179" s="203" t="s">
        <v>1</v>
      </c>
      <c r="F179" s="204" t="s">
        <v>224</v>
      </c>
      <c r="G179" s="13"/>
      <c r="H179" s="203" t="s">
        <v>1</v>
      </c>
      <c r="I179" s="205"/>
      <c r="J179" s="13"/>
      <c r="K179" s="13"/>
      <c r="L179" s="201"/>
      <c r="M179" s="206"/>
      <c r="N179" s="207"/>
      <c r="O179" s="207"/>
      <c r="P179" s="207"/>
      <c r="Q179" s="207"/>
      <c r="R179" s="207"/>
      <c r="S179" s="207"/>
      <c r="T179" s="20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3" t="s">
        <v>128</v>
      </c>
      <c r="AU179" s="203" t="s">
        <v>86</v>
      </c>
      <c r="AV179" s="13" t="s">
        <v>84</v>
      </c>
      <c r="AW179" s="13" t="s">
        <v>32</v>
      </c>
      <c r="AX179" s="13" t="s">
        <v>76</v>
      </c>
      <c r="AY179" s="203" t="s">
        <v>119</v>
      </c>
    </row>
    <row r="180" s="14" customFormat="1">
      <c r="A180" s="14"/>
      <c r="B180" s="209"/>
      <c r="C180" s="14"/>
      <c r="D180" s="202" t="s">
        <v>128</v>
      </c>
      <c r="E180" s="210" t="s">
        <v>1</v>
      </c>
      <c r="F180" s="211" t="s">
        <v>225</v>
      </c>
      <c r="G180" s="14"/>
      <c r="H180" s="212">
        <v>12</v>
      </c>
      <c r="I180" s="213"/>
      <c r="J180" s="14"/>
      <c r="K180" s="14"/>
      <c r="L180" s="209"/>
      <c r="M180" s="214"/>
      <c r="N180" s="215"/>
      <c r="O180" s="215"/>
      <c r="P180" s="215"/>
      <c r="Q180" s="215"/>
      <c r="R180" s="215"/>
      <c r="S180" s="215"/>
      <c r="T180" s="21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10" t="s">
        <v>128</v>
      </c>
      <c r="AU180" s="210" t="s">
        <v>86</v>
      </c>
      <c r="AV180" s="14" t="s">
        <v>86</v>
      </c>
      <c r="AW180" s="14" t="s">
        <v>32</v>
      </c>
      <c r="AX180" s="14" t="s">
        <v>76</v>
      </c>
      <c r="AY180" s="210" t="s">
        <v>119</v>
      </c>
    </row>
    <row r="181" s="15" customFormat="1">
      <c r="A181" s="15"/>
      <c r="B181" s="227"/>
      <c r="C181" s="15"/>
      <c r="D181" s="202" t="s">
        <v>128</v>
      </c>
      <c r="E181" s="228" t="s">
        <v>1</v>
      </c>
      <c r="F181" s="229" t="s">
        <v>196</v>
      </c>
      <c r="G181" s="15"/>
      <c r="H181" s="230">
        <v>87</v>
      </c>
      <c r="I181" s="231"/>
      <c r="J181" s="15"/>
      <c r="K181" s="15"/>
      <c r="L181" s="227"/>
      <c r="M181" s="232"/>
      <c r="N181" s="233"/>
      <c r="O181" s="233"/>
      <c r="P181" s="233"/>
      <c r="Q181" s="233"/>
      <c r="R181" s="233"/>
      <c r="S181" s="233"/>
      <c r="T181" s="23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28" t="s">
        <v>128</v>
      </c>
      <c r="AU181" s="228" t="s">
        <v>86</v>
      </c>
      <c r="AV181" s="15" t="s">
        <v>126</v>
      </c>
      <c r="AW181" s="15" t="s">
        <v>32</v>
      </c>
      <c r="AX181" s="15" t="s">
        <v>84</v>
      </c>
      <c r="AY181" s="228" t="s">
        <v>119</v>
      </c>
    </row>
    <row r="182" s="2" customFormat="1" ht="21.75" customHeight="1">
      <c r="A182" s="37"/>
      <c r="B182" s="187"/>
      <c r="C182" s="188" t="s">
        <v>226</v>
      </c>
      <c r="D182" s="188" t="s">
        <v>121</v>
      </c>
      <c r="E182" s="189" t="s">
        <v>227</v>
      </c>
      <c r="F182" s="190" t="s">
        <v>228</v>
      </c>
      <c r="G182" s="191" t="s">
        <v>140</v>
      </c>
      <c r="H182" s="192">
        <v>34.159999999999997</v>
      </c>
      <c r="I182" s="193"/>
      <c r="J182" s="194">
        <f>ROUND(I182*H182,2)</f>
        <v>0</v>
      </c>
      <c r="K182" s="190" t="s">
        <v>125</v>
      </c>
      <c r="L182" s="38"/>
      <c r="M182" s="195" t="s">
        <v>1</v>
      </c>
      <c r="N182" s="196" t="s">
        <v>41</v>
      </c>
      <c r="O182" s="76"/>
      <c r="P182" s="197">
        <f>O182*H182</f>
        <v>0</v>
      </c>
      <c r="Q182" s="197">
        <v>0.00010000000000000001</v>
      </c>
      <c r="R182" s="197">
        <f>Q182*H182</f>
        <v>0.0034159999999999998</v>
      </c>
      <c r="S182" s="197">
        <v>2.4100000000000001</v>
      </c>
      <c r="T182" s="198">
        <f>S182*H182</f>
        <v>82.325599999999994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9" t="s">
        <v>126</v>
      </c>
      <c r="AT182" s="199" t="s">
        <v>121</v>
      </c>
      <c r="AU182" s="199" t="s">
        <v>86</v>
      </c>
      <c r="AY182" s="18" t="s">
        <v>119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8" t="s">
        <v>84</v>
      </c>
      <c r="BK182" s="200">
        <f>ROUND(I182*H182,2)</f>
        <v>0</v>
      </c>
      <c r="BL182" s="18" t="s">
        <v>126</v>
      </c>
      <c r="BM182" s="199" t="s">
        <v>229</v>
      </c>
    </row>
    <row r="183" s="13" customFormat="1">
      <c r="A183" s="13"/>
      <c r="B183" s="201"/>
      <c r="C183" s="13"/>
      <c r="D183" s="202" t="s">
        <v>128</v>
      </c>
      <c r="E183" s="203" t="s">
        <v>1</v>
      </c>
      <c r="F183" s="204" t="s">
        <v>201</v>
      </c>
      <c r="G183" s="13"/>
      <c r="H183" s="203" t="s">
        <v>1</v>
      </c>
      <c r="I183" s="205"/>
      <c r="J183" s="13"/>
      <c r="K183" s="13"/>
      <c r="L183" s="201"/>
      <c r="M183" s="206"/>
      <c r="N183" s="207"/>
      <c r="O183" s="207"/>
      <c r="P183" s="207"/>
      <c r="Q183" s="207"/>
      <c r="R183" s="207"/>
      <c r="S183" s="207"/>
      <c r="T183" s="20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3" t="s">
        <v>128</v>
      </c>
      <c r="AU183" s="203" t="s">
        <v>86</v>
      </c>
      <c r="AV183" s="13" t="s">
        <v>84</v>
      </c>
      <c r="AW183" s="13" t="s">
        <v>32</v>
      </c>
      <c r="AX183" s="13" t="s">
        <v>76</v>
      </c>
      <c r="AY183" s="203" t="s">
        <v>119</v>
      </c>
    </row>
    <row r="184" s="14" customFormat="1">
      <c r="A184" s="14"/>
      <c r="B184" s="209"/>
      <c r="C184" s="14"/>
      <c r="D184" s="202" t="s">
        <v>128</v>
      </c>
      <c r="E184" s="210" t="s">
        <v>1</v>
      </c>
      <c r="F184" s="211" t="s">
        <v>230</v>
      </c>
      <c r="G184" s="14"/>
      <c r="H184" s="212">
        <v>34.159999999999997</v>
      </c>
      <c r="I184" s="213"/>
      <c r="J184" s="14"/>
      <c r="K184" s="14"/>
      <c r="L184" s="209"/>
      <c r="M184" s="214"/>
      <c r="N184" s="215"/>
      <c r="O184" s="215"/>
      <c r="P184" s="215"/>
      <c r="Q184" s="215"/>
      <c r="R184" s="215"/>
      <c r="S184" s="215"/>
      <c r="T184" s="21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0" t="s">
        <v>128</v>
      </c>
      <c r="AU184" s="210" t="s">
        <v>86</v>
      </c>
      <c r="AV184" s="14" t="s">
        <v>86</v>
      </c>
      <c r="AW184" s="14" t="s">
        <v>32</v>
      </c>
      <c r="AX184" s="14" t="s">
        <v>84</v>
      </c>
      <c r="AY184" s="210" t="s">
        <v>119</v>
      </c>
    </row>
    <row r="185" s="2" customFormat="1" ht="21.75" customHeight="1">
      <c r="A185" s="37"/>
      <c r="B185" s="187"/>
      <c r="C185" s="188" t="s">
        <v>231</v>
      </c>
      <c r="D185" s="188" t="s">
        <v>121</v>
      </c>
      <c r="E185" s="189" t="s">
        <v>232</v>
      </c>
      <c r="F185" s="190" t="s">
        <v>233</v>
      </c>
      <c r="G185" s="191" t="s">
        <v>140</v>
      </c>
      <c r="H185" s="192">
        <v>102.10299999999999</v>
      </c>
      <c r="I185" s="193"/>
      <c r="J185" s="194">
        <f>ROUND(I185*H185,2)</f>
        <v>0</v>
      </c>
      <c r="K185" s="190" t="s">
        <v>125</v>
      </c>
      <c r="L185" s="38"/>
      <c r="M185" s="195" t="s">
        <v>1</v>
      </c>
      <c r="N185" s="196" t="s">
        <v>41</v>
      </c>
      <c r="O185" s="76"/>
      <c r="P185" s="197">
        <f>O185*H185</f>
        <v>0</v>
      </c>
      <c r="Q185" s="197">
        <v>0</v>
      </c>
      <c r="R185" s="197">
        <f>Q185*H185</f>
        <v>0</v>
      </c>
      <c r="S185" s="197">
        <v>2.2000000000000002</v>
      </c>
      <c r="T185" s="198">
        <f>S185*H185</f>
        <v>224.6266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9" t="s">
        <v>126</v>
      </c>
      <c r="AT185" s="199" t="s">
        <v>121</v>
      </c>
      <c r="AU185" s="199" t="s">
        <v>86</v>
      </c>
      <c r="AY185" s="18" t="s">
        <v>119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84</v>
      </c>
      <c r="BK185" s="200">
        <f>ROUND(I185*H185,2)</f>
        <v>0</v>
      </c>
      <c r="BL185" s="18" t="s">
        <v>126</v>
      </c>
      <c r="BM185" s="199" t="s">
        <v>234</v>
      </c>
    </row>
    <row r="186" s="13" customFormat="1">
      <c r="A186" s="13"/>
      <c r="B186" s="201"/>
      <c r="C186" s="13"/>
      <c r="D186" s="202" t="s">
        <v>128</v>
      </c>
      <c r="E186" s="203" t="s">
        <v>1</v>
      </c>
      <c r="F186" s="204" t="s">
        <v>235</v>
      </c>
      <c r="G186" s="13"/>
      <c r="H186" s="203" t="s">
        <v>1</v>
      </c>
      <c r="I186" s="205"/>
      <c r="J186" s="13"/>
      <c r="K186" s="13"/>
      <c r="L186" s="201"/>
      <c r="M186" s="206"/>
      <c r="N186" s="207"/>
      <c r="O186" s="207"/>
      <c r="P186" s="207"/>
      <c r="Q186" s="207"/>
      <c r="R186" s="207"/>
      <c r="S186" s="207"/>
      <c r="T186" s="20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3" t="s">
        <v>128</v>
      </c>
      <c r="AU186" s="203" t="s">
        <v>86</v>
      </c>
      <c r="AV186" s="13" t="s">
        <v>84</v>
      </c>
      <c r="AW186" s="13" t="s">
        <v>32</v>
      </c>
      <c r="AX186" s="13" t="s">
        <v>76</v>
      </c>
      <c r="AY186" s="203" t="s">
        <v>119</v>
      </c>
    </row>
    <row r="187" s="14" customFormat="1">
      <c r="A187" s="14"/>
      <c r="B187" s="209"/>
      <c r="C187" s="14"/>
      <c r="D187" s="202" t="s">
        <v>128</v>
      </c>
      <c r="E187" s="210" t="s">
        <v>1</v>
      </c>
      <c r="F187" s="211" t="s">
        <v>236</v>
      </c>
      <c r="G187" s="14"/>
      <c r="H187" s="212">
        <v>20.25</v>
      </c>
      <c r="I187" s="213"/>
      <c r="J187" s="14"/>
      <c r="K187" s="14"/>
      <c r="L187" s="209"/>
      <c r="M187" s="214"/>
      <c r="N187" s="215"/>
      <c r="O187" s="215"/>
      <c r="P187" s="215"/>
      <c r="Q187" s="215"/>
      <c r="R187" s="215"/>
      <c r="S187" s="215"/>
      <c r="T187" s="21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0" t="s">
        <v>128</v>
      </c>
      <c r="AU187" s="210" t="s">
        <v>86</v>
      </c>
      <c r="AV187" s="14" t="s">
        <v>86</v>
      </c>
      <c r="AW187" s="14" t="s">
        <v>32</v>
      </c>
      <c r="AX187" s="14" t="s">
        <v>76</v>
      </c>
      <c r="AY187" s="210" t="s">
        <v>119</v>
      </c>
    </row>
    <row r="188" s="13" customFormat="1">
      <c r="A188" s="13"/>
      <c r="B188" s="201"/>
      <c r="C188" s="13"/>
      <c r="D188" s="202" t="s">
        <v>128</v>
      </c>
      <c r="E188" s="203" t="s">
        <v>1</v>
      </c>
      <c r="F188" s="204" t="s">
        <v>237</v>
      </c>
      <c r="G188" s="13"/>
      <c r="H188" s="203" t="s">
        <v>1</v>
      </c>
      <c r="I188" s="205"/>
      <c r="J188" s="13"/>
      <c r="K188" s="13"/>
      <c r="L188" s="201"/>
      <c r="M188" s="206"/>
      <c r="N188" s="207"/>
      <c r="O188" s="207"/>
      <c r="P188" s="207"/>
      <c r="Q188" s="207"/>
      <c r="R188" s="207"/>
      <c r="S188" s="207"/>
      <c r="T188" s="20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3" t="s">
        <v>128</v>
      </c>
      <c r="AU188" s="203" t="s">
        <v>86</v>
      </c>
      <c r="AV188" s="13" t="s">
        <v>84</v>
      </c>
      <c r="AW188" s="13" t="s">
        <v>32</v>
      </c>
      <c r="AX188" s="13" t="s">
        <v>76</v>
      </c>
      <c r="AY188" s="203" t="s">
        <v>119</v>
      </c>
    </row>
    <row r="189" s="14" customFormat="1">
      <c r="A189" s="14"/>
      <c r="B189" s="209"/>
      <c r="C189" s="14"/>
      <c r="D189" s="202" t="s">
        <v>128</v>
      </c>
      <c r="E189" s="210" t="s">
        <v>1</v>
      </c>
      <c r="F189" s="211" t="s">
        <v>238</v>
      </c>
      <c r="G189" s="14"/>
      <c r="H189" s="212">
        <v>16.273</v>
      </c>
      <c r="I189" s="213"/>
      <c r="J189" s="14"/>
      <c r="K189" s="14"/>
      <c r="L189" s="209"/>
      <c r="M189" s="214"/>
      <c r="N189" s="215"/>
      <c r="O189" s="215"/>
      <c r="P189" s="215"/>
      <c r="Q189" s="215"/>
      <c r="R189" s="215"/>
      <c r="S189" s="215"/>
      <c r="T189" s="21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10" t="s">
        <v>128</v>
      </c>
      <c r="AU189" s="210" t="s">
        <v>86</v>
      </c>
      <c r="AV189" s="14" t="s">
        <v>86</v>
      </c>
      <c r="AW189" s="14" t="s">
        <v>32</v>
      </c>
      <c r="AX189" s="14" t="s">
        <v>76</v>
      </c>
      <c r="AY189" s="210" t="s">
        <v>119</v>
      </c>
    </row>
    <row r="190" s="13" customFormat="1">
      <c r="A190" s="13"/>
      <c r="B190" s="201"/>
      <c r="C190" s="13"/>
      <c r="D190" s="202" t="s">
        <v>128</v>
      </c>
      <c r="E190" s="203" t="s">
        <v>1</v>
      </c>
      <c r="F190" s="204" t="s">
        <v>239</v>
      </c>
      <c r="G190" s="13"/>
      <c r="H190" s="203" t="s">
        <v>1</v>
      </c>
      <c r="I190" s="205"/>
      <c r="J190" s="13"/>
      <c r="K190" s="13"/>
      <c r="L190" s="201"/>
      <c r="M190" s="206"/>
      <c r="N190" s="207"/>
      <c r="O190" s="207"/>
      <c r="P190" s="207"/>
      <c r="Q190" s="207"/>
      <c r="R190" s="207"/>
      <c r="S190" s="207"/>
      <c r="T190" s="20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3" t="s">
        <v>128</v>
      </c>
      <c r="AU190" s="203" t="s">
        <v>86</v>
      </c>
      <c r="AV190" s="13" t="s">
        <v>84</v>
      </c>
      <c r="AW190" s="13" t="s">
        <v>32</v>
      </c>
      <c r="AX190" s="13" t="s">
        <v>76</v>
      </c>
      <c r="AY190" s="203" t="s">
        <v>119</v>
      </c>
    </row>
    <row r="191" s="14" customFormat="1">
      <c r="A191" s="14"/>
      <c r="B191" s="209"/>
      <c r="C191" s="14"/>
      <c r="D191" s="202" t="s">
        <v>128</v>
      </c>
      <c r="E191" s="210" t="s">
        <v>1</v>
      </c>
      <c r="F191" s="211" t="s">
        <v>240</v>
      </c>
      <c r="G191" s="14"/>
      <c r="H191" s="212">
        <v>18.359999999999999</v>
      </c>
      <c r="I191" s="213"/>
      <c r="J191" s="14"/>
      <c r="K191" s="14"/>
      <c r="L191" s="209"/>
      <c r="M191" s="214"/>
      <c r="N191" s="215"/>
      <c r="O191" s="215"/>
      <c r="P191" s="215"/>
      <c r="Q191" s="215"/>
      <c r="R191" s="215"/>
      <c r="S191" s="215"/>
      <c r="T191" s="21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0" t="s">
        <v>128</v>
      </c>
      <c r="AU191" s="210" t="s">
        <v>86</v>
      </c>
      <c r="AV191" s="14" t="s">
        <v>86</v>
      </c>
      <c r="AW191" s="14" t="s">
        <v>32</v>
      </c>
      <c r="AX191" s="14" t="s">
        <v>76</v>
      </c>
      <c r="AY191" s="210" t="s">
        <v>119</v>
      </c>
    </row>
    <row r="192" s="13" customFormat="1">
      <c r="A192" s="13"/>
      <c r="B192" s="201"/>
      <c r="C192" s="13"/>
      <c r="D192" s="202" t="s">
        <v>128</v>
      </c>
      <c r="E192" s="203" t="s">
        <v>1</v>
      </c>
      <c r="F192" s="204" t="s">
        <v>241</v>
      </c>
      <c r="G192" s="13"/>
      <c r="H192" s="203" t="s">
        <v>1</v>
      </c>
      <c r="I192" s="205"/>
      <c r="J192" s="13"/>
      <c r="K192" s="13"/>
      <c r="L192" s="201"/>
      <c r="M192" s="206"/>
      <c r="N192" s="207"/>
      <c r="O192" s="207"/>
      <c r="P192" s="207"/>
      <c r="Q192" s="207"/>
      <c r="R192" s="207"/>
      <c r="S192" s="207"/>
      <c r="T192" s="20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3" t="s">
        <v>128</v>
      </c>
      <c r="AU192" s="203" t="s">
        <v>86</v>
      </c>
      <c r="AV192" s="13" t="s">
        <v>84</v>
      </c>
      <c r="AW192" s="13" t="s">
        <v>32</v>
      </c>
      <c r="AX192" s="13" t="s">
        <v>76</v>
      </c>
      <c r="AY192" s="203" t="s">
        <v>119</v>
      </c>
    </row>
    <row r="193" s="14" customFormat="1">
      <c r="A193" s="14"/>
      <c r="B193" s="209"/>
      <c r="C193" s="14"/>
      <c r="D193" s="202" t="s">
        <v>128</v>
      </c>
      <c r="E193" s="210" t="s">
        <v>1</v>
      </c>
      <c r="F193" s="211" t="s">
        <v>242</v>
      </c>
      <c r="G193" s="14"/>
      <c r="H193" s="212">
        <v>8.0199999999999996</v>
      </c>
      <c r="I193" s="213"/>
      <c r="J193" s="14"/>
      <c r="K193" s="14"/>
      <c r="L193" s="209"/>
      <c r="M193" s="214"/>
      <c r="N193" s="215"/>
      <c r="O193" s="215"/>
      <c r="P193" s="215"/>
      <c r="Q193" s="215"/>
      <c r="R193" s="215"/>
      <c r="S193" s="215"/>
      <c r="T193" s="21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0" t="s">
        <v>128</v>
      </c>
      <c r="AU193" s="210" t="s">
        <v>86</v>
      </c>
      <c r="AV193" s="14" t="s">
        <v>86</v>
      </c>
      <c r="AW193" s="14" t="s">
        <v>32</v>
      </c>
      <c r="AX193" s="14" t="s">
        <v>76</v>
      </c>
      <c r="AY193" s="210" t="s">
        <v>119</v>
      </c>
    </row>
    <row r="194" s="13" customFormat="1">
      <c r="A194" s="13"/>
      <c r="B194" s="201"/>
      <c r="C194" s="13"/>
      <c r="D194" s="202" t="s">
        <v>128</v>
      </c>
      <c r="E194" s="203" t="s">
        <v>1</v>
      </c>
      <c r="F194" s="204" t="s">
        <v>243</v>
      </c>
      <c r="G194" s="13"/>
      <c r="H194" s="203" t="s">
        <v>1</v>
      </c>
      <c r="I194" s="205"/>
      <c r="J194" s="13"/>
      <c r="K194" s="13"/>
      <c r="L194" s="201"/>
      <c r="M194" s="206"/>
      <c r="N194" s="207"/>
      <c r="O194" s="207"/>
      <c r="P194" s="207"/>
      <c r="Q194" s="207"/>
      <c r="R194" s="207"/>
      <c r="S194" s="207"/>
      <c r="T194" s="20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3" t="s">
        <v>128</v>
      </c>
      <c r="AU194" s="203" t="s">
        <v>86</v>
      </c>
      <c r="AV194" s="13" t="s">
        <v>84</v>
      </c>
      <c r="AW194" s="13" t="s">
        <v>32</v>
      </c>
      <c r="AX194" s="13" t="s">
        <v>76</v>
      </c>
      <c r="AY194" s="203" t="s">
        <v>119</v>
      </c>
    </row>
    <row r="195" s="14" customFormat="1">
      <c r="A195" s="14"/>
      <c r="B195" s="209"/>
      <c r="C195" s="14"/>
      <c r="D195" s="202" t="s">
        <v>128</v>
      </c>
      <c r="E195" s="210" t="s">
        <v>1</v>
      </c>
      <c r="F195" s="211" t="s">
        <v>244</v>
      </c>
      <c r="G195" s="14"/>
      <c r="H195" s="212">
        <v>39.200000000000003</v>
      </c>
      <c r="I195" s="213"/>
      <c r="J195" s="14"/>
      <c r="K195" s="14"/>
      <c r="L195" s="209"/>
      <c r="M195" s="214"/>
      <c r="N195" s="215"/>
      <c r="O195" s="215"/>
      <c r="P195" s="215"/>
      <c r="Q195" s="215"/>
      <c r="R195" s="215"/>
      <c r="S195" s="215"/>
      <c r="T195" s="21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0" t="s">
        <v>128</v>
      </c>
      <c r="AU195" s="210" t="s">
        <v>86</v>
      </c>
      <c r="AV195" s="14" t="s">
        <v>86</v>
      </c>
      <c r="AW195" s="14" t="s">
        <v>32</v>
      </c>
      <c r="AX195" s="14" t="s">
        <v>76</v>
      </c>
      <c r="AY195" s="210" t="s">
        <v>119</v>
      </c>
    </row>
    <row r="196" s="15" customFormat="1">
      <c r="A196" s="15"/>
      <c r="B196" s="227"/>
      <c r="C196" s="15"/>
      <c r="D196" s="202" t="s">
        <v>128</v>
      </c>
      <c r="E196" s="228" t="s">
        <v>1</v>
      </c>
      <c r="F196" s="229" t="s">
        <v>196</v>
      </c>
      <c r="G196" s="15"/>
      <c r="H196" s="230">
        <v>102.10299999999999</v>
      </c>
      <c r="I196" s="231"/>
      <c r="J196" s="15"/>
      <c r="K196" s="15"/>
      <c r="L196" s="227"/>
      <c r="M196" s="232"/>
      <c r="N196" s="233"/>
      <c r="O196" s="233"/>
      <c r="P196" s="233"/>
      <c r="Q196" s="233"/>
      <c r="R196" s="233"/>
      <c r="S196" s="233"/>
      <c r="T196" s="23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28" t="s">
        <v>128</v>
      </c>
      <c r="AU196" s="228" t="s">
        <v>86</v>
      </c>
      <c r="AV196" s="15" t="s">
        <v>126</v>
      </c>
      <c r="AW196" s="15" t="s">
        <v>32</v>
      </c>
      <c r="AX196" s="15" t="s">
        <v>84</v>
      </c>
      <c r="AY196" s="228" t="s">
        <v>119</v>
      </c>
    </row>
    <row r="197" s="12" customFormat="1" ht="22.8" customHeight="1">
      <c r="A197" s="12"/>
      <c r="B197" s="174"/>
      <c r="C197" s="12"/>
      <c r="D197" s="175" t="s">
        <v>75</v>
      </c>
      <c r="E197" s="185" t="s">
        <v>245</v>
      </c>
      <c r="F197" s="185" t="s">
        <v>246</v>
      </c>
      <c r="G197" s="12"/>
      <c r="H197" s="12"/>
      <c r="I197" s="177"/>
      <c r="J197" s="186">
        <f>BK197</f>
        <v>0</v>
      </c>
      <c r="K197" s="12"/>
      <c r="L197" s="174"/>
      <c r="M197" s="179"/>
      <c r="N197" s="180"/>
      <c r="O197" s="180"/>
      <c r="P197" s="181">
        <f>SUM(P198:P210)</f>
        <v>0</v>
      </c>
      <c r="Q197" s="180"/>
      <c r="R197" s="181">
        <f>SUM(R198:R210)</f>
        <v>0</v>
      </c>
      <c r="S197" s="180"/>
      <c r="T197" s="182">
        <f>SUM(T198:T210)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75" t="s">
        <v>84</v>
      </c>
      <c r="AT197" s="183" t="s">
        <v>75</v>
      </c>
      <c r="AU197" s="183" t="s">
        <v>84</v>
      </c>
      <c r="AY197" s="175" t="s">
        <v>119</v>
      </c>
      <c r="BK197" s="184">
        <f>SUM(BK198:BK210)</f>
        <v>0</v>
      </c>
    </row>
    <row r="198" s="2" customFormat="1" ht="21.75" customHeight="1">
      <c r="A198" s="37"/>
      <c r="B198" s="187"/>
      <c r="C198" s="188" t="s">
        <v>247</v>
      </c>
      <c r="D198" s="188" t="s">
        <v>121</v>
      </c>
      <c r="E198" s="189" t="s">
        <v>248</v>
      </c>
      <c r="F198" s="190" t="s">
        <v>249</v>
      </c>
      <c r="G198" s="191" t="s">
        <v>160</v>
      </c>
      <c r="H198" s="192">
        <v>419.983</v>
      </c>
      <c r="I198" s="193"/>
      <c r="J198" s="194">
        <f>ROUND(I198*H198,2)</f>
        <v>0</v>
      </c>
      <c r="K198" s="190" t="s">
        <v>125</v>
      </c>
      <c r="L198" s="38"/>
      <c r="M198" s="195" t="s">
        <v>1</v>
      </c>
      <c r="N198" s="196" t="s">
        <v>41</v>
      </c>
      <c r="O198" s="76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9" t="s">
        <v>126</v>
      </c>
      <c r="AT198" s="199" t="s">
        <v>121</v>
      </c>
      <c r="AU198" s="199" t="s">
        <v>86</v>
      </c>
      <c r="AY198" s="18" t="s">
        <v>119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8" t="s">
        <v>84</v>
      </c>
      <c r="BK198" s="200">
        <f>ROUND(I198*H198,2)</f>
        <v>0</v>
      </c>
      <c r="BL198" s="18" t="s">
        <v>126</v>
      </c>
      <c r="BM198" s="199" t="s">
        <v>250</v>
      </c>
    </row>
    <row r="199" s="2" customFormat="1" ht="21.75" customHeight="1">
      <c r="A199" s="37"/>
      <c r="B199" s="187"/>
      <c r="C199" s="188" t="s">
        <v>251</v>
      </c>
      <c r="D199" s="188" t="s">
        <v>121</v>
      </c>
      <c r="E199" s="189" t="s">
        <v>252</v>
      </c>
      <c r="F199" s="190" t="s">
        <v>253</v>
      </c>
      <c r="G199" s="191" t="s">
        <v>160</v>
      </c>
      <c r="H199" s="192">
        <v>6299.7449999999999</v>
      </c>
      <c r="I199" s="193"/>
      <c r="J199" s="194">
        <f>ROUND(I199*H199,2)</f>
        <v>0</v>
      </c>
      <c r="K199" s="190" t="s">
        <v>125</v>
      </c>
      <c r="L199" s="38"/>
      <c r="M199" s="195" t="s">
        <v>1</v>
      </c>
      <c r="N199" s="196" t="s">
        <v>41</v>
      </c>
      <c r="O199" s="76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9" t="s">
        <v>126</v>
      </c>
      <c r="AT199" s="199" t="s">
        <v>121</v>
      </c>
      <c r="AU199" s="199" t="s">
        <v>86</v>
      </c>
      <c r="AY199" s="18" t="s">
        <v>119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8" t="s">
        <v>84</v>
      </c>
      <c r="BK199" s="200">
        <f>ROUND(I199*H199,2)</f>
        <v>0</v>
      </c>
      <c r="BL199" s="18" t="s">
        <v>126</v>
      </c>
      <c r="BM199" s="199" t="s">
        <v>254</v>
      </c>
    </row>
    <row r="200" s="14" customFormat="1">
      <c r="A200" s="14"/>
      <c r="B200" s="209"/>
      <c r="C200" s="14"/>
      <c r="D200" s="202" t="s">
        <v>128</v>
      </c>
      <c r="E200" s="14"/>
      <c r="F200" s="211" t="s">
        <v>255</v>
      </c>
      <c r="G200" s="14"/>
      <c r="H200" s="212">
        <v>6299.7449999999999</v>
      </c>
      <c r="I200" s="213"/>
      <c r="J200" s="14"/>
      <c r="K200" s="14"/>
      <c r="L200" s="209"/>
      <c r="M200" s="214"/>
      <c r="N200" s="215"/>
      <c r="O200" s="215"/>
      <c r="P200" s="215"/>
      <c r="Q200" s="215"/>
      <c r="R200" s="215"/>
      <c r="S200" s="215"/>
      <c r="T200" s="21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0" t="s">
        <v>128</v>
      </c>
      <c r="AU200" s="210" t="s">
        <v>86</v>
      </c>
      <c r="AV200" s="14" t="s">
        <v>86</v>
      </c>
      <c r="AW200" s="14" t="s">
        <v>3</v>
      </c>
      <c r="AX200" s="14" t="s">
        <v>84</v>
      </c>
      <c r="AY200" s="210" t="s">
        <v>119</v>
      </c>
    </row>
    <row r="201" s="2" customFormat="1" ht="21.75" customHeight="1">
      <c r="A201" s="37"/>
      <c r="B201" s="187"/>
      <c r="C201" s="188" t="s">
        <v>7</v>
      </c>
      <c r="D201" s="188" t="s">
        <v>121</v>
      </c>
      <c r="E201" s="189" t="s">
        <v>256</v>
      </c>
      <c r="F201" s="190" t="s">
        <v>257</v>
      </c>
      <c r="G201" s="191" t="s">
        <v>160</v>
      </c>
      <c r="H201" s="192">
        <v>125.99500000000001</v>
      </c>
      <c r="I201" s="193"/>
      <c r="J201" s="194">
        <f>ROUND(I201*H201,2)</f>
        <v>0</v>
      </c>
      <c r="K201" s="190" t="s">
        <v>125</v>
      </c>
      <c r="L201" s="38"/>
      <c r="M201" s="195" t="s">
        <v>1</v>
      </c>
      <c r="N201" s="196" t="s">
        <v>41</v>
      </c>
      <c r="O201" s="76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9" t="s">
        <v>126</v>
      </c>
      <c r="AT201" s="199" t="s">
        <v>121</v>
      </c>
      <c r="AU201" s="199" t="s">
        <v>86</v>
      </c>
      <c r="AY201" s="18" t="s">
        <v>119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8" t="s">
        <v>84</v>
      </c>
      <c r="BK201" s="200">
        <f>ROUND(I201*H201,2)</f>
        <v>0</v>
      </c>
      <c r="BL201" s="18" t="s">
        <v>126</v>
      </c>
      <c r="BM201" s="199" t="s">
        <v>258</v>
      </c>
    </row>
    <row r="202" s="14" customFormat="1">
      <c r="A202" s="14"/>
      <c r="B202" s="209"/>
      <c r="C202" s="14"/>
      <c r="D202" s="202" t="s">
        <v>128</v>
      </c>
      <c r="E202" s="14"/>
      <c r="F202" s="211" t="s">
        <v>259</v>
      </c>
      <c r="G202" s="14"/>
      <c r="H202" s="212">
        <v>125.99500000000001</v>
      </c>
      <c r="I202" s="213"/>
      <c r="J202" s="14"/>
      <c r="K202" s="14"/>
      <c r="L202" s="209"/>
      <c r="M202" s="214"/>
      <c r="N202" s="215"/>
      <c r="O202" s="215"/>
      <c r="P202" s="215"/>
      <c r="Q202" s="215"/>
      <c r="R202" s="215"/>
      <c r="S202" s="215"/>
      <c r="T202" s="21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0" t="s">
        <v>128</v>
      </c>
      <c r="AU202" s="210" t="s">
        <v>86</v>
      </c>
      <c r="AV202" s="14" t="s">
        <v>86</v>
      </c>
      <c r="AW202" s="14" t="s">
        <v>3</v>
      </c>
      <c r="AX202" s="14" t="s">
        <v>84</v>
      </c>
      <c r="AY202" s="210" t="s">
        <v>119</v>
      </c>
    </row>
    <row r="203" s="2" customFormat="1" ht="21.75" customHeight="1">
      <c r="A203" s="37"/>
      <c r="B203" s="187"/>
      <c r="C203" s="188" t="s">
        <v>260</v>
      </c>
      <c r="D203" s="188" t="s">
        <v>121</v>
      </c>
      <c r="E203" s="189" t="s">
        <v>261</v>
      </c>
      <c r="F203" s="190" t="s">
        <v>262</v>
      </c>
      <c r="G203" s="191" t="s">
        <v>160</v>
      </c>
      <c r="H203" s="192">
        <v>167.993</v>
      </c>
      <c r="I203" s="193"/>
      <c r="J203" s="194">
        <f>ROUND(I203*H203,2)</f>
        <v>0</v>
      </c>
      <c r="K203" s="190" t="s">
        <v>125</v>
      </c>
      <c r="L203" s="38"/>
      <c r="M203" s="195" t="s">
        <v>1</v>
      </c>
      <c r="N203" s="196" t="s">
        <v>41</v>
      </c>
      <c r="O203" s="76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9" t="s">
        <v>126</v>
      </c>
      <c r="AT203" s="199" t="s">
        <v>121</v>
      </c>
      <c r="AU203" s="199" t="s">
        <v>86</v>
      </c>
      <c r="AY203" s="18" t="s">
        <v>119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84</v>
      </c>
      <c r="BK203" s="200">
        <f>ROUND(I203*H203,2)</f>
        <v>0</v>
      </c>
      <c r="BL203" s="18" t="s">
        <v>126</v>
      </c>
      <c r="BM203" s="199" t="s">
        <v>263</v>
      </c>
    </row>
    <row r="204" s="14" customFormat="1">
      <c r="A204" s="14"/>
      <c r="B204" s="209"/>
      <c r="C204" s="14"/>
      <c r="D204" s="202" t="s">
        <v>128</v>
      </c>
      <c r="E204" s="14"/>
      <c r="F204" s="211" t="s">
        <v>264</v>
      </c>
      <c r="G204" s="14"/>
      <c r="H204" s="212">
        <v>167.993</v>
      </c>
      <c r="I204" s="213"/>
      <c r="J204" s="14"/>
      <c r="K204" s="14"/>
      <c r="L204" s="209"/>
      <c r="M204" s="214"/>
      <c r="N204" s="215"/>
      <c r="O204" s="215"/>
      <c r="P204" s="215"/>
      <c r="Q204" s="215"/>
      <c r="R204" s="215"/>
      <c r="S204" s="215"/>
      <c r="T204" s="21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10" t="s">
        <v>128</v>
      </c>
      <c r="AU204" s="210" t="s">
        <v>86</v>
      </c>
      <c r="AV204" s="14" t="s">
        <v>86</v>
      </c>
      <c r="AW204" s="14" t="s">
        <v>3</v>
      </c>
      <c r="AX204" s="14" t="s">
        <v>84</v>
      </c>
      <c r="AY204" s="210" t="s">
        <v>119</v>
      </c>
    </row>
    <row r="205" s="2" customFormat="1" ht="21.75" customHeight="1">
      <c r="A205" s="37"/>
      <c r="B205" s="187"/>
      <c r="C205" s="188" t="s">
        <v>265</v>
      </c>
      <c r="D205" s="188" t="s">
        <v>121</v>
      </c>
      <c r="E205" s="189" t="s">
        <v>266</v>
      </c>
      <c r="F205" s="190" t="s">
        <v>267</v>
      </c>
      <c r="G205" s="191" t="s">
        <v>160</v>
      </c>
      <c r="H205" s="192">
        <v>20.998999999999999</v>
      </c>
      <c r="I205" s="193"/>
      <c r="J205" s="194">
        <f>ROUND(I205*H205,2)</f>
        <v>0</v>
      </c>
      <c r="K205" s="190" t="s">
        <v>125</v>
      </c>
      <c r="L205" s="38"/>
      <c r="M205" s="195" t="s">
        <v>1</v>
      </c>
      <c r="N205" s="196" t="s">
        <v>41</v>
      </c>
      <c r="O205" s="7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9" t="s">
        <v>126</v>
      </c>
      <c r="AT205" s="199" t="s">
        <v>121</v>
      </c>
      <c r="AU205" s="199" t="s">
        <v>86</v>
      </c>
      <c r="AY205" s="18" t="s">
        <v>119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8" t="s">
        <v>84</v>
      </c>
      <c r="BK205" s="200">
        <f>ROUND(I205*H205,2)</f>
        <v>0</v>
      </c>
      <c r="BL205" s="18" t="s">
        <v>126</v>
      </c>
      <c r="BM205" s="199" t="s">
        <v>268</v>
      </c>
    </row>
    <row r="206" s="14" customFormat="1">
      <c r="A206" s="14"/>
      <c r="B206" s="209"/>
      <c r="C206" s="14"/>
      <c r="D206" s="202" t="s">
        <v>128</v>
      </c>
      <c r="E206" s="14"/>
      <c r="F206" s="211" t="s">
        <v>269</v>
      </c>
      <c r="G206" s="14"/>
      <c r="H206" s="212">
        <v>20.998999999999999</v>
      </c>
      <c r="I206" s="213"/>
      <c r="J206" s="14"/>
      <c r="K206" s="14"/>
      <c r="L206" s="209"/>
      <c r="M206" s="214"/>
      <c r="N206" s="215"/>
      <c r="O206" s="215"/>
      <c r="P206" s="215"/>
      <c r="Q206" s="215"/>
      <c r="R206" s="215"/>
      <c r="S206" s="215"/>
      <c r="T206" s="21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0" t="s">
        <v>128</v>
      </c>
      <c r="AU206" s="210" t="s">
        <v>86</v>
      </c>
      <c r="AV206" s="14" t="s">
        <v>86</v>
      </c>
      <c r="AW206" s="14" t="s">
        <v>3</v>
      </c>
      <c r="AX206" s="14" t="s">
        <v>84</v>
      </c>
      <c r="AY206" s="210" t="s">
        <v>119</v>
      </c>
    </row>
    <row r="207" s="2" customFormat="1" ht="21.75" customHeight="1">
      <c r="A207" s="37"/>
      <c r="B207" s="187"/>
      <c r="C207" s="188" t="s">
        <v>270</v>
      </c>
      <c r="D207" s="188" t="s">
        <v>121</v>
      </c>
      <c r="E207" s="189" t="s">
        <v>271</v>
      </c>
      <c r="F207" s="190" t="s">
        <v>272</v>
      </c>
      <c r="G207" s="191" t="s">
        <v>160</v>
      </c>
      <c r="H207" s="192">
        <v>10.5</v>
      </c>
      <c r="I207" s="193"/>
      <c r="J207" s="194">
        <f>ROUND(I207*H207,2)</f>
        <v>0</v>
      </c>
      <c r="K207" s="190" t="s">
        <v>125</v>
      </c>
      <c r="L207" s="38"/>
      <c r="M207" s="195" t="s">
        <v>1</v>
      </c>
      <c r="N207" s="196" t="s">
        <v>41</v>
      </c>
      <c r="O207" s="76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9" t="s">
        <v>126</v>
      </c>
      <c r="AT207" s="199" t="s">
        <v>121</v>
      </c>
      <c r="AU207" s="199" t="s">
        <v>86</v>
      </c>
      <c r="AY207" s="18" t="s">
        <v>119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8" t="s">
        <v>84</v>
      </c>
      <c r="BK207" s="200">
        <f>ROUND(I207*H207,2)</f>
        <v>0</v>
      </c>
      <c r="BL207" s="18" t="s">
        <v>126</v>
      </c>
      <c r="BM207" s="199" t="s">
        <v>273</v>
      </c>
    </row>
    <row r="208" s="14" customFormat="1">
      <c r="A208" s="14"/>
      <c r="B208" s="209"/>
      <c r="C208" s="14"/>
      <c r="D208" s="202" t="s">
        <v>128</v>
      </c>
      <c r="E208" s="14"/>
      <c r="F208" s="211" t="s">
        <v>274</v>
      </c>
      <c r="G208" s="14"/>
      <c r="H208" s="212">
        <v>10.5</v>
      </c>
      <c r="I208" s="213"/>
      <c r="J208" s="14"/>
      <c r="K208" s="14"/>
      <c r="L208" s="209"/>
      <c r="M208" s="214"/>
      <c r="N208" s="215"/>
      <c r="O208" s="215"/>
      <c r="P208" s="215"/>
      <c r="Q208" s="215"/>
      <c r="R208" s="215"/>
      <c r="S208" s="215"/>
      <c r="T208" s="21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0" t="s">
        <v>128</v>
      </c>
      <c r="AU208" s="210" t="s">
        <v>86</v>
      </c>
      <c r="AV208" s="14" t="s">
        <v>86</v>
      </c>
      <c r="AW208" s="14" t="s">
        <v>3</v>
      </c>
      <c r="AX208" s="14" t="s">
        <v>84</v>
      </c>
      <c r="AY208" s="210" t="s">
        <v>119</v>
      </c>
    </row>
    <row r="209" s="2" customFormat="1" ht="21.75" customHeight="1">
      <c r="A209" s="37"/>
      <c r="B209" s="187"/>
      <c r="C209" s="188" t="s">
        <v>275</v>
      </c>
      <c r="D209" s="188" t="s">
        <v>121</v>
      </c>
      <c r="E209" s="189" t="s">
        <v>276</v>
      </c>
      <c r="F209" s="190" t="s">
        <v>277</v>
      </c>
      <c r="G209" s="191" t="s">
        <v>160</v>
      </c>
      <c r="H209" s="192">
        <v>94.495999999999995</v>
      </c>
      <c r="I209" s="193"/>
      <c r="J209" s="194">
        <f>ROUND(I209*H209,2)</f>
        <v>0</v>
      </c>
      <c r="K209" s="190" t="s">
        <v>125</v>
      </c>
      <c r="L209" s="38"/>
      <c r="M209" s="195" t="s">
        <v>1</v>
      </c>
      <c r="N209" s="196" t="s">
        <v>41</v>
      </c>
      <c r="O209" s="76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9" t="s">
        <v>126</v>
      </c>
      <c r="AT209" s="199" t="s">
        <v>121</v>
      </c>
      <c r="AU209" s="199" t="s">
        <v>86</v>
      </c>
      <c r="AY209" s="18" t="s">
        <v>119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8" t="s">
        <v>84</v>
      </c>
      <c r="BK209" s="200">
        <f>ROUND(I209*H209,2)</f>
        <v>0</v>
      </c>
      <c r="BL209" s="18" t="s">
        <v>126</v>
      </c>
      <c r="BM209" s="199" t="s">
        <v>278</v>
      </c>
    </row>
    <row r="210" s="14" customFormat="1">
      <c r="A210" s="14"/>
      <c r="B210" s="209"/>
      <c r="C210" s="14"/>
      <c r="D210" s="202" t="s">
        <v>128</v>
      </c>
      <c r="E210" s="14"/>
      <c r="F210" s="211" t="s">
        <v>279</v>
      </c>
      <c r="G210" s="14"/>
      <c r="H210" s="212">
        <v>94.495999999999995</v>
      </c>
      <c r="I210" s="213"/>
      <c r="J210" s="14"/>
      <c r="K210" s="14"/>
      <c r="L210" s="209"/>
      <c r="M210" s="214"/>
      <c r="N210" s="215"/>
      <c r="O210" s="215"/>
      <c r="P210" s="215"/>
      <c r="Q210" s="215"/>
      <c r="R210" s="215"/>
      <c r="S210" s="215"/>
      <c r="T210" s="21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0" t="s">
        <v>128</v>
      </c>
      <c r="AU210" s="210" t="s">
        <v>86</v>
      </c>
      <c r="AV210" s="14" t="s">
        <v>86</v>
      </c>
      <c r="AW210" s="14" t="s">
        <v>3</v>
      </c>
      <c r="AX210" s="14" t="s">
        <v>84</v>
      </c>
      <c r="AY210" s="210" t="s">
        <v>119</v>
      </c>
    </row>
    <row r="211" s="12" customFormat="1" ht="25.92" customHeight="1">
      <c r="A211" s="12"/>
      <c r="B211" s="174"/>
      <c r="C211" s="12"/>
      <c r="D211" s="175" t="s">
        <v>75</v>
      </c>
      <c r="E211" s="176" t="s">
        <v>280</v>
      </c>
      <c r="F211" s="176" t="s">
        <v>281</v>
      </c>
      <c r="G211" s="12"/>
      <c r="H211" s="12"/>
      <c r="I211" s="177"/>
      <c r="J211" s="178">
        <f>BK211</f>
        <v>0</v>
      </c>
      <c r="K211" s="12"/>
      <c r="L211" s="174"/>
      <c r="M211" s="179"/>
      <c r="N211" s="180"/>
      <c r="O211" s="180"/>
      <c r="P211" s="181">
        <f>SUM(P212:P217)</f>
        <v>0</v>
      </c>
      <c r="Q211" s="180"/>
      <c r="R211" s="181">
        <f>SUM(R212:R217)</f>
        <v>0</v>
      </c>
      <c r="S211" s="180"/>
      <c r="T211" s="182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75" t="s">
        <v>126</v>
      </c>
      <c r="AT211" s="183" t="s">
        <v>75</v>
      </c>
      <c r="AU211" s="183" t="s">
        <v>76</v>
      </c>
      <c r="AY211" s="175" t="s">
        <v>119</v>
      </c>
      <c r="BK211" s="184">
        <f>SUM(BK212:BK217)</f>
        <v>0</v>
      </c>
    </row>
    <row r="212" s="2" customFormat="1" ht="16.5" customHeight="1">
      <c r="A212" s="37"/>
      <c r="B212" s="187"/>
      <c r="C212" s="188" t="s">
        <v>282</v>
      </c>
      <c r="D212" s="188" t="s">
        <v>121</v>
      </c>
      <c r="E212" s="189" t="s">
        <v>283</v>
      </c>
      <c r="F212" s="190" t="s">
        <v>284</v>
      </c>
      <c r="G212" s="191" t="s">
        <v>285</v>
      </c>
      <c r="H212" s="192">
        <v>100</v>
      </c>
      <c r="I212" s="193"/>
      <c r="J212" s="194">
        <f>ROUND(I212*H212,2)</f>
        <v>0</v>
      </c>
      <c r="K212" s="190" t="s">
        <v>125</v>
      </c>
      <c r="L212" s="38"/>
      <c r="M212" s="195" t="s">
        <v>1</v>
      </c>
      <c r="N212" s="196" t="s">
        <v>41</v>
      </c>
      <c r="O212" s="76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9" t="s">
        <v>286</v>
      </c>
      <c r="AT212" s="199" t="s">
        <v>121</v>
      </c>
      <c r="AU212" s="199" t="s">
        <v>84</v>
      </c>
      <c r="AY212" s="18" t="s">
        <v>119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8" t="s">
        <v>84</v>
      </c>
      <c r="BK212" s="200">
        <f>ROUND(I212*H212,2)</f>
        <v>0</v>
      </c>
      <c r="BL212" s="18" t="s">
        <v>286</v>
      </c>
      <c r="BM212" s="199" t="s">
        <v>287</v>
      </c>
    </row>
    <row r="213" s="14" customFormat="1">
      <c r="A213" s="14"/>
      <c r="B213" s="209"/>
      <c r="C213" s="14"/>
      <c r="D213" s="202" t="s">
        <v>128</v>
      </c>
      <c r="E213" s="210" t="s">
        <v>1</v>
      </c>
      <c r="F213" s="211" t="s">
        <v>288</v>
      </c>
      <c r="G213" s="14"/>
      <c r="H213" s="212">
        <v>100</v>
      </c>
      <c r="I213" s="213"/>
      <c r="J213" s="14"/>
      <c r="K213" s="14"/>
      <c r="L213" s="209"/>
      <c r="M213" s="214"/>
      <c r="N213" s="215"/>
      <c r="O213" s="215"/>
      <c r="P213" s="215"/>
      <c r="Q213" s="215"/>
      <c r="R213" s="215"/>
      <c r="S213" s="215"/>
      <c r="T213" s="21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0" t="s">
        <v>128</v>
      </c>
      <c r="AU213" s="210" t="s">
        <v>84</v>
      </c>
      <c r="AV213" s="14" t="s">
        <v>86</v>
      </c>
      <c r="AW213" s="14" t="s">
        <v>32</v>
      </c>
      <c r="AX213" s="14" t="s">
        <v>84</v>
      </c>
      <c r="AY213" s="210" t="s">
        <v>119</v>
      </c>
    </row>
    <row r="214" s="2" customFormat="1" ht="16.5" customHeight="1">
      <c r="A214" s="37"/>
      <c r="B214" s="187"/>
      <c r="C214" s="188" t="s">
        <v>289</v>
      </c>
      <c r="D214" s="188" t="s">
        <v>121</v>
      </c>
      <c r="E214" s="189" t="s">
        <v>290</v>
      </c>
      <c r="F214" s="190" t="s">
        <v>291</v>
      </c>
      <c r="G214" s="191" t="s">
        <v>285</v>
      </c>
      <c r="H214" s="192">
        <v>150</v>
      </c>
      <c r="I214" s="193"/>
      <c r="J214" s="194">
        <f>ROUND(I214*H214,2)</f>
        <v>0</v>
      </c>
      <c r="K214" s="190" t="s">
        <v>125</v>
      </c>
      <c r="L214" s="38"/>
      <c r="M214" s="195" t="s">
        <v>1</v>
      </c>
      <c r="N214" s="196" t="s">
        <v>41</v>
      </c>
      <c r="O214" s="76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9" t="s">
        <v>286</v>
      </c>
      <c r="AT214" s="199" t="s">
        <v>121</v>
      </c>
      <c r="AU214" s="199" t="s">
        <v>84</v>
      </c>
      <c r="AY214" s="18" t="s">
        <v>119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8" t="s">
        <v>84</v>
      </c>
      <c r="BK214" s="200">
        <f>ROUND(I214*H214,2)</f>
        <v>0</v>
      </c>
      <c r="BL214" s="18" t="s">
        <v>286</v>
      </c>
      <c r="BM214" s="199" t="s">
        <v>292</v>
      </c>
    </row>
    <row r="215" s="14" customFormat="1">
      <c r="A215" s="14"/>
      <c r="B215" s="209"/>
      <c r="C215" s="14"/>
      <c r="D215" s="202" t="s">
        <v>128</v>
      </c>
      <c r="E215" s="210" t="s">
        <v>1</v>
      </c>
      <c r="F215" s="211" t="s">
        <v>293</v>
      </c>
      <c r="G215" s="14"/>
      <c r="H215" s="212">
        <v>150</v>
      </c>
      <c r="I215" s="213"/>
      <c r="J215" s="14"/>
      <c r="K215" s="14"/>
      <c r="L215" s="209"/>
      <c r="M215" s="214"/>
      <c r="N215" s="215"/>
      <c r="O215" s="215"/>
      <c r="P215" s="215"/>
      <c r="Q215" s="215"/>
      <c r="R215" s="215"/>
      <c r="S215" s="215"/>
      <c r="T215" s="21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0" t="s">
        <v>128</v>
      </c>
      <c r="AU215" s="210" t="s">
        <v>84</v>
      </c>
      <c r="AV215" s="14" t="s">
        <v>86</v>
      </c>
      <c r="AW215" s="14" t="s">
        <v>32</v>
      </c>
      <c r="AX215" s="14" t="s">
        <v>84</v>
      </c>
      <c r="AY215" s="210" t="s">
        <v>119</v>
      </c>
    </row>
    <row r="216" s="2" customFormat="1" ht="16.5" customHeight="1">
      <c r="A216" s="37"/>
      <c r="B216" s="187"/>
      <c r="C216" s="188" t="s">
        <v>294</v>
      </c>
      <c r="D216" s="188" t="s">
        <v>121</v>
      </c>
      <c r="E216" s="189" t="s">
        <v>295</v>
      </c>
      <c r="F216" s="190" t="s">
        <v>296</v>
      </c>
      <c r="G216" s="191" t="s">
        <v>285</v>
      </c>
      <c r="H216" s="192">
        <v>120</v>
      </c>
      <c r="I216" s="193"/>
      <c r="J216" s="194">
        <f>ROUND(I216*H216,2)</f>
        <v>0</v>
      </c>
      <c r="K216" s="190" t="s">
        <v>125</v>
      </c>
      <c r="L216" s="38"/>
      <c r="M216" s="195" t="s">
        <v>1</v>
      </c>
      <c r="N216" s="196" t="s">
        <v>41</v>
      </c>
      <c r="O216" s="76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9" t="s">
        <v>286</v>
      </c>
      <c r="AT216" s="199" t="s">
        <v>121</v>
      </c>
      <c r="AU216" s="199" t="s">
        <v>84</v>
      </c>
      <c r="AY216" s="18" t="s">
        <v>119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8" t="s">
        <v>84</v>
      </c>
      <c r="BK216" s="200">
        <f>ROUND(I216*H216,2)</f>
        <v>0</v>
      </c>
      <c r="BL216" s="18" t="s">
        <v>286</v>
      </c>
      <c r="BM216" s="199" t="s">
        <v>297</v>
      </c>
    </row>
    <row r="217" s="14" customFormat="1">
      <c r="A217" s="14"/>
      <c r="B217" s="209"/>
      <c r="C217" s="14"/>
      <c r="D217" s="202" t="s">
        <v>128</v>
      </c>
      <c r="E217" s="210" t="s">
        <v>1</v>
      </c>
      <c r="F217" s="211" t="s">
        <v>298</v>
      </c>
      <c r="G217" s="14"/>
      <c r="H217" s="212">
        <v>120</v>
      </c>
      <c r="I217" s="213"/>
      <c r="J217" s="14"/>
      <c r="K217" s="14"/>
      <c r="L217" s="209"/>
      <c r="M217" s="235"/>
      <c r="N217" s="236"/>
      <c r="O217" s="236"/>
      <c r="P217" s="236"/>
      <c r="Q217" s="236"/>
      <c r="R217" s="236"/>
      <c r="S217" s="236"/>
      <c r="T217" s="23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0" t="s">
        <v>128</v>
      </c>
      <c r="AU217" s="210" t="s">
        <v>84</v>
      </c>
      <c r="AV217" s="14" t="s">
        <v>86</v>
      </c>
      <c r="AW217" s="14" t="s">
        <v>32</v>
      </c>
      <c r="AX217" s="14" t="s">
        <v>84</v>
      </c>
      <c r="AY217" s="210" t="s">
        <v>119</v>
      </c>
    </row>
    <row r="218" s="2" customFormat="1" ht="6.96" customHeight="1">
      <c r="A218" s="37"/>
      <c r="B218" s="59"/>
      <c r="C218" s="60"/>
      <c r="D218" s="60"/>
      <c r="E218" s="60"/>
      <c r="F218" s="60"/>
      <c r="G218" s="60"/>
      <c r="H218" s="60"/>
      <c r="I218" s="147"/>
      <c r="J218" s="60"/>
      <c r="K218" s="60"/>
      <c r="L218" s="38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autoFilter ref="C120:K21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91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16</v>
      </c>
      <c r="I6" s="119"/>
      <c r="L6" s="21"/>
    </row>
    <row r="7" s="1" customFormat="1" ht="16.5" customHeight="1">
      <c r="B7" s="21"/>
      <c r="E7" s="122" t="str">
        <f>'Rekapitulace stavby'!K6</f>
        <v>DEMOLICE ZEMĚDĚLSKÉ STAVBY 2163 UL. B. NĚMCOVÉ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92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299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4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4" t="s">
        <v>22</v>
      </c>
      <c r="J12" s="68" t="str">
        <f>'Rekapitulace stavby'!AN8</f>
        <v>4. 5. 2020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4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124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124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124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124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124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124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36</v>
      </c>
      <c r="E30" s="37"/>
      <c r="F30" s="37"/>
      <c r="G30" s="37"/>
      <c r="H30" s="37"/>
      <c r="I30" s="123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131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40</v>
      </c>
      <c r="E33" s="31" t="s">
        <v>41</v>
      </c>
      <c r="F33" s="133">
        <f>ROUND((SUM(BE121:BE149)),  2)</f>
        <v>0</v>
      </c>
      <c r="G33" s="37"/>
      <c r="H33" s="37"/>
      <c r="I33" s="134">
        <v>0.20999999999999999</v>
      </c>
      <c r="J33" s="133">
        <f>ROUND(((SUM(BE121:BE149))*I33),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33">
        <f>ROUND((SUM(BF121:BF149)),  2)</f>
        <v>0</v>
      </c>
      <c r="G34" s="37"/>
      <c r="H34" s="37"/>
      <c r="I34" s="134">
        <v>0.14999999999999999</v>
      </c>
      <c r="J34" s="133">
        <f>ROUND(((SUM(BF121:BF149))*I34),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3">
        <f>ROUND((SUM(BG121:BG149)),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3">
        <f>ROUND((SUM(BH121:BH149)),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33">
        <f>ROUND((SUM(BI121:BI149)),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46</v>
      </c>
      <c r="E39" s="80"/>
      <c r="F39" s="80"/>
      <c r="G39" s="137" t="s">
        <v>47</v>
      </c>
      <c r="H39" s="138" t="s">
        <v>48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43" t="s">
        <v>52</v>
      </c>
      <c r="G61" s="57" t="s">
        <v>51</v>
      </c>
      <c r="H61" s="40"/>
      <c r="I61" s="144"/>
      <c r="J61" s="14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43" t="s">
        <v>52</v>
      </c>
      <c r="G76" s="57" t="s">
        <v>51</v>
      </c>
      <c r="H76" s="40"/>
      <c r="I76" s="144"/>
      <c r="J76" s="14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2" t="str">
        <f>E7</f>
        <v>DEMOLICE ZEMĚDĚLSKÉ STAVBY 2163 UL. B. NĚMCOVÉ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VRN - VEDLEJŠÍ A OSTATNÍ NÁKLADY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BÍLINA</v>
      </c>
      <c r="G89" s="37"/>
      <c r="H89" s="37"/>
      <c r="I89" s="124" t="s">
        <v>22</v>
      </c>
      <c r="J89" s="68" t="str">
        <f>IF(J12="","",J12)</f>
        <v>4. 5. 2020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MĚSTO BÍLINA</v>
      </c>
      <c r="G91" s="37"/>
      <c r="H91" s="37"/>
      <c r="I91" s="124" t="s">
        <v>30</v>
      </c>
      <c r="J91" s="35" t="str">
        <f>E21</f>
        <v>RAPID MOST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124" t="s">
        <v>33</v>
      </c>
      <c r="J92" s="35" t="str">
        <f>E24</f>
        <v>ING.VLADIMÍR PLHÁK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95</v>
      </c>
      <c r="D94" s="135"/>
      <c r="E94" s="135"/>
      <c r="F94" s="135"/>
      <c r="G94" s="135"/>
      <c r="H94" s="135"/>
      <c r="I94" s="150"/>
      <c r="J94" s="151" t="s">
        <v>96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97</v>
      </c>
      <c r="D96" s="37"/>
      <c r="E96" s="37"/>
      <c r="F96" s="37"/>
      <c r="G96" s="37"/>
      <c r="H96" s="37"/>
      <c r="I96" s="123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53"/>
      <c r="C97" s="9"/>
      <c r="D97" s="154" t="s">
        <v>300</v>
      </c>
      <c r="E97" s="155"/>
      <c r="F97" s="155"/>
      <c r="G97" s="155"/>
      <c r="H97" s="155"/>
      <c r="I97" s="156"/>
      <c r="J97" s="157">
        <f>J122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301</v>
      </c>
      <c r="E98" s="160"/>
      <c r="F98" s="160"/>
      <c r="G98" s="160"/>
      <c r="H98" s="160"/>
      <c r="I98" s="161"/>
      <c r="J98" s="162">
        <f>J123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3"/>
      <c r="C99" s="9"/>
      <c r="D99" s="154" t="s">
        <v>302</v>
      </c>
      <c r="E99" s="155"/>
      <c r="F99" s="155"/>
      <c r="G99" s="155"/>
      <c r="H99" s="155"/>
      <c r="I99" s="156"/>
      <c r="J99" s="157">
        <f>J127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8"/>
      <c r="C100" s="10"/>
      <c r="D100" s="159" t="s">
        <v>303</v>
      </c>
      <c r="E100" s="160"/>
      <c r="F100" s="160"/>
      <c r="G100" s="160"/>
      <c r="H100" s="160"/>
      <c r="I100" s="161"/>
      <c r="J100" s="162">
        <f>J128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8"/>
      <c r="C101" s="10"/>
      <c r="D101" s="159" t="s">
        <v>304</v>
      </c>
      <c r="E101" s="160"/>
      <c r="F101" s="160"/>
      <c r="G101" s="160"/>
      <c r="H101" s="160"/>
      <c r="I101" s="161"/>
      <c r="J101" s="162">
        <f>J134</f>
        <v>0</v>
      </c>
      <c r="K101" s="10"/>
      <c r="L101" s="15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123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147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148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104</v>
      </c>
      <c r="D108" s="37"/>
      <c r="E108" s="37"/>
      <c r="F108" s="37"/>
      <c r="G108" s="37"/>
      <c r="H108" s="37"/>
      <c r="I108" s="123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123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123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2" t="str">
        <f>E7</f>
        <v>DEMOLICE ZEMĚDĚLSKÉ STAVBY 2163 UL. B. NĚMCOVÉ</v>
      </c>
      <c r="F111" s="31"/>
      <c r="G111" s="31"/>
      <c r="H111" s="31"/>
      <c r="I111" s="123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92</v>
      </c>
      <c r="D112" s="37"/>
      <c r="E112" s="37"/>
      <c r="F112" s="37"/>
      <c r="G112" s="37"/>
      <c r="H112" s="37"/>
      <c r="I112" s="123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VRN - VEDLEJŠÍ A OSTATNÍ NÁKLADY</v>
      </c>
      <c r="F113" s="37"/>
      <c r="G113" s="37"/>
      <c r="H113" s="37"/>
      <c r="I113" s="123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123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>BÍLINA</v>
      </c>
      <c r="G115" s="37"/>
      <c r="H115" s="37"/>
      <c r="I115" s="124" t="s">
        <v>22</v>
      </c>
      <c r="J115" s="68" t="str">
        <f>IF(J12="","",J12)</f>
        <v>4. 5. 2020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123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>MĚSTO BÍLINA</v>
      </c>
      <c r="G117" s="37"/>
      <c r="H117" s="37"/>
      <c r="I117" s="124" t="s">
        <v>30</v>
      </c>
      <c r="J117" s="35" t="str">
        <f>E21</f>
        <v>RAPID MOST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28</v>
      </c>
      <c r="D118" s="37"/>
      <c r="E118" s="37"/>
      <c r="F118" s="26" t="str">
        <f>IF(E18="","",E18)</f>
        <v>Vyplň údaj</v>
      </c>
      <c r="G118" s="37"/>
      <c r="H118" s="37"/>
      <c r="I118" s="124" t="s">
        <v>33</v>
      </c>
      <c r="J118" s="35" t="str">
        <f>E24</f>
        <v>ING.VLADIMÍR PLHÁK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123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63"/>
      <c r="B120" s="164"/>
      <c r="C120" s="165" t="s">
        <v>105</v>
      </c>
      <c r="D120" s="166" t="s">
        <v>61</v>
      </c>
      <c r="E120" s="166" t="s">
        <v>57</v>
      </c>
      <c r="F120" s="166" t="s">
        <v>58</v>
      </c>
      <c r="G120" s="166" t="s">
        <v>106</v>
      </c>
      <c r="H120" s="166" t="s">
        <v>107</v>
      </c>
      <c r="I120" s="167" t="s">
        <v>108</v>
      </c>
      <c r="J120" s="166" t="s">
        <v>96</v>
      </c>
      <c r="K120" s="168" t="s">
        <v>109</v>
      </c>
      <c r="L120" s="169"/>
      <c r="M120" s="85" t="s">
        <v>1</v>
      </c>
      <c r="N120" s="86" t="s">
        <v>40</v>
      </c>
      <c r="O120" s="86" t="s">
        <v>110</v>
      </c>
      <c r="P120" s="86" t="s">
        <v>111</v>
      </c>
      <c r="Q120" s="86" t="s">
        <v>112</v>
      </c>
      <c r="R120" s="86" t="s">
        <v>113</v>
      </c>
      <c r="S120" s="86" t="s">
        <v>114</v>
      </c>
      <c r="T120" s="87" t="s">
        <v>115</v>
      </c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="2" customFormat="1" ht="22.8" customHeight="1">
      <c r="A121" s="37"/>
      <c r="B121" s="38"/>
      <c r="C121" s="92" t="s">
        <v>116</v>
      </c>
      <c r="D121" s="37"/>
      <c r="E121" s="37"/>
      <c r="F121" s="37"/>
      <c r="G121" s="37"/>
      <c r="H121" s="37"/>
      <c r="I121" s="123"/>
      <c r="J121" s="170">
        <f>BK121</f>
        <v>0</v>
      </c>
      <c r="K121" s="37"/>
      <c r="L121" s="38"/>
      <c r="M121" s="88"/>
      <c r="N121" s="72"/>
      <c r="O121" s="89"/>
      <c r="P121" s="171">
        <f>P122+P127</f>
        <v>0</v>
      </c>
      <c r="Q121" s="89"/>
      <c r="R121" s="171">
        <f>R122+R127</f>
        <v>0.015840000000000003</v>
      </c>
      <c r="S121" s="89"/>
      <c r="T121" s="172">
        <f>T122+T127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75</v>
      </c>
      <c r="AU121" s="18" t="s">
        <v>98</v>
      </c>
      <c r="BK121" s="173">
        <f>BK122+BK127</f>
        <v>0</v>
      </c>
    </row>
    <row r="122" s="12" customFormat="1" ht="25.92" customHeight="1">
      <c r="A122" s="12"/>
      <c r="B122" s="174"/>
      <c r="C122" s="12"/>
      <c r="D122" s="175" t="s">
        <v>75</v>
      </c>
      <c r="E122" s="176" t="s">
        <v>157</v>
      </c>
      <c r="F122" s="176" t="s">
        <v>305</v>
      </c>
      <c r="G122" s="12"/>
      <c r="H122" s="12"/>
      <c r="I122" s="177"/>
      <c r="J122" s="178">
        <f>BK122</f>
        <v>0</v>
      </c>
      <c r="K122" s="12"/>
      <c r="L122" s="174"/>
      <c r="M122" s="179"/>
      <c r="N122" s="180"/>
      <c r="O122" s="180"/>
      <c r="P122" s="181">
        <f>P123</f>
        <v>0</v>
      </c>
      <c r="Q122" s="180"/>
      <c r="R122" s="181">
        <f>R123</f>
        <v>0.015840000000000003</v>
      </c>
      <c r="S122" s="180"/>
      <c r="T122" s="18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5" t="s">
        <v>137</v>
      </c>
      <c r="AT122" s="183" t="s">
        <v>75</v>
      </c>
      <c r="AU122" s="183" t="s">
        <v>76</v>
      </c>
      <c r="AY122" s="175" t="s">
        <v>119</v>
      </c>
      <c r="BK122" s="184">
        <f>BK123</f>
        <v>0</v>
      </c>
    </row>
    <row r="123" s="12" customFormat="1" ht="22.8" customHeight="1">
      <c r="A123" s="12"/>
      <c r="B123" s="174"/>
      <c r="C123" s="12"/>
      <c r="D123" s="175" t="s">
        <v>75</v>
      </c>
      <c r="E123" s="185" t="s">
        <v>306</v>
      </c>
      <c r="F123" s="185" t="s">
        <v>307</v>
      </c>
      <c r="G123" s="12"/>
      <c r="H123" s="12"/>
      <c r="I123" s="177"/>
      <c r="J123" s="186">
        <f>BK123</f>
        <v>0</v>
      </c>
      <c r="K123" s="12"/>
      <c r="L123" s="174"/>
      <c r="M123" s="179"/>
      <c r="N123" s="180"/>
      <c r="O123" s="180"/>
      <c r="P123" s="181">
        <f>SUM(P124:P126)</f>
        <v>0</v>
      </c>
      <c r="Q123" s="180"/>
      <c r="R123" s="181">
        <f>SUM(R124:R126)</f>
        <v>0.015840000000000003</v>
      </c>
      <c r="S123" s="180"/>
      <c r="T123" s="18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5" t="s">
        <v>137</v>
      </c>
      <c r="AT123" s="183" t="s">
        <v>75</v>
      </c>
      <c r="AU123" s="183" t="s">
        <v>84</v>
      </c>
      <c r="AY123" s="175" t="s">
        <v>119</v>
      </c>
      <c r="BK123" s="184">
        <f>SUM(BK124:BK126)</f>
        <v>0</v>
      </c>
    </row>
    <row r="124" s="2" customFormat="1" ht="16.5" customHeight="1">
      <c r="A124" s="37"/>
      <c r="B124" s="187"/>
      <c r="C124" s="188" t="s">
        <v>84</v>
      </c>
      <c r="D124" s="188" t="s">
        <v>121</v>
      </c>
      <c r="E124" s="189" t="s">
        <v>308</v>
      </c>
      <c r="F124" s="190" t="s">
        <v>309</v>
      </c>
      <c r="G124" s="191" t="s">
        <v>310</v>
      </c>
      <c r="H124" s="192">
        <v>1.6000000000000001</v>
      </c>
      <c r="I124" s="193"/>
      <c r="J124" s="194">
        <f>ROUND(I124*H124,2)</f>
        <v>0</v>
      </c>
      <c r="K124" s="190" t="s">
        <v>125</v>
      </c>
      <c r="L124" s="38"/>
      <c r="M124" s="195" t="s">
        <v>1</v>
      </c>
      <c r="N124" s="196" t="s">
        <v>41</v>
      </c>
      <c r="O124" s="76"/>
      <c r="P124" s="197">
        <f>O124*H124</f>
        <v>0</v>
      </c>
      <c r="Q124" s="197">
        <v>0.0099000000000000008</v>
      </c>
      <c r="R124" s="197">
        <f>Q124*H124</f>
        <v>0.015840000000000003</v>
      </c>
      <c r="S124" s="197">
        <v>0</v>
      </c>
      <c r="T124" s="19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9" t="s">
        <v>311</v>
      </c>
      <c r="AT124" s="199" t="s">
        <v>121</v>
      </c>
      <c r="AU124" s="199" t="s">
        <v>86</v>
      </c>
      <c r="AY124" s="18" t="s">
        <v>119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8" t="s">
        <v>84</v>
      </c>
      <c r="BK124" s="200">
        <f>ROUND(I124*H124,2)</f>
        <v>0</v>
      </c>
      <c r="BL124" s="18" t="s">
        <v>311</v>
      </c>
      <c r="BM124" s="199" t="s">
        <v>312</v>
      </c>
    </row>
    <row r="125" s="14" customFormat="1">
      <c r="A125" s="14"/>
      <c r="B125" s="209"/>
      <c r="C125" s="14"/>
      <c r="D125" s="202" t="s">
        <v>128</v>
      </c>
      <c r="E125" s="210" t="s">
        <v>1</v>
      </c>
      <c r="F125" s="211" t="s">
        <v>313</v>
      </c>
      <c r="G125" s="14"/>
      <c r="H125" s="212">
        <v>0.40000000000000002</v>
      </c>
      <c r="I125" s="213"/>
      <c r="J125" s="14"/>
      <c r="K125" s="14"/>
      <c r="L125" s="209"/>
      <c r="M125" s="214"/>
      <c r="N125" s="215"/>
      <c r="O125" s="215"/>
      <c r="P125" s="215"/>
      <c r="Q125" s="215"/>
      <c r="R125" s="215"/>
      <c r="S125" s="215"/>
      <c r="T125" s="21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10" t="s">
        <v>128</v>
      </c>
      <c r="AU125" s="210" t="s">
        <v>86</v>
      </c>
      <c r="AV125" s="14" t="s">
        <v>86</v>
      </c>
      <c r="AW125" s="14" t="s">
        <v>32</v>
      </c>
      <c r="AX125" s="14" t="s">
        <v>84</v>
      </c>
      <c r="AY125" s="210" t="s">
        <v>119</v>
      </c>
    </row>
    <row r="126" s="14" customFormat="1">
      <c r="A126" s="14"/>
      <c r="B126" s="209"/>
      <c r="C126" s="14"/>
      <c r="D126" s="202" t="s">
        <v>128</v>
      </c>
      <c r="E126" s="14"/>
      <c r="F126" s="211" t="s">
        <v>314</v>
      </c>
      <c r="G126" s="14"/>
      <c r="H126" s="212">
        <v>1.6000000000000001</v>
      </c>
      <c r="I126" s="213"/>
      <c r="J126" s="14"/>
      <c r="K126" s="14"/>
      <c r="L126" s="209"/>
      <c r="M126" s="214"/>
      <c r="N126" s="215"/>
      <c r="O126" s="215"/>
      <c r="P126" s="215"/>
      <c r="Q126" s="215"/>
      <c r="R126" s="215"/>
      <c r="S126" s="215"/>
      <c r="T126" s="21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10" t="s">
        <v>128</v>
      </c>
      <c r="AU126" s="210" t="s">
        <v>86</v>
      </c>
      <c r="AV126" s="14" t="s">
        <v>86</v>
      </c>
      <c r="AW126" s="14" t="s">
        <v>3</v>
      </c>
      <c r="AX126" s="14" t="s">
        <v>84</v>
      </c>
      <c r="AY126" s="210" t="s">
        <v>119</v>
      </c>
    </row>
    <row r="127" s="12" customFormat="1" ht="25.92" customHeight="1">
      <c r="A127" s="12"/>
      <c r="B127" s="174"/>
      <c r="C127" s="12"/>
      <c r="D127" s="175" t="s">
        <v>75</v>
      </c>
      <c r="E127" s="176" t="s">
        <v>87</v>
      </c>
      <c r="F127" s="176" t="s">
        <v>315</v>
      </c>
      <c r="G127" s="12"/>
      <c r="H127" s="12"/>
      <c r="I127" s="177"/>
      <c r="J127" s="178">
        <f>BK127</f>
        <v>0</v>
      </c>
      <c r="K127" s="12"/>
      <c r="L127" s="174"/>
      <c r="M127" s="179"/>
      <c r="N127" s="180"/>
      <c r="O127" s="180"/>
      <c r="P127" s="181">
        <f>P128+P134</f>
        <v>0</v>
      </c>
      <c r="Q127" s="180"/>
      <c r="R127" s="181">
        <f>R128+R134</f>
        <v>0</v>
      </c>
      <c r="S127" s="180"/>
      <c r="T127" s="182">
        <f>T128+T134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5" t="s">
        <v>146</v>
      </c>
      <c r="AT127" s="183" t="s">
        <v>75</v>
      </c>
      <c r="AU127" s="183" t="s">
        <v>76</v>
      </c>
      <c r="AY127" s="175" t="s">
        <v>119</v>
      </c>
      <c r="BK127" s="184">
        <f>BK128+BK134</f>
        <v>0</v>
      </c>
    </row>
    <row r="128" s="12" customFormat="1" ht="22.8" customHeight="1">
      <c r="A128" s="12"/>
      <c r="B128" s="174"/>
      <c r="C128" s="12"/>
      <c r="D128" s="175" t="s">
        <v>75</v>
      </c>
      <c r="E128" s="185" t="s">
        <v>316</v>
      </c>
      <c r="F128" s="185" t="s">
        <v>317</v>
      </c>
      <c r="G128" s="12"/>
      <c r="H128" s="12"/>
      <c r="I128" s="177"/>
      <c r="J128" s="186">
        <f>BK128</f>
        <v>0</v>
      </c>
      <c r="K128" s="12"/>
      <c r="L128" s="174"/>
      <c r="M128" s="179"/>
      <c r="N128" s="180"/>
      <c r="O128" s="180"/>
      <c r="P128" s="181">
        <f>SUM(P129:P133)</f>
        <v>0</v>
      </c>
      <c r="Q128" s="180"/>
      <c r="R128" s="181">
        <f>SUM(R129:R133)</f>
        <v>0</v>
      </c>
      <c r="S128" s="180"/>
      <c r="T128" s="18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5" t="s">
        <v>146</v>
      </c>
      <c r="AT128" s="183" t="s">
        <v>75</v>
      </c>
      <c r="AU128" s="183" t="s">
        <v>84</v>
      </c>
      <c r="AY128" s="175" t="s">
        <v>119</v>
      </c>
      <c r="BK128" s="184">
        <f>SUM(BK129:BK133)</f>
        <v>0</v>
      </c>
    </row>
    <row r="129" s="2" customFormat="1" ht="16.5" customHeight="1">
      <c r="A129" s="37"/>
      <c r="B129" s="187"/>
      <c r="C129" s="188" t="s">
        <v>86</v>
      </c>
      <c r="D129" s="188" t="s">
        <v>121</v>
      </c>
      <c r="E129" s="189" t="s">
        <v>318</v>
      </c>
      <c r="F129" s="190" t="s">
        <v>319</v>
      </c>
      <c r="G129" s="191" t="s">
        <v>320</v>
      </c>
      <c r="H129" s="192">
        <v>20</v>
      </c>
      <c r="I129" s="193"/>
      <c r="J129" s="194">
        <f>ROUND(I129*H129,2)</f>
        <v>0</v>
      </c>
      <c r="K129" s="190" t="s">
        <v>125</v>
      </c>
      <c r="L129" s="38"/>
      <c r="M129" s="195" t="s">
        <v>1</v>
      </c>
      <c r="N129" s="196" t="s">
        <v>41</v>
      </c>
      <c r="O129" s="7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9" t="s">
        <v>321</v>
      </c>
      <c r="AT129" s="199" t="s">
        <v>121</v>
      </c>
      <c r="AU129" s="199" t="s">
        <v>86</v>
      </c>
      <c r="AY129" s="18" t="s">
        <v>119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84</v>
      </c>
      <c r="BK129" s="200">
        <f>ROUND(I129*H129,2)</f>
        <v>0</v>
      </c>
      <c r="BL129" s="18" t="s">
        <v>321</v>
      </c>
      <c r="BM129" s="199" t="s">
        <v>322</v>
      </c>
    </row>
    <row r="130" s="13" customFormat="1">
      <c r="A130" s="13"/>
      <c r="B130" s="201"/>
      <c r="C130" s="13"/>
      <c r="D130" s="202" t="s">
        <v>128</v>
      </c>
      <c r="E130" s="203" t="s">
        <v>1</v>
      </c>
      <c r="F130" s="204" t="s">
        <v>323</v>
      </c>
      <c r="G130" s="13"/>
      <c r="H130" s="203" t="s">
        <v>1</v>
      </c>
      <c r="I130" s="205"/>
      <c r="J130" s="13"/>
      <c r="K130" s="13"/>
      <c r="L130" s="201"/>
      <c r="M130" s="206"/>
      <c r="N130" s="207"/>
      <c r="O130" s="207"/>
      <c r="P130" s="207"/>
      <c r="Q130" s="207"/>
      <c r="R130" s="207"/>
      <c r="S130" s="207"/>
      <c r="T130" s="20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3" t="s">
        <v>128</v>
      </c>
      <c r="AU130" s="203" t="s">
        <v>86</v>
      </c>
      <c r="AV130" s="13" t="s">
        <v>84</v>
      </c>
      <c r="AW130" s="13" t="s">
        <v>32</v>
      </c>
      <c r="AX130" s="13" t="s">
        <v>76</v>
      </c>
      <c r="AY130" s="203" t="s">
        <v>119</v>
      </c>
    </row>
    <row r="131" s="14" customFormat="1">
      <c r="A131" s="14"/>
      <c r="B131" s="209"/>
      <c r="C131" s="14"/>
      <c r="D131" s="202" t="s">
        <v>128</v>
      </c>
      <c r="E131" s="210" t="s">
        <v>1</v>
      </c>
      <c r="F131" s="211" t="s">
        <v>324</v>
      </c>
      <c r="G131" s="14"/>
      <c r="H131" s="212">
        <v>20</v>
      </c>
      <c r="I131" s="213"/>
      <c r="J131" s="14"/>
      <c r="K131" s="14"/>
      <c r="L131" s="209"/>
      <c r="M131" s="214"/>
      <c r="N131" s="215"/>
      <c r="O131" s="215"/>
      <c r="P131" s="215"/>
      <c r="Q131" s="215"/>
      <c r="R131" s="215"/>
      <c r="S131" s="215"/>
      <c r="T131" s="21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10" t="s">
        <v>128</v>
      </c>
      <c r="AU131" s="210" t="s">
        <v>86</v>
      </c>
      <c r="AV131" s="14" t="s">
        <v>86</v>
      </c>
      <c r="AW131" s="14" t="s">
        <v>32</v>
      </c>
      <c r="AX131" s="14" t="s">
        <v>84</v>
      </c>
      <c r="AY131" s="210" t="s">
        <v>119</v>
      </c>
    </row>
    <row r="132" s="2" customFormat="1" ht="16.5" customHeight="1">
      <c r="A132" s="37"/>
      <c r="B132" s="187"/>
      <c r="C132" s="188" t="s">
        <v>137</v>
      </c>
      <c r="D132" s="188" t="s">
        <v>121</v>
      </c>
      <c r="E132" s="189" t="s">
        <v>325</v>
      </c>
      <c r="F132" s="190" t="s">
        <v>326</v>
      </c>
      <c r="G132" s="191" t="s">
        <v>320</v>
      </c>
      <c r="H132" s="192">
        <v>5</v>
      </c>
      <c r="I132" s="193"/>
      <c r="J132" s="194">
        <f>ROUND(I132*H132,2)</f>
        <v>0</v>
      </c>
      <c r="K132" s="190" t="s">
        <v>125</v>
      </c>
      <c r="L132" s="38"/>
      <c r="M132" s="195" t="s">
        <v>1</v>
      </c>
      <c r="N132" s="196" t="s">
        <v>41</v>
      </c>
      <c r="O132" s="7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9" t="s">
        <v>321</v>
      </c>
      <c r="AT132" s="199" t="s">
        <v>121</v>
      </c>
      <c r="AU132" s="199" t="s">
        <v>86</v>
      </c>
      <c r="AY132" s="18" t="s">
        <v>119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84</v>
      </c>
      <c r="BK132" s="200">
        <f>ROUND(I132*H132,2)</f>
        <v>0</v>
      </c>
      <c r="BL132" s="18" t="s">
        <v>321</v>
      </c>
      <c r="BM132" s="199" t="s">
        <v>327</v>
      </c>
    </row>
    <row r="133" s="14" customFormat="1">
      <c r="A133" s="14"/>
      <c r="B133" s="209"/>
      <c r="C133" s="14"/>
      <c r="D133" s="202" t="s">
        <v>128</v>
      </c>
      <c r="E133" s="210" t="s">
        <v>1</v>
      </c>
      <c r="F133" s="211" t="s">
        <v>328</v>
      </c>
      <c r="G133" s="14"/>
      <c r="H133" s="212">
        <v>5</v>
      </c>
      <c r="I133" s="213"/>
      <c r="J133" s="14"/>
      <c r="K133" s="14"/>
      <c r="L133" s="209"/>
      <c r="M133" s="214"/>
      <c r="N133" s="215"/>
      <c r="O133" s="215"/>
      <c r="P133" s="215"/>
      <c r="Q133" s="215"/>
      <c r="R133" s="215"/>
      <c r="S133" s="215"/>
      <c r="T133" s="21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10" t="s">
        <v>128</v>
      </c>
      <c r="AU133" s="210" t="s">
        <v>86</v>
      </c>
      <c r="AV133" s="14" t="s">
        <v>86</v>
      </c>
      <c r="AW133" s="14" t="s">
        <v>32</v>
      </c>
      <c r="AX133" s="14" t="s">
        <v>84</v>
      </c>
      <c r="AY133" s="210" t="s">
        <v>119</v>
      </c>
    </row>
    <row r="134" s="12" customFormat="1" ht="22.8" customHeight="1">
      <c r="A134" s="12"/>
      <c r="B134" s="174"/>
      <c r="C134" s="12"/>
      <c r="D134" s="175" t="s">
        <v>75</v>
      </c>
      <c r="E134" s="185" t="s">
        <v>329</v>
      </c>
      <c r="F134" s="185" t="s">
        <v>330</v>
      </c>
      <c r="G134" s="12"/>
      <c r="H134" s="12"/>
      <c r="I134" s="177"/>
      <c r="J134" s="186">
        <f>BK134</f>
        <v>0</v>
      </c>
      <c r="K134" s="12"/>
      <c r="L134" s="174"/>
      <c r="M134" s="179"/>
      <c r="N134" s="180"/>
      <c r="O134" s="180"/>
      <c r="P134" s="181">
        <f>SUM(P135:P149)</f>
        <v>0</v>
      </c>
      <c r="Q134" s="180"/>
      <c r="R134" s="181">
        <f>SUM(R135:R149)</f>
        <v>0</v>
      </c>
      <c r="S134" s="180"/>
      <c r="T134" s="18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5" t="s">
        <v>146</v>
      </c>
      <c r="AT134" s="183" t="s">
        <v>75</v>
      </c>
      <c r="AU134" s="183" t="s">
        <v>84</v>
      </c>
      <c r="AY134" s="175" t="s">
        <v>119</v>
      </c>
      <c r="BK134" s="184">
        <f>SUM(BK135:BK149)</f>
        <v>0</v>
      </c>
    </row>
    <row r="135" s="2" customFormat="1" ht="16.5" customHeight="1">
      <c r="A135" s="37"/>
      <c r="B135" s="187"/>
      <c r="C135" s="188" t="s">
        <v>126</v>
      </c>
      <c r="D135" s="188" t="s">
        <v>121</v>
      </c>
      <c r="E135" s="189" t="s">
        <v>331</v>
      </c>
      <c r="F135" s="190" t="s">
        <v>332</v>
      </c>
      <c r="G135" s="191" t="s">
        <v>320</v>
      </c>
      <c r="H135" s="192">
        <v>0.050000000000000003</v>
      </c>
      <c r="I135" s="193"/>
      <c r="J135" s="194">
        <f>ROUND(I135*H135,2)</f>
        <v>0</v>
      </c>
      <c r="K135" s="190" t="s">
        <v>125</v>
      </c>
      <c r="L135" s="38"/>
      <c r="M135" s="195" t="s">
        <v>1</v>
      </c>
      <c r="N135" s="196" t="s">
        <v>41</v>
      </c>
      <c r="O135" s="7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9" t="s">
        <v>321</v>
      </c>
      <c r="AT135" s="199" t="s">
        <v>121</v>
      </c>
      <c r="AU135" s="199" t="s">
        <v>86</v>
      </c>
      <c r="AY135" s="18" t="s">
        <v>119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84</v>
      </c>
      <c r="BK135" s="200">
        <f>ROUND(I135*H135,2)</f>
        <v>0</v>
      </c>
      <c r="BL135" s="18" t="s">
        <v>321</v>
      </c>
      <c r="BM135" s="199" t="s">
        <v>333</v>
      </c>
    </row>
    <row r="136" s="13" customFormat="1">
      <c r="A136" s="13"/>
      <c r="B136" s="201"/>
      <c r="C136" s="13"/>
      <c r="D136" s="202" t="s">
        <v>128</v>
      </c>
      <c r="E136" s="203" t="s">
        <v>1</v>
      </c>
      <c r="F136" s="204" t="s">
        <v>334</v>
      </c>
      <c r="G136" s="13"/>
      <c r="H136" s="203" t="s">
        <v>1</v>
      </c>
      <c r="I136" s="205"/>
      <c r="J136" s="13"/>
      <c r="K136" s="13"/>
      <c r="L136" s="201"/>
      <c r="M136" s="206"/>
      <c r="N136" s="207"/>
      <c r="O136" s="207"/>
      <c r="P136" s="207"/>
      <c r="Q136" s="207"/>
      <c r="R136" s="207"/>
      <c r="S136" s="207"/>
      <c r="T136" s="20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3" t="s">
        <v>128</v>
      </c>
      <c r="AU136" s="203" t="s">
        <v>86</v>
      </c>
      <c r="AV136" s="13" t="s">
        <v>84</v>
      </c>
      <c r="AW136" s="13" t="s">
        <v>32</v>
      </c>
      <c r="AX136" s="13" t="s">
        <v>76</v>
      </c>
      <c r="AY136" s="203" t="s">
        <v>119</v>
      </c>
    </row>
    <row r="137" s="14" customFormat="1">
      <c r="A137" s="14"/>
      <c r="B137" s="209"/>
      <c r="C137" s="14"/>
      <c r="D137" s="202" t="s">
        <v>128</v>
      </c>
      <c r="E137" s="210" t="s">
        <v>1</v>
      </c>
      <c r="F137" s="211" t="s">
        <v>335</v>
      </c>
      <c r="G137" s="14"/>
      <c r="H137" s="212">
        <v>0.050000000000000003</v>
      </c>
      <c r="I137" s="213"/>
      <c r="J137" s="14"/>
      <c r="K137" s="14"/>
      <c r="L137" s="209"/>
      <c r="M137" s="214"/>
      <c r="N137" s="215"/>
      <c r="O137" s="215"/>
      <c r="P137" s="215"/>
      <c r="Q137" s="215"/>
      <c r="R137" s="215"/>
      <c r="S137" s="215"/>
      <c r="T137" s="21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10" t="s">
        <v>128</v>
      </c>
      <c r="AU137" s="210" t="s">
        <v>86</v>
      </c>
      <c r="AV137" s="14" t="s">
        <v>86</v>
      </c>
      <c r="AW137" s="14" t="s">
        <v>32</v>
      </c>
      <c r="AX137" s="14" t="s">
        <v>84</v>
      </c>
      <c r="AY137" s="210" t="s">
        <v>119</v>
      </c>
    </row>
    <row r="138" s="2" customFormat="1" ht="16.5" customHeight="1">
      <c r="A138" s="37"/>
      <c r="B138" s="187"/>
      <c r="C138" s="188" t="s">
        <v>146</v>
      </c>
      <c r="D138" s="188" t="s">
        <v>121</v>
      </c>
      <c r="E138" s="189" t="s">
        <v>336</v>
      </c>
      <c r="F138" s="190" t="s">
        <v>337</v>
      </c>
      <c r="G138" s="191" t="s">
        <v>320</v>
      </c>
      <c r="H138" s="192">
        <v>0.029999999999999999</v>
      </c>
      <c r="I138" s="193"/>
      <c r="J138" s="194">
        <f>ROUND(I138*H138,2)</f>
        <v>0</v>
      </c>
      <c r="K138" s="190" t="s">
        <v>125</v>
      </c>
      <c r="L138" s="38"/>
      <c r="M138" s="195" t="s">
        <v>1</v>
      </c>
      <c r="N138" s="196" t="s">
        <v>41</v>
      </c>
      <c r="O138" s="76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9" t="s">
        <v>321</v>
      </c>
      <c r="AT138" s="199" t="s">
        <v>121</v>
      </c>
      <c r="AU138" s="199" t="s">
        <v>86</v>
      </c>
      <c r="AY138" s="18" t="s">
        <v>119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8" t="s">
        <v>84</v>
      </c>
      <c r="BK138" s="200">
        <f>ROUND(I138*H138,2)</f>
        <v>0</v>
      </c>
      <c r="BL138" s="18" t="s">
        <v>321</v>
      </c>
      <c r="BM138" s="199" t="s">
        <v>338</v>
      </c>
    </row>
    <row r="139" s="14" customFormat="1">
      <c r="A139" s="14"/>
      <c r="B139" s="209"/>
      <c r="C139" s="14"/>
      <c r="D139" s="202" t="s">
        <v>128</v>
      </c>
      <c r="E139" s="210" t="s">
        <v>1</v>
      </c>
      <c r="F139" s="211" t="s">
        <v>339</v>
      </c>
      <c r="G139" s="14"/>
      <c r="H139" s="212">
        <v>0.029999999999999999</v>
      </c>
      <c r="I139" s="213"/>
      <c r="J139" s="14"/>
      <c r="K139" s="14"/>
      <c r="L139" s="209"/>
      <c r="M139" s="214"/>
      <c r="N139" s="215"/>
      <c r="O139" s="215"/>
      <c r="P139" s="215"/>
      <c r="Q139" s="215"/>
      <c r="R139" s="215"/>
      <c r="S139" s="215"/>
      <c r="T139" s="21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0" t="s">
        <v>128</v>
      </c>
      <c r="AU139" s="210" t="s">
        <v>86</v>
      </c>
      <c r="AV139" s="14" t="s">
        <v>86</v>
      </c>
      <c r="AW139" s="14" t="s">
        <v>32</v>
      </c>
      <c r="AX139" s="14" t="s">
        <v>84</v>
      </c>
      <c r="AY139" s="210" t="s">
        <v>119</v>
      </c>
    </row>
    <row r="140" s="2" customFormat="1" ht="16.5" customHeight="1">
      <c r="A140" s="37"/>
      <c r="B140" s="187"/>
      <c r="C140" s="188" t="s">
        <v>150</v>
      </c>
      <c r="D140" s="188" t="s">
        <v>121</v>
      </c>
      <c r="E140" s="189" t="s">
        <v>340</v>
      </c>
      <c r="F140" s="190" t="s">
        <v>341</v>
      </c>
      <c r="G140" s="191" t="s">
        <v>320</v>
      </c>
      <c r="H140" s="192">
        <v>0.01</v>
      </c>
      <c r="I140" s="193"/>
      <c r="J140" s="194">
        <f>ROUND(I140*H140,2)</f>
        <v>0</v>
      </c>
      <c r="K140" s="190" t="s">
        <v>125</v>
      </c>
      <c r="L140" s="38"/>
      <c r="M140" s="195" t="s">
        <v>1</v>
      </c>
      <c r="N140" s="196" t="s">
        <v>41</v>
      </c>
      <c r="O140" s="7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9" t="s">
        <v>321</v>
      </c>
      <c r="AT140" s="199" t="s">
        <v>121</v>
      </c>
      <c r="AU140" s="199" t="s">
        <v>86</v>
      </c>
      <c r="AY140" s="18" t="s">
        <v>119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84</v>
      </c>
      <c r="BK140" s="200">
        <f>ROUND(I140*H140,2)</f>
        <v>0</v>
      </c>
      <c r="BL140" s="18" t="s">
        <v>321</v>
      </c>
      <c r="BM140" s="199" t="s">
        <v>342</v>
      </c>
    </row>
    <row r="141" s="2" customFormat="1">
      <c r="A141" s="37"/>
      <c r="B141" s="38"/>
      <c r="C141" s="37"/>
      <c r="D141" s="202" t="s">
        <v>343</v>
      </c>
      <c r="E141" s="37"/>
      <c r="F141" s="238" t="s">
        <v>344</v>
      </c>
      <c r="G141" s="37"/>
      <c r="H141" s="37"/>
      <c r="I141" s="123"/>
      <c r="J141" s="37"/>
      <c r="K141" s="37"/>
      <c r="L141" s="38"/>
      <c r="M141" s="239"/>
      <c r="N141" s="24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343</v>
      </c>
      <c r="AU141" s="18" t="s">
        <v>86</v>
      </c>
    </row>
    <row r="142" s="13" customFormat="1">
      <c r="A142" s="13"/>
      <c r="B142" s="201"/>
      <c r="C142" s="13"/>
      <c r="D142" s="202" t="s">
        <v>128</v>
      </c>
      <c r="E142" s="203" t="s">
        <v>1</v>
      </c>
      <c r="F142" s="204" t="s">
        <v>345</v>
      </c>
      <c r="G142" s="13"/>
      <c r="H142" s="203" t="s">
        <v>1</v>
      </c>
      <c r="I142" s="205"/>
      <c r="J142" s="13"/>
      <c r="K142" s="13"/>
      <c r="L142" s="201"/>
      <c r="M142" s="206"/>
      <c r="N142" s="207"/>
      <c r="O142" s="207"/>
      <c r="P142" s="207"/>
      <c r="Q142" s="207"/>
      <c r="R142" s="207"/>
      <c r="S142" s="207"/>
      <c r="T142" s="20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3" t="s">
        <v>128</v>
      </c>
      <c r="AU142" s="203" t="s">
        <v>86</v>
      </c>
      <c r="AV142" s="13" t="s">
        <v>84</v>
      </c>
      <c r="AW142" s="13" t="s">
        <v>32</v>
      </c>
      <c r="AX142" s="13" t="s">
        <v>76</v>
      </c>
      <c r="AY142" s="203" t="s">
        <v>119</v>
      </c>
    </row>
    <row r="143" s="14" customFormat="1">
      <c r="A143" s="14"/>
      <c r="B143" s="209"/>
      <c r="C143" s="14"/>
      <c r="D143" s="202" t="s">
        <v>128</v>
      </c>
      <c r="E143" s="210" t="s">
        <v>1</v>
      </c>
      <c r="F143" s="211" t="s">
        <v>346</v>
      </c>
      <c r="G143" s="14"/>
      <c r="H143" s="212">
        <v>0.01</v>
      </c>
      <c r="I143" s="213"/>
      <c r="J143" s="14"/>
      <c r="K143" s="14"/>
      <c r="L143" s="209"/>
      <c r="M143" s="214"/>
      <c r="N143" s="215"/>
      <c r="O143" s="215"/>
      <c r="P143" s="215"/>
      <c r="Q143" s="215"/>
      <c r="R143" s="215"/>
      <c r="S143" s="215"/>
      <c r="T143" s="21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0" t="s">
        <v>128</v>
      </c>
      <c r="AU143" s="210" t="s">
        <v>86</v>
      </c>
      <c r="AV143" s="14" t="s">
        <v>86</v>
      </c>
      <c r="AW143" s="14" t="s">
        <v>32</v>
      </c>
      <c r="AX143" s="14" t="s">
        <v>84</v>
      </c>
      <c r="AY143" s="210" t="s">
        <v>119</v>
      </c>
    </row>
    <row r="144" s="2" customFormat="1" ht="16.5" customHeight="1">
      <c r="A144" s="37"/>
      <c r="B144" s="187"/>
      <c r="C144" s="188" t="s">
        <v>156</v>
      </c>
      <c r="D144" s="188" t="s">
        <v>121</v>
      </c>
      <c r="E144" s="189" t="s">
        <v>347</v>
      </c>
      <c r="F144" s="190" t="s">
        <v>348</v>
      </c>
      <c r="G144" s="191" t="s">
        <v>320</v>
      </c>
      <c r="H144" s="192">
        <v>0.02</v>
      </c>
      <c r="I144" s="193"/>
      <c r="J144" s="194">
        <f>ROUND(I144*H144,2)</f>
        <v>0</v>
      </c>
      <c r="K144" s="190" t="s">
        <v>125</v>
      </c>
      <c r="L144" s="38"/>
      <c r="M144" s="195" t="s">
        <v>1</v>
      </c>
      <c r="N144" s="196" t="s">
        <v>41</v>
      </c>
      <c r="O144" s="76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9" t="s">
        <v>321</v>
      </c>
      <c r="AT144" s="199" t="s">
        <v>121</v>
      </c>
      <c r="AU144" s="199" t="s">
        <v>86</v>
      </c>
      <c r="AY144" s="18" t="s">
        <v>119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84</v>
      </c>
      <c r="BK144" s="200">
        <f>ROUND(I144*H144,2)</f>
        <v>0</v>
      </c>
      <c r="BL144" s="18" t="s">
        <v>321</v>
      </c>
      <c r="BM144" s="199" t="s">
        <v>349</v>
      </c>
    </row>
    <row r="145" s="13" customFormat="1">
      <c r="A145" s="13"/>
      <c r="B145" s="201"/>
      <c r="C145" s="13"/>
      <c r="D145" s="202" t="s">
        <v>128</v>
      </c>
      <c r="E145" s="203" t="s">
        <v>1</v>
      </c>
      <c r="F145" s="204" t="s">
        <v>350</v>
      </c>
      <c r="G145" s="13"/>
      <c r="H145" s="203" t="s">
        <v>1</v>
      </c>
      <c r="I145" s="205"/>
      <c r="J145" s="13"/>
      <c r="K145" s="13"/>
      <c r="L145" s="201"/>
      <c r="M145" s="206"/>
      <c r="N145" s="207"/>
      <c r="O145" s="207"/>
      <c r="P145" s="207"/>
      <c r="Q145" s="207"/>
      <c r="R145" s="207"/>
      <c r="S145" s="207"/>
      <c r="T145" s="20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3" t="s">
        <v>128</v>
      </c>
      <c r="AU145" s="203" t="s">
        <v>86</v>
      </c>
      <c r="AV145" s="13" t="s">
        <v>84</v>
      </c>
      <c r="AW145" s="13" t="s">
        <v>32</v>
      </c>
      <c r="AX145" s="13" t="s">
        <v>76</v>
      </c>
      <c r="AY145" s="203" t="s">
        <v>119</v>
      </c>
    </row>
    <row r="146" s="14" customFormat="1">
      <c r="A146" s="14"/>
      <c r="B146" s="209"/>
      <c r="C146" s="14"/>
      <c r="D146" s="202" t="s">
        <v>128</v>
      </c>
      <c r="E146" s="210" t="s">
        <v>1</v>
      </c>
      <c r="F146" s="211" t="s">
        <v>351</v>
      </c>
      <c r="G146" s="14"/>
      <c r="H146" s="212">
        <v>0.02</v>
      </c>
      <c r="I146" s="213"/>
      <c r="J146" s="14"/>
      <c r="K146" s="14"/>
      <c r="L146" s="209"/>
      <c r="M146" s="214"/>
      <c r="N146" s="215"/>
      <c r="O146" s="215"/>
      <c r="P146" s="215"/>
      <c r="Q146" s="215"/>
      <c r="R146" s="215"/>
      <c r="S146" s="215"/>
      <c r="T146" s="21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0" t="s">
        <v>128</v>
      </c>
      <c r="AU146" s="210" t="s">
        <v>86</v>
      </c>
      <c r="AV146" s="14" t="s">
        <v>86</v>
      </c>
      <c r="AW146" s="14" t="s">
        <v>32</v>
      </c>
      <c r="AX146" s="14" t="s">
        <v>84</v>
      </c>
      <c r="AY146" s="210" t="s">
        <v>119</v>
      </c>
    </row>
    <row r="147" s="13" customFormat="1">
      <c r="A147" s="13"/>
      <c r="B147" s="201"/>
      <c r="C147" s="13"/>
      <c r="D147" s="202" t="s">
        <v>128</v>
      </c>
      <c r="E147" s="203" t="s">
        <v>1</v>
      </c>
      <c r="F147" s="204" t="s">
        <v>352</v>
      </c>
      <c r="G147" s="13"/>
      <c r="H147" s="203" t="s">
        <v>1</v>
      </c>
      <c r="I147" s="205"/>
      <c r="J147" s="13"/>
      <c r="K147" s="13"/>
      <c r="L147" s="201"/>
      <c r="M147" s="206"/>
      <c r="N147" s="207"/>
      <c r="O147" s="207"/>
      <c r="P147" s="207"/>
      <c r="Q147" s="207"/>
      <c r="R147" s="207"/>
      <c r="S147" s="207"/>
      <c r="T147" s="20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3" t="s">
        <v>128</v>
      </c>
      <c r="AU147" s="203" t="s">
        <v>86</v>
      </c>
      <c r="AV147" s="13" t="s">
        <v>84</v>
      </c>
      <c r="AW147" s="13" t="s">
        <v>32</v>
      </c>
      <c r="AX147" s="13" t="s">
        <v>76</v>
      </c>
      <c r="AY147" s="203" t="s">
        <v>119</v>
      </c>
    </row>
    <row r="148" s="2" customFormat="1" ht="16.5" customHeight="1">
      <c r="A148" s="37"/>
      <c r="B148" s="187"/>
      <c r="C148" s="188" t="s">
        <v>161</v>
      </c>
      <c r="D148" s="188" t="s">
        <v>121</v>
      </c>
      <c r="E148" s="189" t="s">
        <v>353</v>
      </c>
      <c r="F148" s="190" t="s">
        <v>354</v>
      </c>
      <c r="G148" s="191" t="s">
        <v>320</v>
      </c>
      <c r="H148" s="192">
        <v>0.025000000000000001</v>
      </c>
      <c r="I148" s="193"/>
      <c r="J148" s="194">
        <f>ROUND(I148*H148,2)</f>
        <v>0</v>
      </c>
      <c r="K148" s="190" t="s">
        <v>125</v>
      </c>
      <c r="L148" s="38"/>
      <c r="M148" s="195" t="s">
        <v>1</v>
      </c>
      <c r="N148" s="196" t="s">
        <v>41</v>
      </c>
      <c r="O148" s="76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9" t="s">
        <v>321</v>
      </c>
      <c r="AT148" s="199" t="s">
        <v>121</v>
      </c>
      <c r="AU148" s="199" t="s">
        <v>86</v>
      </c>
      <c r="AY148" s="18" t="s">
        <v>119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84</v>
      </c>
      <c r="BK148" s="200">
        <f>ROUND(I148*H148,2)</f>
        <v>0</v>
      </c>
      <c r="BL148" s="18" t="s">
        <v>321</v>
      </c>
      <c r="BM148" s="199" t="s">
        <v>355</v>
      </c>
    </row>
    <row r="149" s="14" customFormat="1">
      <c r="A149" s="14"/>
      <c r="B149" s="209"/>
      <c r="C149" s="14"/>
      <c r="D149" s="202" t="s">
        <v>128</v>
      </c>
      <c r="E149" s="210" t="s">
        <v>1</v>
      </c>
      <c r="F149" s="211" t="s">
        <v>356</v>
      </c>
      <c r="G149" s="14"/>
      <c r="H149" s="212">
        <v>0.025000000000000001</v>
      </c>
      <c r="I149" s="213"/>
      <c r="J149" s="14"/>
      <c r="K149" s="14"/>
      <c r="L149" s="209"/>
      <c r="M149" s="235"/>
      <c r="N149" s="236"/>
      <c r="O149" s="236"/>
      <c r="P149" s="236"/>
      <c r="Q149" s="236"/>
      <c r="R149" s="236"/>
      <c r="S149" s="236"/>
      <c r="T149" s="23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0" t="s">
        <v>128</v>
      </c>
      <c r="AU149" s="210" t="s">
        <v>86</v>
      </c>
      <c r="AV149" s="14" t="s">
        <v>86</v>
      </c>
      <c r="AW149" s="14" t="s">
        <v>32</v>
      </c>
      <c r="AX149" s="14" t="s">
        <v>84</v>
      </c>
      <c r="AY149" s="210" t="s">
        <v>119</v>
      </c>
    </row>
    <row r="150" s="2" customFormat="1" ht="6.96" customHeight="1">
      <c r="A150" s="37"/>
      <c r="B150" s="59"/>
      <c r="C150" s="60"/>
      <c r="D150" s="60"/>
      <c r="E150" s="60"/>
      <c r="F150" s="60"/>
      <c r="G150" s="60"/>
      <c r="H150" s="60"/>
      <c r="I150" s="147"/>
      <c r="J150" s="60"/>
      <c r="K150" s="60"/>
      <c r="L150" s="38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</sheetData>
  <autoFilter ref="C120:K14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VLADIMÍR\Plhak</dc:creator>
  <cp:lastModifiedBy>VLADIMÍR\Plhak</cp:lastModifiedBy>
  <dcterms:created xsi:type="dcterms:W3CDTF">2020-05-04T17:19:19Z</dcterms:created>
  <dcterms:modified xsi:type="dcterms:W3CDTF">2020-05-04T17:19:20Z</dcterms:modified>
</cp:coreProperties>
</file>