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-11-10b - ZS Bílina -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'2024-11-10b - ZS Bílina -...'!$C$132:$K$331</definedName>
    <definedName name="_xlnm.Print_Area" localSheetId="1">'2024-11-10b - ZS Bílina -...'!$C$4:$J$76,'2024-11-10b - ZS Bílina -...'!$C$120:$K$331</definedName>
    <definedName name="_xlnm.Print_Titles" localSheetId="1">'2024-11-10b - ZS Bílina -...'!$132:$132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30"/>
  <c r="BH330"/>
  <c r="BG330"/>
  <c r="BF330"/>
  <c r="T330"/>
  <c r="T329"/>
  <c r="R330"/>
  <c r="R329"/>
  <c r="P330"/>
  <c r="P329"/>
  <c r="BI327"/>
  <c r="BH327"/>
  <c r="BG327"/>
  <c r="BF327"/>
  <c r="T327"/>
  <c r="T326"/>
  <c r="R327"/>
  <c r="R326"/>
  <c r="P327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F127"/>
  <c r="E125"/>
  <c r="F89"/>
  <c r="E87"/>
  <c r="J24"/>
  <c r="E24"/>
  <c r="J92"/>
  <c r="J23"/>
  <c r="J21"/>
  <c r="E21"/>
  <c r="J129"/>
  <c r="J20"/>
  <c r="J18"/>
  <c r="E18"/>
  <c r="F130"/>
  <c r="J17"/>
  <c r="J15"/>
  <c r="E15"/>
  <c r="F91"/>
  <c r="J14"/>
  <c r="J12"/>
  <c r="J89"/>
  <c r="E7"/>
  <c r="E123"/>
  <c i="1" r="L90"/>
  <c r="AM90"/>
  <c r="AM89"/>
  <c r="L89"/>
  <c r="AM87"/>
  <c r="L87"/>
  <c r="L85"/>
  <c r="L84"/>
  <c i="2" r="J320"/>
  <c r="J309"/>
  <c r="J284"/>
  <c r="J266"/>
  <c r="BK221"/>
  <c r="BK206"/>
  <c r="J189"/>
  <c r="J177"/>
  <c r="BK163"/>
  <c r="BK146"/>
  <c r="J316"/>
  <c r="BK303"/>
  <c r="J290"/>
  <c r="BK254"/>
  <c r="BK227"/>
  <c r="J213"/>
  <c r="BK202"/>
  <c r="BK177"/>
  <c r="J156"/>
  <c r="J139"/>
  <c r="J322"/>
  <c r="J318"/>
  <c r="BK301"/>
  <c r="BK282"/>
  <c r="BK259"/>
  <c r="J240"/>
  <c r="J215"/>
  <c r="J195"/>
  <c r="BK158"/>
  <c r="BK136"/>
  <c r="J301"/>
  <c r="BK284"/>
  <c r="J268"/>
  <c r="J256"/>
  <c r="BK242"/>
  <c r="J206"/>
  <c r="BK181"/>
  <c r="BK169"/>
  <c r="J142"/>
  <c r="BK330"/>
  <c r="BK290"/>
  <c r="J280"/>
  <c r="BK248"/>
  <c r="J217"/>
  <c r="J202"/>
  <c r="J186"/>
  <c r="BK175"/>
  <c r="J161"/>
  <c r="BK142"/>
  <c i="1" r="AS94"/>
  <c i="2" r="BK309"/>
  <c r="BK298"/>
  <c r="BK280"/>
  <c r="BK252"/>
  <c r="BK225"/>
  <c r="J208"/>
  <c r="BK193"/>
  <c r="J173"/>
  <c r="J158"/>
  <c r="BK150"/>
  <c r="BK327"/>
  <c r="J307"/>
  <c r="J294"/>
  <c r="BK268"/>
  <c r="BK244"/>
  <c r="BK217"/>
  <c r="J193"/>
  <c r="BK173"/>
  <c r="J146"/>
  <c r="BK318"/>
  <c r="BK288"/>
  <c r="J274"/>
  <c r="J259"/>
  <c r="J244"/>
  <c r="J225"/>
  <c r="BK211"/>
  <c r="BK200"/>
  <c r="J175"/>
  <c r="BK165"/>
  <c r="J313"/>
  <c r="J288"/>
  <c r="J270"/>
  <c r="BK223"/>
  <c r="BK213"/>
  <c r="J191"/>
  <c r="J181"/>
  <c r="J165"/>
  <c r="BK139"/>
  <c r="BK324"/>
  <c r="BK313"/>
  <c r="BK305"/>
  <c r="BK296"/>
  <c r="BK256"/>
  <c r="BK240"/>
  <c r="BK219"/>
  <c r="BK197"/>
  <c r="BK186"/>
  <c r="BK171"/>
  <c r="BK154"/>
  <c r="J324"/>
  <c r="J311"/>
  <c r="J303"/>
  <c r="BK274"/>
  <c r="J254"/>
  <c r="BK230"/>
  <c r="J200"/>
  <c r="J179"/>
  <c r="BK156"/>
  <c r="J144"/>
  <c r="BK316"/>
  <c r="J282"/>
  <c r="BK270"/>
  <c r="BK246"/>
  <c r="J223"/>
  <c r="BK208"/>
  <c r="BK189"/>
  <c r="J171"/>
  <c r="J163"/>
  <c r="BK320"/>
  <c r="BK311"/>
  <c r="BK272"/>
  <c r="J242"/>
  <c r="BK215"/>
  <c r="J204"/>
  <c r="J183"/>
  <c r="BK167"/>
  <c r="J150"/>
  <c r="J136"/>
  <c r="BK322"/>
  <c r="BK307"/>
  <c r="BK294"/>
  <c r="BK278"/>
  <c r="J246"/>
  <c r="J221"/>
  <c r="J211"/>
  <c r="BK195"/>
  <c r="BK183"/>
  <c r="J169"/>
  <c r="BK144"/>
  <c r="J330"/>
  <c r="J305"/>
  <c r="J298"/>
  <c r="J272"/>
  <c r="J252"/>
  <c r="J227"/>
  <c r="BK204"/>
  <c r="BK191"/>
  <c r="BK161"/>
  <c r="J154"/>
  <c r="J327"/>
  <c r="J296"/>
  <c r="J278"/>
  <c r="BK266"/>
  <c r="J248"/>
  <c r="J230"/>
  <c r="J219"/>
  <c r="J197"/>
  <c r="BK179"/>
  <c r="J167"/>
  <c l="1" r="R141"/>
  <c r="R134"/>
  <c r="BK153"/>
  <c r="BK152"/>
  <c r="J152"/>
  <c r="J101"/>
  <c r="R160"/>
  <c r="BK188"/>
  <c r="J188"/>
  <c r="J105"/>
  <c r="BK199"/>
  <c r="J199"/>
  <c r="J106"/>
  <c r="BK210"/>
  <c r="J210"/>
  <c r="J107"/>
  <c r="BK229"/>
  <c r="J229"/>
  <c r="J108"/>
  <c r="BK258"/>
  <c r="J258"/>
  <c r="J109"/>
  <c r="P300"/>
  <c r="BK141"/>
  <c r="J141"/>
  <c r="J100"/>
  <c r="P153"/>
  <c r="P160"/>
  <c r="R188"/>
  <c r="R199"/>
  <c r="P210"/>
  <c r="R229"/>
  <c r="R258"/>
  <c r="R300"/>
  <c r="T141"/>
  <c r="T134"/>
  <c r="T153"/>
  <c r="T160"/>
  <c r="P188"/>
  <c r="P199"/>
  <c r="T210"/>
  <c r="T229"/>
  <c r="T258"/>
  <c r="T300"/>
  <c r="P315"/>
  <c r="P141"/>
  <c r="P134"/>
  <c r="R153"/>
  <c r="BK160"/>
  <c r="J160"/>
  <c r="J103"/>
  <c r="T188"/>
  <c r="T199"/>
  <c r="R210"/>
  <c r="P229"/>
  <c r="P258"/>
  <c r="BK300"/>
  <c r="J300"/>
  <c r="J110"/>
  <c r="BK315"/>
  <c r="J315"/>
  <c r="J111"/>
  <c r="R315"/>
  <c r="T315"/>
  <c r="BK138"/>
  <c r="J138"/>
  <c r="J99"/>
  <c r="BK135"/>
  <c r="J135"/>
  <c r="J98"/>
  <c r="BK185"/>
  <c r="J185"/>
  <c r="J104"/>
  <c r="BK326"/>
  <c r="J326"/>
  <c r="J112"/>
  <c r="BK329"/>
  <c r="J329"/>
  <c r="J113"/>
  <c r="F92"/>
  <c r="BE136"/>
  <c r="BE142"/>
  <c r="BE144"/>
  <c r="BE146"/>
  <c r="BE150"/>
  <c r="BE154"/>
  <c r="BE156"/>
  <c r="BE158"/>
  <c r="BE186"/>
  <c r="BE191"/>
  <c r="BE200"/>
  <c r="BE202"/>
  <c r="BE204"/>
  <c r="BE215"/>
  <c r="BE219"/>
  <c r="BE223"/>
  <c r="BE227"/>
  <c r="BE240"/>
  <c r="BE290"/>
  <c r="BE307"/>
  <c r="BE309"/>
  <c r="BE311"/>
  <c r="BE313"/>
  <c r="BE318"/>
  <c r="J91"/>
  <c r="J127"/>
  <c r="J130"/>
  <c r="BE167"/>
  <c r="BE169"/>
  <c r="BE175"/>
  <c r="BE181"/>
  <c r="BE183"/>
  <c r="BE206"/>
  <c r="BE208"/>
  <c r="BE211"/>
  <c r="BE213"/>
  <c r="BE221"/>
  <c r="BE246"/>
  <c r="BE248"/>
  <c r="BE278"/>
  <c r="BE288"/>
  <c r="BE316"/>
  <c r="BE322"/>
  <c r="E85"/>
  <c r="F129"/>
  <c r="BE139"/>
  <c r="BE161"/>
  <c r="BE163"/>
  <c r="BE165"/>
  <c r="BE173"/>
  <c r="BE179"/>
  <c r="BE189"/>
  <c r="BE193"/>
  <c r="BE242"/>
  <c r="BE266"/>
  <c r="BE268"/>
  <c r="BE270"/>
  <c r="BE272"/>
  <c r="BE282"/>
  <c r="BE296"/>
  <c r="BE298"/>
  <c r="BE301"/>
  <c r="BE320"/>
  <c r="BE324"/>
  <c r="BE327"/>
  <c r="BE330"/>
  <c r="BE171"/>
  <c r="BE177"/>
  <c r="BE195"/>
  <c r="BE197"/>
  <c r="BE217"/>
  <c r="BE225"/>
  <c r="BE230"/>
  <c r="BE244"/>
  <c r="BE252"/>
  <c r="BE254"/>
  <c r="BE256"/>
  <c r="BE259"/>
  <c r="BE274"/>
  <c r="BE280"/>
  <c r="BE284"/>
  <c r="BE294"/>
  <c r="BE303"/>
  <c r="BE305"/>
  <c r="J34"/>
  <c i="1" r="AW95"/>
  <c i="2" r="F35"/>
  <c i="1" r="BB95"/>
  <c r="BB94"/>
  <c r="W31"/>
  <c i="2" r="F34"/>
  <c i="1" r="BA95"/>
  <c r="BA94"/>
  <c r="W30"/>
  <c i="2" r="F36"/>
  <c i="1" r="BC95"/>
  <c r="BC94"/>
  <c r="W32"/>
  <c i="2" r="F37"/>
  <c i="1" r="BD95"/>
  <c r="BD94"/>
  <c r="W33"/>
  <c i="2" l="1" r="R152"/>
  <c r="R133"/>
  <c r="T152"/>
  <c r="T133"/>
  <c r="P152"/>
  <c r="P133"/>
  <c i="1" r="AU95"/>
  <c i="2" r="BK134"/>
  <c r="J134"/>
  <c r="J97"/>
  <c r="J153"/>
  <c r="J102"/>
  <c r="F33"/>
  <c i="1" r="AZ95"/>
  <c r="AZ94"/>
  <c r="W29"/>
  <c r="AY94"/>
  <c r="AW94"/>
  <c r="AK30"/>
  <c r="AX94"/>
  <c i="2" r="J33"/>
  <c i="1" r="AV95"/>
  <c r="AT95"/>
  <c r="AU94"/>
  <c i="2" l="1" r="BK133"/>
  <c r="J133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<sst xmlns="http://schemas.openxmlformats.org/spreadsheetml/2006/main">
  <si>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</si>
  <si>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</si>
  <si>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</si>
  <si>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</si>
  <si>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</si>
  <si>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{b60619d3-fd46-4cd2-a921-e44f092657f7}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</si>
  <si>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</si>
  <si>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</si>
  <si>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</si>
  <si>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</si>
  <si>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</si>
  <si>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</si>
  <si>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</si>
  <si>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</si>
  <si>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2024-11-10b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</si>
  <si>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</si>
  <si>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</si>
  <si>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ZS Bílina - modernizace sociálního zařízení</t>
  </si>
  <si>
    <t>KSO:</t>
  </si>
  <si>
    <t>CC-CZ:</t>
  </si>
  <si>
    <t>Místo:</t>
  </si>
  <si>
    <t xml:space="preserve"> </t>
  </si>
  <si>
    <t>Datum:</t>
  </si>
  <si>
    <t>10. 11. 2024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</si>
  <si>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</si>
  <si>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</si>
  <si>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</si>
  <si>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</si>
  <si>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</si>
  <si>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</si>
  <si>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</si>
  <si>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</si>
  <si>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</si>
  <si>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</si>
  <si>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</si>
  <si>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</si>
  <si>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</si>
  <si>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</si>
  <si>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</si>
  <si>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</si>
  <si>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</si>
  <si>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</si>
  <si>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</si>
  <si>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</si>
  <si>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</si>
  <si>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</si>
  <si>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</si>
  <si>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</si>
  <si>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</si>
  <si>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</si>
  <si>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</si>
  <si>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</si>
  <si>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</si>
  <si>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</si>
  <si>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</si>
  <si>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</si>
  <si>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</si>
  <si>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</si>
  <si>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</si>
  <si>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</si>
  <si>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</si>
  <si>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</si>
  <si>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</si>
  <si>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</si>
  <si>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</si>
  <si>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</si>
  <si>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</si>
  <si>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</si>
  <si>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</si>
  <si>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</si>
  <si>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</si>
  <si>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</si>
  <si>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</si>
  <si>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</si>
  <si>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</si>
  <si>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</si>
  <si>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</si>
  <si>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</si>
  <si>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</si>
  <si>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</si>
  <si>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{9c8ded78-e2a2-4707-85d3-5dd92a835975}</t>
  </si>
  <si>
    <t>2</t>
  </si>
  <si>
    <t>KRYCÍ LIST SOUPISU PRACÍ</t>
  </si>
  <si>
    <t>Objekt:</t>
  </si>
  <si>
    <t>2024-11-10b - ZS Bílina - modernizace sociálního zařízení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</si>
  <si>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</si>
  <si>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</si>
  <si>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</si>
  <si>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</si>
  <si>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</si>
  <si>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</si>
  <si>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</si>
  <si>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</si>
  <si>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997 - Přesun sutě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</si>
  <si>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</si>
  <si>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</si>
  <si>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</si>
  <si>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</si>
  <si>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</si>
  <si>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</si>
  <si>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</si>
  <si>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</si>
  <si>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</si>
  <si>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</si>
  <si>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</si>
  <si>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</si>
  <si>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</si>
  <si>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</si>
  <si>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</si>
  <si>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</si>
  <si>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</si>
  <si>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</si>
  <si>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</si>
  <si>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</si>
  <si>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</si>
  <si>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</si>
  <si>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</si>
  <si>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</si>
  <si>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</si>
  <si>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</si>
  <si>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</si>
  <si>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</si>
  <si>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</si>
  <si>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</si>
  <si>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</si>
  <si>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</si>
  <si>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340237212</t>
  </si>
  <si>
    <t>Zazdívka otvorů v příčkách nebo stěnách pl přes 0,09 do 0,25 m2 cihlami plnými tl přes 100 mm</t>
  </si>
  <si>
    <t>kus</t>
  </si>
  <si>
    <t>4</t>
  </si>
  <si>
    <t>PP</t>
  </si>
  <si>
    <t>Vodorovné konstrukce</t>
  </si>
  <si>
    <t>411386621</t>
  </si>
  <si>
    <t>Zabetonování prostupů v instalačních šachtách ze suchých směsí pl přes 0,09 do 0,25 m2 ve stropech</t>
  </si>
  <si>
    <t>997</t>
  </si>
  <si>
    <t>Přesun sutě</t>
  </si>
  <si>
    <t>997013211</t>
  </si>
  <si>
    <t>Vnitrostaveništní doprava suti a vybouraných hmot pro budovy v do 6 m ručně</t>
  </si>
  <si>
    <t>t</t>
  </si>
  <si>
    <t>6</t>
  </si>
  <si>
    <t>997013501</t>
  </si>
  <si>
    <t>Odvoz suti a vybouraných hmot na skládku nebo meziskládku do 1 km se složením</t>
  </si>
  <si>
    <t>8</t>
  </si>
  <si>
    <t>5</t>
  </si>
  <si>
    <t>997013509</t>
  </si>
  <si>
    <t>Příplatek k odvozu suti a vybouraných hmot na skládku ZKD 1 km přes 1 km</t>
  </si>
  <si>
    <t>10</t>
  </si>
  <si>
    <t>VV</t>
  </si>
  <si>
    <t>8,502*20 "Přepočtené koeficientem množství</t>
  </si>
  <si>
    <t>Součet</t>
  </si>
  <si>
    <t>997013631</t>
  </si>
  <si>
    <t>Poplatek za uložení na skládce (skládkovné) stavebního odpadu směsného kód odpadu 17 09 04</t>
  </si>
  <si>
    <t>PSV</t>
  </si>
  <si>
    <t>Práce a dodávky PSV</t>
  </si>
  <si>
    <t>721</t>
  </si>
  <si>
    <t>Zdravotechnika - vnitřní kanalizace</t>
  </si>
  <si>
    <t>7</t>
  </si>
  <si>
    <t>721210817</t>
  </si>
  <si>
    <t>Demontáž vpustí</t>
  </si>
  <si>
    <t>16</t>
  </si>
  <si>
    <t>14</t>
  </si>
  <si>
    <t>721211401</t>
  </si>
  <si>
    <t>Vpusť podlahová s vodorovným odtokem DN 40/50 mřížka nerez 115x115</t>
  </si>
  <si>
    <t>9</t>
  </si>
  <si>
    <t>721910900</t>
  </si>
  <si>
    <t>Revize a napojení na stávající rozvody vody a kanalizace</t>
  </si>
  <si>
    <t>soubor</t>
  </si>
  <si>
    <t>18</t>
  </si>
  <si>
    <t>725</t>
  </si>
  <si>
    <t>Zdravotechnika - zařizovací předměty</t>
  </si>
  <si>
    <t>725110814</t>
  </si>
  <si>
    <t>Demontáž klozetu Kombi</t>
  </si>
  <si>
    <t>20</t>
  </si>
  <si>
    <t>11</t>
  </si>
  <si>
    <t>725112171</t>
  </si>
  <si>
    <t>Kombi klozet s hlubokým splachováním odpad vodorovný</t>
  </si>
  <si>
    <t>22</t>
  </si>
  <si>
    <t>725121001</t>
  </si>
  <si>
    <t>Splachovač automatický pisoáru bez montážní krabice</t>
  </si>
  <si>
    <t>24</t>
  </si>
  <si>
    <t>13</t>
  </si>
  <si>
    <t>725121512</t>
  </si>
  <si>
    <t>Pisoárový záchodek keramický bez splachovací nádrže s odsáváním a se svislým přívodem vody</t>
  </si>
  <si>
    <t>26</t>
  </si>
  <si>
    <t>725210821</t>
  </si>
  <si>
    <t>Demontáž umyvadel bez výtokových armatur</t>
  </si>
  <si>
    <t>28</t>
  </si>
  <si>
    <t>15</t>
  </si>
  <si>
    <t>725211601</t>
  </si>
  <si>
    <t>Umyvadlo keramické bílé šířky 500 mm bez krytu na sifon připevněné na stěnu šrouby</t>
  </si>
  <si>
    <t>30</t>
  </si>
  <si>
    <t>725291653</t>
  </si>
  <si>
    <t>Montáž zásobníku toaletních papírů</t>
  </si>
  <si>
    <t>32</t>
  </si>
  <si>
    <t>17</t>
  </si>
  <si>
    <t>M</t>
  </si>
  <si>
    <t>55431092</t>
  </si>
  <si>
    <t>zásobník toaletních papírů komaxit bílý D 310mm</t>
  </si>
  <si>
    <t>34</t>
  </si>
  <si>
    <t>725840851</t>
  </si>
  <si>
    <t>Demontáž baterie sprchová</t>
  </si>
  <si>
    <t>36</t>
  </si>
  <si>
    <t>19</t>
  </si>
  <si>
    <t>725840860</t>
  </si>
  <si>
    <t>Demontáž ramen sprchových</t>
  </si>
  <si>
    <t>38</t>
  </si>
  <si>
    <t>725841333</t>
  </si>
  <si>
    <t>Baterie sprchová podomítková s přepínačem a pevnou sprchou</t>
  </si>
  <si>
    <t>40</t>
  </si>
  <si>
    <t>998725311</t>
  </si>
  <si>
    <t>Přesun hmot procentní pro zařizovací předměty ruční v objektech v do 6 m</t>
  </si>
  <si>
    <t>%</t>
  </si>
  <si>
    <t>42</t>
  </si>
  <si>
    <t>734</t>
  </si>
  <si>
    <t>Ústřední vytápění - armatury</t>
  </si>
  <si>
    <t>734295011</t>
  </si>
  <si>
    <t>Směšovací ventil otopných a chladicích systémů závitový třícestný G 3/4" s ručním ovládáním</t>
  </si>
  <si>
    <t>44</t>
  </si>
  <si>
    <t>735</t>
  </si>
  <si>
    <t>Ústřední vytápění - otopná tělesa</t>
  </si>
  <si>
    <t>23</t>
  </si>
  <si>
    <t>735151821</t>
  </si>
  <si>
    <t>Demontáž otopného tělesa panelového dvouřadého dl do 1500 mm</t>
  </si>
  <si>
    <t>46</t>
  </si>
  <si>
    <t>735152352</t>
  </si>
  <si>
    <t>Otopné těleso panelové VK dvoudeskové bez přídavné přestupní plochy výška/délka 500/500 mm výkon 419 W</t>
  </si>
  <si>
    <t>48</t>
  </si>
  <si>
    <t>25</t>
  </si>
  <si>
    <t>735160133</t>
  </si>
  <si>
    <t>Otopné těleso trubkové teplovodní výška/délka 1 500/600 mm</t>
  </si>
  <si>
    <t>50</t>
  </si>
  <si>
    <t>735161811</t>
  </si>
  <si>
    <t>Demontáž otopného tělesa trubkového s hliníkovými lamelami dl do 1500 mm</t>
  </si>
  <si>
    <t>52</t>
  </si>
  <si>
    <t>27</t>
  </si>
  <si>
    <t>HZS2222</t>
  </si>
  <si>
    <t>Hodinová zúčtovací sazba topenář odborný</t>
  </si>
  <si>
    <t>hod</t>
  </si>
  <si>
    <t>CS ÚRS 2024 02</t>
  </si>
  <si>
    <t>114293942</t>
  </si>
  <si>
    <t>Hodinové zúčtovací sazby profesí PSV provádění stavebních instalací topenář odborný</t>
  </si>
  <si>
    <t>751</t>
  </si>
  <si>
    <t>Vzduchotechnika</t>
  </si>
  <si>
    <t>751398023</t>
  </si>
  <si>
    <t>Montáž větrací mřížky stěnové přes 0,100 do 0,150 m2</t>
  </si>
  <si>
    <t>54</t>
  </si>
  <si>
    <t>29</t>
  </si>
  <si>
    <t>42972314</t>
  </si>
  <si>
    <t>mřížka stěnová otevřená jednořadá kovová úhel lamel 0° 600x200mm</t>
  </si>
  <si>
    <t>56</t>
  </si>
  <si>
    <t>751398823</t>
  </si>
  <si>
    <t>Demontáž větrací mřížky stěnové průřezu přes 0,100 do 0,150 m2</t>
  </si>
  <si>
    <t>58</t>
  </si>
  <si>
    <t>31</t>
  </si>
  <si>
    <t>42914121</t>
  </si>
  <si>
    <t>ventilátor axiální stěnový skříň z plastu zpětná klapka IP44 35W D 150mm</t>
  </si>
  <si>
    <t>677551488</t>
  </si>
  <si>
    <t>HZS3212</t>
  </si>
  <si>
    <t>Hodinová zúčtovací sazba montér vzduchotechniky a chlazení odborný</t>
  </si>
  <si>
    <t>1446949142</t>
  </si>
  <si>
    <t>Hodinové zúčtovací sazby montáží technologických zařízení na stavebních objektech montér vzduchotechniky odborný</t>
  </si>
  <si>
    <t>766</t>
  </si>
  <si>
    <t>Konstrukce truhlářské</t>
  </si>
  <si>
    <t>33</t>
  </si>
  <si>
    <t>766660001</t>
  </si>
  <si>
    <t>Montáž dveřních křídel otvíravých jednokřídlových š do 0,8 m do ocelové zárubně</t>
  </si>
  <si>
    <t>60</t>
  </si>
  <si>
    <t>61162072</t>
  </si>
  <si>
    <t>dveře jednokřídlé voštinové povrch laminátový plné 600x1970-2100mm</t>
  </si>
  <si>
    <t>62</t>
  </si>
  <si>
    <t>35</t>
  </si>
  <si>
    <t>61162073</t>
  </si>
  <si>
    <t>dveře jednokřídlé voštinové povrch laminátový plné 700x1970-2100mm</t>
  </si>
  <si>
    <t>64</t>
  </si>
  <si>
    <t>766660729</t>
  </si>
  <si>
    <t>Montáž dveřního interiérového kování - štítku s klikou</t>
  </si>
  <si>
    <t>66</t>
  </si>
  <si>
    <t>37</t>
  </si>
  <si>
    <t>54914123</t>
  </si>
  <si>
    <t>kování rozetové klika/klika</t>
  </si>
  <si>
    <t>68</t>
  </si>
  <si>
    <t>766660730</t>
  </si>
  <si>
    <t>Montáž dveřního interiérového kování - WC kliky se zámkem</t>
  </si>
  <si>
    <t>70</t>
  </si>
  <si>
    <t>39</t>
  </si>
  <si>
    <t>54914128</t>
  </si>
  <si>
    <t>kování rozetové spodní pro WC</t>
  </si>
  <si>
    <t>72</t>
  </si>
  <si>
    <t>766691914</t>
  </si>
  <si>
    <t>Vyvěšení nebo zavěšení dřevěných křídel dveří pl do 2 m2</t>
  </si>
  <si>
    <t>74</t>
  </si>
  <si>
    <t>41</t>
  </si>
  <si>
    <t>998766311</t>
  </si>
  <si>
    <t>Přesun hmot procentní pro kce truhlářské ruční v objektech v do 6 m</t>
  </si>
  <si>
    <t>76</t>
  </si>
  <si>
    <t>771</t>
  </si>
  <si>
    <t>Podlahy z dlaždic</t>
  </si>
  <si>
    <t>771111011</t>
  </si>
  <si>
    <t>Vysátí podkladu před pokládkou dlažby</t>
  </si>
  <si>
    <t>m2</t>
  </si>
  <si>
    <t>78</t>
  </si>
  <si>
    <t>9,57 "M.Č. 117"</t>
  </si>
  <si>
    <t>8,00 "M.Č. 118"</t>
  </si>
  <si>
    <t>9,57 "M.Č. 121"</t>
  </si>
  <si>
    <t>8,00 "M.Č. 122"</t>
  </si>
  <si>
    <t>9,57 "M.Č. 125"</t>
  </si>
  <si>
    <t>8,00 "M.Č. 126"</t>
  </si>
  <si>
    <t>6,52 "M.Č. 130"</t>
  </si>
  <si>
    <t>43</t>
  </si>
  <si>
    <t>771121011</t>
  </si>
  <si>
    <t>Nátěr penetrační na podlahu</t>
  </si>
  <si>
    <t>80</t>
  </si>
  <si>
    <t>771151011</t>
  </si>
  <si>
    <t>Samonivelační stěrka podlah pevnosti 20 MPa tl 3 mm</t>
  </si>
  <si>
    <t>82</t>
  </si>
  <si>
    <t>45</t>
  </si>
  <si>
    <t>771573810</t>
  </si>
  <si>
    <t>Demontáž podlah z dlaždic keramických lepených</t>
  </si>
  <si>
    <t>84</t>
  </si>
  <si>
    <t>771574517</t>
  </si>
  <si>
    <t>Montáž podlah keramických hladkých lepených cementovým flexibilním rychletuhnoucím lepidlem přes 12 do 19 ks/m2</t>
  </si>
  <si>
    <t>86</t>
  </si>
  <si>
    <t>47</t>
  </si>
  <si>
    <t>59761127</t>
  </si>
  <si>
    <t>dlažba keramická slinutá mrazuvzdorná R10/B povrch hladký/matný tl do 10mm přes 9 do 12ks/m2</t>
  </si>
  <si>
    <t>88</t>
  </si>
  <si>
    <t>59,230*1,2 "Přepočtené koeficientem množství</t>
  </si>
  <si>
    <t>771591112</t>
  </si>
  <si>
    <t>Izolace pod dlažbu nátěrem nebo stěrkou ve dvou vrstvách</t>
  </si>
  <si>
    <t>90</t>
  </si>
  <si>
    <t>49</t>
  </si>
  <si>
    <t>771591115</t>
  </si>
  <si>
    <t>Podlahy spárování silikonem</t>
  </si>
  <si>
    <t>m</t>
  </si>
  <si>
    <t>92</t>
  </si>
  <si>
    <t>998771311</t>
  </si>
  <si>
    <t>Přesun hmot procentní pro podlahy z dlaždic ruční v objektech v do 6 m</t>
  </si>
  <si>
    <t>94</t>
  </si>
  <si>
    <t>781</t>
  </si>
  <si>
    <t>Dokončovací práce - obklady</t>
  </si>
  <si>
    <t>51</t>
  </si>
  <si>
    <t>781131112</t>
  </si>
  <si>
    <t>Izolace pod obklad nátěrem nebo stěrkou ve dvou vrstvách</t>
  </si>
  <si>
    <t>96</t>
  </si>
  <si>
    <t>(2,5+3,2+1,8+0,1+1,8+2,2+0,6+0,1+0,6+1,6+1,5+1,7+1+0,9+1,6+0,9+1,6+2,2+0,1+3,2)*2,5*3</t>
  </si>
  <si>
    <t>-(2*0,9*2+2*0,7*2)*3</t>
  </si>
  <si>
    <t>(2,7+2,5+0,9+0,9+0,3+0,1+2,1+1,5+1,7+0,9+1,7+0,9)*2,5</t>
  </si>
  <si>
    <t>-0,9*2-0,7*2*2</t>
  </si>
  <si>
    <t>781131232</t>
  </si>
  <si>
    <t>Izolace pod obklad těsnícími pásy pro styčné nebo dilatační spáry</t>
  </si>
  <si>
    <t>98</t>
  </si>
  <si>
    <t>53</t>
  </si>
  <si>
    <t>781131264</t>
  </si>
  <si>
    <t>Izolace pod obklad těsnícími pásy mezi podlahou a stěnou</t>
  </si>
  <si>
    <t>100</t>
  </si>
  <si>
    <t>781151031</t>
  </si>
  <si>
    <t>Celoplošné vyrovnání podkladu stěrkou tl 3 mm</t>
  </si>
  <si>
    <t>102</t>
  </si>
  <si>
    <t>55</t>
  </si>
  <si>
    <t>781472217</t>
  </si>
  <si>
    <t>Montáž obkladů keramických hladkých lepených cementovým flexibilním lepidlem přes 12 do 19 ks/m2</t>
  </si>
  <si>
    <t>104</t>
  </si>
  <si>
    <t>59761701</t>
  </si>
  <si>
    <t>obklad keramický nemrazuvzdorný povrch hladký/lesklý tl do 10mm přes 12 do 19ks/m2</t>
  </si>
  <si>
    <t>106</t>
  </si>
  <si>
    <t>235,7*1,1 "Přepočtené koeficientem množství</t>
  </si>
  <si>
    <t>57</t>
  </si>
  <si>
    <t>781472291</t>
  </si>
  <si>
    <t>Příplatek k montáži obkladů keramických lepených cementovým flexibilním lepidlem za plochu do 10 m2</t>
  </si>
  <si>
    <t>108</t>
  </si>
  <si>
    <t>781473810</t>
  </si>
  <si>
    <t>Demontáž obkladů z obkladaček keramických lepených</t>
  </si>
  <si>
    <t>110</t>
  </si>
  <si>
    <t>59</t>
  </si>
  <si>
    <t>781492211</t>
  </si>
  <si>
    <t>Montáž profilů rohových lepených flexibilním cementovým lepidlem</t>
  </si>
  <si>
    <t>112</t>
  </si>
  <si>
    <t>28342001</t>
  </si>
  <si>
    <t>lišta ukončovací z PVC 8mm</t>
  </si>
  <si>
    <t>114</t>
  </si>
  <si>
    <t>60,5*1,1 "Přepočtené koeficientem množství</t>
  </si>
  <si>
    <t>61</t>
  </si>
  <si>
    <t>781492251</t>
  </si>
  <si>
    <t>Montáž profilů ukončovacích lepených flexibilním cementovým lepidlem</t>
  </si>
  <si>
    <t>116</t>
  </si>
  <si>
    <t>118</t>
  </si>
  <si>
    <t>94*1,05 "Přepočtené koeficientem množství</t>
  </si>
  <si>
    <t>63</t>
  </si>
  <si>
    <t>781495141</t>
  </si>
  <si>
    <t>Průnik obkladem kruhový do DN 30</t>
  </si>
  <si>
    <t>120</t>
  </si>
  <si>
    <t>781495142</t>
  </si>
  <si>
    <t>Průnik obkladem kruhový přes DN 30 do DN 90</t>
  </si>
  <si>
    <t>122</t>
  </si>
  <si>
    <t>65</t>
  </si>
  <si>
    <t>998781311</t>
  </si>
  <si>
    <t>Přesun hmot procentní pro obklady keramické ruční v objektech v do 6 m</t>
  </si>
  <si>
    <t>124</t>
  </si>
  <si>
    <t>783</t>
  </si>
  <si>
    <t>Dokončovací práce - nátěry</t>
  </si>
  <si>
    <t>783301311</t>
  </si>
  <si>
    <t>Odmaštění zámečnických konstrukcí vodou ředitelným odmašťovačem</t>
  </si>
  <si>
    <t>126</t>
  </si>
  <si>
    <t>67</t>
  </si>
  <si>
    <t>783314201</t>
  </si>
  <si>
    <t>Základní antikorozní jednonásobný syntetický standardní nátěr zámečnických konstrukcí</t>
  </si>
  <si>
    <t>128</t>
  </si>
  <si>
    <t>783315101</t>
  </si>
  <si>
    <t>Mezinátěr jednonásobný syntetický standardní zámečnických konstrukcí</t>
  </si>
  <si>
    <t>130</t>
  </si>
  <si>
    <t>69</t>
  </si>
  <si>
    <t>783317101</t>
  </si>
  <si>
    <t>Krycí jednonásobný syntetický standardní nátěr zámečnických konstrukcí</t>
  </si>
  <si>
    <t>132</t>
  </si>
  <si>
    <t>783601713</t>
  </si>
  <si>
    <t>Odmaštění vodou ředitelným odmašťovačem potrubí DN do 50 mm</t>
  </si>
  <si>
    <t>134</t>
  </si>
  <si>
    <t>71</t>
  </si>
  <si>
    <t>783614651</t>
  </si>
  <si>
    <t>Základní antikorozní jednonásobný syntetický potrubí DN do 50 mm</t>
  </si>
  <si>
    <t>136</t>
  </si>
  <si>
    <t>783617611</t>
  </si>
  <si>
    <t>Krycí dvojnásobný syntetický nátěr potrubí DN do 50 mm</t>
  </si>
  <si>
    <t>138</t>
  </si>
  <si>
    <t>784</t>
  </si>
  <si>
    <t>Dokončovací práce - malby a tapety</t>
  </si>
  <si>
    <t>73</t>
  </si>
  <si>
    <t>784121001</t>
  </si>
  <si>
    <t>Oškrabání malby v místnostech v do 3,80 m</t>
  </si>
  <si>
    <t>140</t>
  </si>
  <si>
    <t>784121011</t>
  </si>
  <si>
    <t>Rozmývání podkladu po oškrabání malby v místnostech v do 3,80 m</t>
  </si>
  <si>
    <t>1206359228</t>
  </si>
  <si>
    <t>Rozmývání podkladu po oškrabání malby v místnostech výšky do 3,80 m</t>
  </si>
  <si>
    <t>75</t>
  </si>
  <si>
    <t>784161411</t>
  </si>
  <si>
    <t>Vyrovnání podkladu sádrovou stěrkou v místnostech v do 3,80 m do 10%</t>
  </si>
  <si>
    <t>142</t>
  </si>
  <si>
    <t>784181101</t>
  </si>
  <si>
    <t>Základní akrylátová jednonásobná bezbarvá penetrace podkladu v místnostech v do 3,80 m</t>
  </si>
  <si>
    <t>144</t>
  </si>
  <si>
    <t>77</t>
  </si>
  <si>
    <t>784211101</t>
  </si>
  <si>
    <t>Dvojnásobné bílé malby ze směsí za mokra výborně oděruvzdorných v místnostech v do 3,80 m</t>
  </si>
  <si>
    <t>146</t>
  </si>
  <si>
    <t>OST</t>
  </si>
  <si>
    <t>Ostatní</t>
  </si>
  <si>
    <t>952901111</t>
  </si>
  <si>
    <t>Vyčištění budov bytové a občanské výstavby při výšce podlaží do 4 m</t>
  </si>
  <si>
    <t>512</t>
  </si>
  <si>
    <t>-1358719641</t>
  </si>
  <si>
    <t>Vyčištění budov nebo objektů před předáním do užívání budov bytové nebo občanské výstavby, světlé výšky podlaží do 4 m</t>
  </si>
  <si>
    <t>VRN</t>
  </si>
  <si>
    <t>Vedlejší rozpočtové náklady</t>
  </si>
  <si>
    <t>79</t>
  </si>
  <si>
    <t>081103000</t>
  </si>
  <si>
    <t>Denní doprava pracovníků na pracoviště</t>
  </si>
  <si>
    <t>kpl</t>
  </si>
  <si>
    <t>1024</t>
  </si>
  <si>
    <t>971869253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</si>
</sst>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2024-11-10b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ZS Bílina - modernizace sociálního zařízení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10. 11. 2024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24.75" customHeight="1">
      <c r="A95" s="118" t="s">
        <v>77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'2024-11-10b - ZS Bílina -...'!J30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78</v>
      </c>
      <c r="AR95" s="125"/>
      <c r="AS95" s="126">
        <v>0</v>
      </c>
      <c r="AT95" s="127">
        <f>ROUND(SUM(AV95:AW95),2)</f>
        <v>0</v>
      </c>
      <c r="AU95" s="128">
        <f>'2024-11-10b - ZS Bílina -...'!P133</f>
        <v>0</v>
      </c>
      <c r="AV95" s="127">
        <f>'2024-11-10b - ZS Bílina -...'!J33</f>
        <v>0</v>
      </c>
      <c r="AW95" s="127">
        <f>'2024-11-10b - ZS Bílina -...'!J34</f>
        <v>0</v>
      </c>
      <c r="AX95" s="127">
        <f>'2024-11-10b - ZS Bílina -...'!J35</f>
        <v>0</v>
      </c>
      <c r="AY95" s="127">
        <f>'2024-11-10b - ZS Bílina -...'!J36</f>
        <v>0</v>
      </c>
      <c r="AZ95" s="127">
        <f>'2024-11-10b - ZS Bílina -...'!F33</f>
        <v>0</v>
      </c>
      <c r="BA95" s="127">
        <f>'2024-11-10b - ZS Bílina -...'!F34</f>
        <v>0</v>
      </c>
      <c r="BB95" s="127">
        <f>'2024-11-10b - ZS Bílina -...'!F35</f>
        <v>0</v>
      </c>
      <c r="BC95" s="127">
        <f>'2024-11-10b - ZS Bílina -...'!F36</f>
        <v>0</v>
      </c>
      <c r="BD95" s="129">
        <f>'2024-11-10b - ZS Bílina -...'!F37</f>
        <v>0</v>
      </c>
      <c r="BE95" s="7"/>
      <c r="BT95" s="130" t="s">
        <v>79</v>
      </c>
      <c r="BV95" s="130" t="s">
        <v>75</v>
      </c>
      <c r="BW95" s="130" t="s">
        <v>80</v>
      </c>
      <c r="BX95" s="130" t="s">
        <v>5</v>
      </c>
      <c r="CL95" s="130" t="s">
        <v>1</v>
      </c>
      <c r="CM95" s="130" t="s">
        <v>81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8zGmyTs8jIimSyJFDiRzZ6rVUBoM4/1JMnyZLZeIqW0JR/E2xNXxnA/wnWS6xzRloNTYYmw6FtwGEXOjPZqrmQ==" hashValue="o9jrrLXKX1zK/wUprXVGvjQEufQudqGiHXimblF1Ca5JAKjnstL7NrCl2Inu7xnjNOyrFUdJC+etrFee4GZ4B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-11-10b - ZS Bílina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81</v>
      </c>
    </row>
    <row r="4" s="1" customFormat="1" ht="24.96" customHeight="1">
      <c r="B4" s="19"/>
      <c r="D4" s="133" t="s">
        <v>82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ZS Bílina - modernizace sociálního zařízení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10. 11. 2024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26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26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31</v>
      </c>
      <c r="E23" s="37"/>
      <c r="F23" s="37"/>
      <c r="G23" s="37"/>
      <c r="H23" s="37"/>
      <c r="I23" s="135" t="s">
        <v>25</v>
      </c>
      <c r="J23" s="138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5" t="s">
        <v>26</v>
      </c>
      <c r="J24" s="138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33</v>
      </c>
      <c r="E30" s="37"/>
      <c r="F30" s="37"/>
      <c r="G30" s="37"/>
      <c r="H30" s="37"/>
      <c r="I30" s="37"/>
      <c r="J30" s="146">
        <f>ROUND(J133,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35</v>
      </c>
      <c r="G32" s="37"/>
      <c r="H32" s="37"/>
      <c r="I32" s="147" t="s">
        <v>34</v>
      </c>
      <c r="J32" s="14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37</v>
      </c>
      <c r="E33" s="135" t="s">
        <v>38</v>
      </c>
      <c r="F33" s="149">
        <f>ROUND((SUM(BE133:BE331)),  2)</f>
        <v>0</v>
      </c>
      <c r="G33" s="37"/>
      <c r="H33" s="37"/>
      <c r="I33" s="150">
        <v>0.20999999999999999</v>
      </c>
      <c r="J33" s="149">
        <f>ROUND(((SUM(BE133:BE331))*I33),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39</v>
      </c>
      <c r="F34" s="149">
        <f>ROUND((SUM(BF133:BF331)),  2)</f>
        <v>0</v>
      </c>
      <c r="G34" s="37"/>
      <c r="H34" s="37"/>
      <c r="I34" s="150">
        <v>0.12</v>
      </c>
      <c r="J34" s="149">
        <f>ROUND(((SUM(BF133:BF331))*I34),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40</v>
      </c>
      <c r="F35" s="149">
        <f>ROUND((SUM(BG133:BG331)),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41</v>
      </c>
      <c r="F36" s="149">
        <f>ROUND((SUM(BH133:BH331)),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42</v>
      </c>
      <c r="F37" s="149">
        <f>ROUND((SUM(BI133:BI331)),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69" t="str">
        <f>E7</f>
        <v>ZS Bílina - modernizace sociálního zařízení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83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2024-11-10b - ZS Bílina - modernizace sociálního zařízení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0" t="s">
        <v>86</v>
      </c>
      <c r="D94" s="171"/>
      <c r="E94" s="171"/>
      <c r="F94" s="171"/>
      <c r="G94" s="171"/>
      <c r="H94" s="171"/>
      <c r="I94" s="171"/>
      <c r="J94" s="172" t="s">
        <v>87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3" t="s">
        <v>88</v>
      </c>
      <c r="D96" s="39"/>
      <c r="E96" s="39"/>
      <c r="F96" s="39"/>
      <c r="G96" s="39"/>
      <c r="H96" s="39"/>
      <c r="I96" s="39"/>
      <c r="J96" s="109">
        <f>J133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89</v>
      </c>
    </row>
    <row r="97" hidden="1" s="9" customFormat="1" ht="24.96" customHeight="1">
      <c r="A97" s="9"/>
      <c r="B97" s="174"/>
      <c r="C97" s="175"/>
      <c r="D97" s="176" t="s">
        <v>90</v>
      </c>
      <c r="E97" s="177"/>
      <c r="F97" s="177"/>
      <c r="G97" s="177"/>
      <c r="H97" s="177"/>
      <c r="I97" s="177"/>
      <c r="J97" s="178">
        <f>J134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0"/>
      <c r="C98" s="181"/>
      <c r="D98" s="182" t="s">
        <v>91</v>
      </c>
      <c r="E98" s="183"/>
      <c r="F98" s="183"/>
      <c r="G98" s="183"/>
      <c r="H98" s="183"/>
      <c r="I98" s="183"/>
      <c r="J98" s="184">
        <f>J135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0"/>
      <c r="C99" s="181"/>
      <c r="D99" s="182" t="s">
        <v>92</v>
      </c>
      <c r="E99" s="183"/>
      <c r="F99" s="183"/>
      <c r="G99" s="183"/>
      <c r="H99" s="183"/>
      <c r="I99" s="183"/>
      <c r="J99" s="184">
        <f>J138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0"/>
      <c r="C100" s="181"/>
      <c r="D100" s="182" t="s">
        <v>93</v>
      </c>
      <c r="E100" s="183"/>
      <c r="F100" s="183"/>
      <c r="G100" s="183"/>
      <c r="H100" s="183"/>
      <c r="I100" s="183"/>
      <c r="J100" s="184">
        <f>J141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4"/>
      <c r="C101" s="175"/>
      <c r="D101" s="176" t="s">
        <v>94</v>
      </c>
      <c r="E101" s="177"/>
      <c r="F101" s="177"/>
      <c r="G101" s="177"/>
      <c r="H101" s="177"/>
      <c r="I101" s="177"/>
      <c r="J101" s="178">
        <f>J152</f>
        <v>0</v>
      </c>
      <c r="K101" s="175"/>
      <c r="L101" s="17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80"/>
      <c r="C102" s="181"/>
      <c r="D102" s="182" t="s">
        <v>95</v>
      </c>
      <c r="E102" s="183"/>
      <c r="F102" s="183"/>
      <c r="G102" s="183"/>
      <c r="H102" s="183"/>
      <c r="I102" s="183"/>
      <c r="J102" s="184">
        <f>J153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0"/>
      <c r="C103" s="181"/>
      <c r="D103" s="182" t="s">
        <v>96</v>
      </c>
      <c r="E103" s="183"/>
      <c r="F103" s="183"/>
      <c r="G103" s="183"/>
      <c r="H103" s="183"/>
      <c r="I103" s="183"/>
      <c r="J103" s="184">
        <f>J160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0"/>
      <c r="C104" s="181"/>
      <c r="D104" s="182" t="s">
        <v>97</v>
      </c>
      <c r="E104" s="183"/>
      <c r="F104" s="183"/>
      <c r="G104" s="183"/>
      <c r="H104" s="183"/>
      <c r="I104" s="183"/>
      <c r="J104" s="184">
        <f>J185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0"/>
      <c r="C105" s="181"/>
      <c r="D105" s="182" t="s">
        <v>98</v>
      </c>
      <c r="E105" s="183"/>
      <c r="F105" s="183"/>
      <c r="G105" s="183"/>
      <c r="H105" s="183"/>
      <c r="I105" s="183"/>
      <c r="J105" s="184">
        <f>J188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0"/>
      <c r="C106" s="181"/>
      <c r="D106" s="182" t="s">
        <v>99</v>
      </c>
      <c r="E106" s="183"/>
      <c r="F106" s="183"/>
      <c r="G106" s="183"/>
      <c r="H106" s="183"/>
      <c r="I106" s="183"/>
      <c r="J106" s="184">
        <f>J199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0"/>
      <c r="C107" s="181"/>
      <c r="D107" s="182" t="s">
        <v>100</v>
      </c>
      <c r="E107" s="183"/>
      <c r="F107" s="183"/>
      <c r="G107" s="183"/>
      <c r="H107" s="183"/>
      <c r="I107" s="183"/>
      <c r="J107" s="184">
        <f>J210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0"/>
      <c r="C108" s="181"/>
      <c r="D108" s="182" t="s">
        <v>101</v>
      </c>
      <c r="E108" s="183"/>
      <c r="F108" s="183"/>
      <c r="G108" s="183"/>
      <c r="H108" s="183"/>
      <c r="I108" s="183"/>
      <c r="J108" s="184">
        <f>J229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0"/>
      <c r="C109" s="181"/>
      <c r="D109" s="182" t="s">
        <v>102</v>
      </c>
      <c r="E109" s="183"/>
      <c r="F109" s="183"/>
      <c r="G109" s="183"/>
      <c r="H109" s="183"/>
      <c r="I109" s="183"/>
      <c r="J109" s="184">
        <f>J258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0"/>
      <c r="C110" s="181"/>
      <c r="D110" s="182" t="s">
        <v>103</v>
      </c>
      <c r="E110" s="183"/>
      <c r="F110" s="183"/>
      <c r="G110" s="183"/>
      <c r="H110" s="183"/>
      <c r="I110" s="183"/>
      <c r="J110" s="184">
        <f>J300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0"/>
      <c r="C111" s="181"/>
      <c r="D111" s="182" t="s">
        <v>104</v>
      </c>
      <c r="E111" s="183"/>
      <c r="F111" s="183"/>
      <c r="G111" s="183"/>
      <c r="H111" s="183"/>
      <c r="I111" s="183"/>
      <c r="J111" s="184">
        <f>J315</f>
        <v>0</v>
      </c>
      <c r="K111" s="181"/>
      <c r="L111" s="18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9" customFormat="1" ht="24.96" customHeight="1">
      <c r="A112" s="9"/>
      <c r="B112" s="174"/>
      <c r="C112" s="175"/>
      <c r="D112" s="176" t="s">
        <v>105</v>
      </c>
      <c r="E112" s="177"/>
      <c r="F112" s="177"/>
      <c r="G112" s="177"/>
      <c r="H112" s="177"/>
      <c r="I112" s="177"/>
      <c r="J112" s="178">
        <f>J326</f>
        <v>0</v>
      </c>
      <c r="K112" s="175"/>
      <c r="L112" s="17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hidden="1" s="9" customFormat="1" ht="24.96" customHeight="1">
      <c r="A113" s="9"/>
      <c r="B113" s="174"/>
      <c r="C113" s="175"/>
      <c r="D113" s="176" t="s">
        <v>106</v>
      </c>
      <c r="E113" s="177"/>
      <c r="F113" s="177"/>
      <c r="G113" s="177"/>
      <c r="H113" s="177"/>
      <c r="I113" s="177"/>
      <c r="J113" s="178">
        <f>J329</f>
        <v>0</v>
      </c>
      <c r="K113" s="175"/>
      <c r="L113" s="17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hidden="1" s="2" customFormat="1" ht="21.84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hidden="1" s="2" customFormat="1" ht="6.96" customHeight="1">
      <c r="A115" s="37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hidden="1"/>
    <row r="117" hidden="1"/>
    <row r="118" hidden="1"/>
    <row r="119" s="2" customFormat="1" ht="6.96" customHeight="1">
      <c r="A119" s="37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4.96" customHeight="1">
      <c r="A120" s="37"/>
      <c r="B120" s="38"/>
      <c r="C120" s="22" t="s">
        <v>107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16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169" t="str">
        <f>E7</f>
        <v>ZS Bílina - modernizace sociálního zařízení</v>
      </c>
      <c r="F123" s="31"/>
      <c r="G123" s="31"/>
      <c r="H123" s="31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83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75" t="str">
        <f>E9</f>
        <v>2024-11-10b - ZS Bílina - modernizace sociálního zařízení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20</v>
      </c>
      <c r="D127" s="39"/>
      <c r="E127" s="39"/>
      <c r="F127" s="26" t="str">
        <f>F12</f>
        <v xml:space="preserve"> </v>
      </c>
      <c r="G127" s="39"/>
      <c r="H127" s="39"/>
      <c r="I127" s="31" t="s">
        <v>22</v>
      </c>
      <c r="J127" s="78" t="str">
        <f>IF(J12="","",J12)</f>
        <v>10. 11. 2024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24</v>
      </c>
      <c r="D129" s="39"/>
      <c r="E129" s="39"/>
      <c r="F129" s="26" t="str">
        <f>E15</f>
        <v xml:space="preserve"> </v>
      </c>
      <c r="G129" s="39"/>
      <c r="H129" s="39"/>
      <c r="I129" s="31" t="s">
        <v>29</v>
      </c>
      <c r="J129" s="35" t="str">
        <f>E21</f>
        <v xml:space="preserve"> 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27</v>
      </c>
      <c r="D130" s="39"/>
      <c r="E130" s="39"/>
      <c r="F130" s="26" t="str">
        <f>IF(E18="","",E18)</f>
        <v>Vyplň údaj</v>
      </c>
      <c r="G130" s="39"/>
      <c r="H130" s="39"/>
      <c r="I130" s="31" t="s">
        <v>31</v>
      </c>
      <c r="J130" s="35" t="str">
        <f>E24</f>
        <v xml:space="preserve"> 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86"/>
      <c r="B132" s="187"/>
      <c r="C132" s="188" t="s">
        <v>108</v>
      </c>
      <c r="D132" s="189" t="s">
        <v>58</v>
      </c>
      <c r="E132" s="189" t="s">
        <v>54</v>
      </c>
      <c r="F132" s="189" t="s">
        <v>55</v>
      </c>
      <c r="G132" s="189" t="s">
        <v>109</v>
      </c>
      <c r="H132" s="189" t="s">
        <v>110</v>
      </c>
      <c r="I132" s="189" t="s">
        <v>111</v>
      </c>
      <c r="J132" s="189" t="s">
        <v>87</v>
      </c>
      <c r="K132" s="190" t="s">
        <v>112</v>
      </c>
      <c r="L132" s="191"/>
      <c r="M132" s="99" t="s">
        <v>1</v>
      </c>
      <c r="N132" s="100" t="s">
        <v>37</v>
      </c>
      <c r="O132" s="100" t="s">
        <v>113</v>
      </c>
      <c r="P132" s="100" t="s">
        <v>114</v>
      </c>
      <c r="Q132" s="100" t="s">
        <v>115</v>
      </c>
      <c r="R132" s="100" t="s">
        <v>116</v>
      </c>
      <c r="S132" s="100" t="s">
        <v>117</v>
      </c>
      <c r="T132" s="101" t="s">
        <v>118</v>
      </c>
      <c r="U132" s="186"/>
      <c r="V132" s="186"/>
      <c r="W132" s="186"/>
      <c r="X132" s="186"/>
      <c r="Y132" s="186"/>
      <c r="Z132" s="186"/>
      <c r="AA132" s="186"/>
      <c r="AB132" s="186"/>
      <c r="AC132" s="186"/>
      <c r="AD132" s="186"/>
      <c r="AE132" s="186"/>
    </row>
    <row r="133" s="2" customFormat="1" ht="22.8" customHeight="1">
      <c r="A133" s="37"/>
      <c r="B133" s="38"/>
      <c r="C133" s="106" t="s">
        <v>119</v>
      </c>
      <c r="D133" s="39"/>
      <c r="E133" s="39"/>
      <c r="F133" s="39"/>
      <c r="G133" s="39"/>
      <c r="H133" s="39"/>
      <c r="I133" s="39"/>
      <c r="J133" s="192">
        <f>BK133</f>
        <v>0</v>
      </c>
      <c r="K133" s="39"/>
      <c r="L133" s="43"/>
      <c r="M133" s="102"/>
      <c r="N133" s="193"/>
      <c r="O133" s="103"/>
      <c r="P133" s="194">
        <f>P134+P152+P326+P329</f>
        <v>0</v>
      </c>
      <c r="Q133" s="103"/>
      <c r="R133" s="194">
        <f>R134+R152+R326+R329</f>
        <v>0.0059692</v>
      </c>
      <c r="S133" s="103"/>
      <c r="T133" s="195">
        <f>T134+T152+T326+T329</f>
        <v>8.5018589999999996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72</v>
      </c>
      <c r="AU133" s="16" t="s">
        <v>89</v>
      </c>
      <c r="BK133" s="196">
        <f>BK134+BK152+BK326+BK329</f>
        <v>0</v>
      </c>
    </row>
    <row r="134" s="12" customFormat="1" ht="25.92" customHeight="1">
      <c r="A134" s="12"/>
      <c r="B134" s="197"/>
      <c r="C134" s="198"/>
      <c r="D134" s="199" t="s">
        <v>72</v>
      </c>
      <c r="E134" s="200" t="s">
        <v>120</v>
      </c>
      <c r="F134" s="200" t="s">
        <v>121</v>
      </c>
      <c r="G134" s="198"/>
      <c r="H134" s="198"/>
      <c r="I134" s="201"/>
      <c r="J134" s="202">
        <f>BK134</f>
        <v>0</v>
      </c>
      <c r="K134" s="198"/>
      <c r="L134" s="203"/>
      <c r="M134" s="204"/>
      <c r="N134" s="205"/>
      <c r="O134" s="205"/>
      <c r="P134" s="206">
        <f>P135+P138+P141</f>
        <v>0</v>
      </c>
      <c r="Q134" s="205"/>
      <c r="R134" s="206">
        <f>R135+R138+R141</f>
        <v>0</v>
      </c>
      <c r="S134" s="205"/>
      <c r="T134" s="207">
        <f>T135+T138+T141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79</v>
      </c>
      <c r="AT134" s="209" t="s">
        <v>72</v>
      </c>
      <c r="AU134" s="209" t="s">
        <v>73</v>
      </c>
      <c r="AY134" s="208" t="s">
        <v>122</v>
      </c>
      <c r="BK134" s="210">
        <f>BK135+BK138+BK141</f>
        <v>0</v>
      </c>
    </row>
    <row r="135" s="12" customFormat="1" ht="22.8" customHeight="1">
      <c r="A135" s="12"/>
      <c r="B135" s="197"/>
      <c r="C135" s="198"/>
      <c r="D135" s="199" t="s">
        <v>72</v>
      </c>
      <c r="E135" s="211" t="s">
        <v>123</v>
      </c>
      <c r="F135" s="211" t="s">
        <v>124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SUM(P136:P137)</f>
        <v>0</v>
      </c>
      <c r="Q135" s="205"/>
      <c r="R135" s="206">
        <f>SUM(R136:R137)</f>
        <v>0</v>
      </c>
      <c r="S135" s="205"/>
      <c r="T135" s="207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79</v>
      </c>
      <c r="AT135" s="209" t="s">
        <v>72</v>
      </c>
      <c r="AU135" s="209" t="s">
        <v>79</v>
      </c>
      <c r="AY135" s="208" t="s">
        <v>122</v>
      </c>
      <c r="BK135" s="210">
        <f>SUM(BK136:BK137)</f>
        <v>0</v>
      </c>
    </row>
    <row r="136" s="2" customFormat="1" ht="33" customHeight="1">
      <c r="A136" s="37"/>
      <c r="B136" s="38"/>
      <c r="C136" s="213" t="s">
        <v>79</v>
      </c>
      <c r="D136" s="213" t="s">
        <v>125</v>
      </c>
      <c r="E136" s="214" t="s">
        <v>126</v>
      </c>
      <c r="F136" s="215" t="s">
        <v>127</v>
      </c>
      <c r="G136" s="216" t="s">
        <v>128</v>
      </c>
      <c r="H136" s="217">
        <v>3</v>
      </c>
      <c r="I136" s="218"/>
      <c r="J136" s="219">
        <f>ROUND(I136*H136,2)</f>
        <v>0</v>
      </c>
      <c r="K136" s="215" t="s">
        <v>1</v>
      </c>
      <c r="L136" s="43"/>
      <c r="M136" s="220" t="s">
        <v>1</v>
      </c>
      <c r="N136" s="221" t="s">
        <v>38</v>
      </c>
      <c r="O136" s="90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4" t="s">
        <v>129</v>
      </c>
      <c r="AT136" s="224" t="s">
        <v>125</v>
      </c>
      <c r="AU136" s="224" t="s">
        <v>81</v>
      </c>
      <c r="AY136" s="16" t="s">
        <v>122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6" t="s">
        <v>79</v>
      </c>
      <c r="BK136" s="225">
        <f>ROUND(I136*H136,2)</f>
        <v>0</v>
      </c>
      <c r="BL136" s="16" t="s">
        <v>129</v>
      </c>
      <c r="BM136" s="224" t="s">
        <v>81</v>
      </c>
    </row>
    <row r="137" s="2" customFormat="1">
      <c r="A137" s="37"/>
      <c r="B137" s="38"/>
      <c r="C137" s="39"/>
      <c r="D137" s="226" t="s">
        <v>130</v>
      </c>
      <c r="E137" s="39"/>
      <c r="F137" s="227" t="s">
        <v>127</v>
      </c>
      <c r="G137" s="39"/>
      <c r="H137" s="39"/>
      <c r="I137" s="228"/>
      <c r="J137" s="39"/>
      <c r="K137" s="39"/>
      <c r="L137" s="43"/>
      <c r="M137" s="229"/>
      <c r="N137" s="230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81</v>
      </c>
    </row>
    <row r="138" s="12" customFormat="1" ht="22.8" customHeight="1">
      <c r="A138" s="12"/>
      <c r="B138" s="197"/>
      <c r="C138" s="198"/>
      <c r="D138" s="199" t="s">
        <v>72</v>
      </c>
      <c r="E138" s="211" t="s">
        <v>129</v>
      </c>
      <c r="F138" s="211" t="s">
        <v>131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SUM(P139:P140)</f>
        <v>0</v>
      </c>
      <c r="Q138" s="205"/>
      <c r="R138" s="206">
        <f>SUM(R139:R140)</f>
        <v>0</v>
      </c>
      <c r="S138" s="205"/>
      <c r="T138" s="207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8" t="s">
        <v>79</v>
      </c>
      <c r="AT138" s="209" t="s">
        <v>72</v>
      </c>
      <c r="AU138" s="209" t="s">
        <v>79</v>
      </c>
      <c r="AY138" s="208" t="s">
        <v>122</v>
      </c>
      <c r="BK138" s="210">
        <f>SUM(BK139:BK140)</f>
        <v>0</v>
      </c>
    </row>
    <row r="139" s="2" customFormat="1" ht="33" customHeight="1">
      <c r="A139" s="37"/>
      <c r="B139" s="38"/>
      <c r="C139" s="213" t="s">
        <v>81</v>
      </c>
      <c r="D139" s="213" t="s">
        <v>125</v>
      </c>
      <c r="E139" s="214" t="s">
        <v>132</v>
      </c>
      <c r="F139" s="215" t="s">
        <v>133</v>
      </c>
      <c r="G139" s="216" t="s">
        <v>128</v>
      </c>
      <c r="H139" s="217">
        <v>3</v>
      </c>
      <c r="I139" s="218"/>
      <c r="J139" s="219">
        <f>ROUND(I139*H139,2)</f>
        <v>0</v>
      </c>
      <c r="K139" s="215" t="s">
        <v>1</v>
      </c>
      <c r="L139" s="43"/>
      <c r="M139" s="220" t="s">
        <v>1</v>
      </c>
      <c r="N139" s="221" t="s">
        <v>38</v>
      </c>
      <c r="O139" s="90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4" t="s">
        <v>129</v>
      </c>
      <c r="AT139" s="224" t="s">
        <v>125</v>
      </c>
      <c r="AU139" s="224" t="s">
        <v>81</v>
      </c>
      <c r="AY139" s="16" t="s">
        <v>122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6" t="s">
        <v>79</v>
      </c>
      <c r="BK139" s="225">
        <f>ROUND(I139*H139,2)</f>
        <v>0</v>
      </c>
      <c r="BL139" s="16" t="s">
        <v>129</v>
      </c>
      <c r="BM139" s="224" t="s">
        <v>129</v>
      </c>
    </row>
    <row r="140" s="2" customFormat="1">
      <c r="A140" s="37"/>
      <c r="B140" s="38"/>
      <c r="C140" s="39"/>
      <c r="D140" s="226" t="s">
        <v>130</v>
      </c>
      <c r="E140" s="39"/>
      <c r="F140" s="227" t="s">
        <v>133</v>
      </c>
      <c r="G140" s="39"/>
      <c r="H140" s="39"/>
      <c r="I140" s="228"/>
      <c r="J140" s="39"/>
      <c r="K140" s="39"/>
      <c r="L140" s="43"/>
      <c r="M140" s="229"/>
      <c r="N140" s="230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130</v>
      </c>
      <c r="AU140" s="16" t="s">
        <v>81</v>
      </c>
    </row>
    <row r="141" s="12" customFormat="1" ht="22.8" customHeight="1">
      <c r="A141" s="12"/>
      <c r="B141" s="197"/>
      <c r="C141" s="198"/>
      <c r="D141" s="199" t="s">
        <v>72</v>
      </c>
      <c r="E141" s="211" t="s">
        <v>134</v>
      </c>
      <c r="F141" s="211" t="s">
        <v>135</v>
      </c>
      <c r="G141" s="198"/>
      <c r="H141" s="198"/>
      <c r="I141" s="201"/>
      <c r="J141" s="212">
        <f>BK141</f>
        <v>0</v>
      </c>
      <c r="K141" s="198"/>
      <c r="L141" s="203"/>
      <c r="M141" s="204"/>
      <c r="N141" s="205"/>
      <c r="O141" s="205"/>
      <c r="P141" s="206">
        <f>SUM(P142:P151)</f>
        <v>0</v>
      </c>
      <c r="Q141" s="205"/>
      <c r="R141" s="206">
        <f>SUM(R142:R151)</f>
        <v>0</v>
      </c>
      <c r="S141" s="205"/>
      <c r="T141" s="207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79</v>
      </c>
      <c r="AT141" s="209" t="s">
        <v>72</v>
      </c>
      <c r="AU141" s="209" t="s">
        <v>79</v>
      </c>
      <c r="AY141" s="208" t="s">
        <v>122</v>
      </c>
      <c r="BK141" s="210">
        <f>SUM(BK142:BK151)</f>
        <v>0</v>
      </c>
    </row>
    <row r="142" s="2" customFormat="1" ht="24.15" customHeight="1">
      <c r="A142" s="37"/>
      <c r="B142" s="38"/>
      <c r="C142" s="213" t="s">
        <v>123</v>
      </c>
      <c r="D142" s="213" t="s">
        <v>125</v>
      </c>
      <c r="E142" s="214" t="s">
        <v>136</v>
      </c>
      <c r="F142" s="215" t="s">
        <v>137</v>
      </c>
      <c r="G142" s="216" t="s">
        <v>138</v>
      </c>
      <c r="H142" s="217">
        <v>8.5020000000000007</v>
      </c>
      <c r="I142" s="218"/>
      <c r="J142" s="219">
        <f>ROUND(I142*H142,2)</f>
        <v>0</v>
      </c>
      <c r="K142" s="215" t="s">
        <v>1</v>
      </c>
      <c r="L142" s="43"/>
      <c r="M142" s="220" t="s">
        <v>1</v>
      </c>
      <c r="N142" s="221" t="s">
        <v>38</v>
      </c>
      <c r="O142" s="90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4" t="s">
        <v>129</v>
      </c>
      <c r="AT142" s="224" t="s">
        <v>125</v>
      </c>
      <c r="AU142" s="224" t="s">
        <v>81</v>
      </c>
      <c r="AY142" s="16" t="s">
        <v>122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79</v>
      </c>
      <c r="BK142" s="225">
        <f>ROUND(I142*H142,2)</f>
        <v>0</v>
      </c>
      <c r="BL142" s="16" t="s">
        <v>129</v>
      </c>
      <c r="BM142" s="224" t="s">
        <v>139</v>
      </c>
    </row>
    <row r="143" s="2" customFormat="1">
      <c r="A143" s="37"/>
      <c r="B143" s="38"/>
      <c r="C143" s="39"/>
      <c r="D143" s="226" t="s">
        <v>130</v>
      </c>
      <c r="E143" s="39"/>
      <c r="F143" s="227" t="s">
        <v>137</v>
      </c>
      <c r="G143" s="39"/>
      <c r="H143" s="39"/>
      <c r="I143" s="228"/>
      <c r="J143" s="39"/>
      <c r="K143" s="39"/>
      <c r="L143" s="43"/>
      <c r="M143" s="229"/>
      <c r="N143" s="23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130</v>
      </c>
      <c r="AU143" s="16" t="s">
        <v>81</v>
      </c>
    </row>
    <row r="144" s="2" customFormat="1" ht="24.15" customHeight="1">
      <c r="A144" s="37"/>
      <c r="B144" s="38"/>
      <c r="C144" s="213" t="s">
        <v>129</v>
      </c>
      <c r="D144" s="213" t="s">
        <v>125</v>
      </c>
      <c r="E144" s="214" t="s">
        <v>140</v>
      </c>
      <c r="F144" s="215" t="s">
        <v>141</v>
      </c>
      <c r="G144" s="216" t="s">
        <v>138</v>
      </c>
      <c r="H144" s="217">
        <v>8.5020000000000007</v>
      </c>
      <c r="I144" s="218"/>
      <c r="J144" s="219">
        <f>ROUND(I144*H144,2)</f>
        <v>0</v>
      </c>
      <c r="K144" s="215" t="s">
        <v>1</v>
      </c>
      <c r="L144" s="43"/>
      <c r="M144" s="220" t="s">
        <v>1</v>
      </c>
      <c r="N144" s="221" t="s">
        <v>38</v>
      </c>
      <c r="O144" s="90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4" t="s">
        <v>129</v>
      </c>
      <c r="AT144" s="224" t="s">
        <v>125</v>
      </c>
      <c r="AU144" s="224" t="s">
        <v>81</v>
      </c>
      <c r="AY144" s="16" t="s">
        <v>122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79</v>
      </c>
      <c r="BK144" s="225">
        <f>ROUND(I144*H144,2)</f>
        <v>0</v>
      </c>
      <c r="BL144" s="16" t="s">
        <v>129</v>
      </c>
      <c r="BM144" s="224" t="s">
        <v>142</v>
      </c>
    </row>
    <row r="145" s="2" customFormat="1">
      <c r="A145" s="37"/>
      <c r="B145" s="38"/>
      <c r="C145" s="39"/>
      <c r="D145" s="226" t="s">
        <v>130</v>
      </c>
      <c r="E145" s="39"/>
      <c r="F145" s="227" t="s">
        <v>141</v>
      </c>
      <c r="G145" s="39"/>
      <c r="H145" s="39"/>
      <c r="I145" s="228"/>
      <c r="J145" s="39"/>
      <c r="K145" s="39"/>
      <c r="L145" s="43"/>
      <c r="M145" s="229"/>
      <c r="N145" s="23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81</v>
      </c>
    </row>
    <row r="146" s="2" customFormat="1" ht="24.15" customHeight="1">
      <c r="A146" s="37"/>
      <c r="B146" s="38"/>
      <c r="C146" s="213" t="s">
        <v>143</v>
      </c>
      <c r="D146" s="213" t="s">
        <v>125</v>
      </c>
      <c r="E146" s="214" t="s">
        <v>144</v>
      </c>
      <c r="F146" s="215" t="s">
        <v>145</v>
      </c>
      <c r="G146" s="216" t="s">
        <v>138</v>
      </c>
      <c r="H146" s="217">
        <v>170.03999999999999</v>
      </c>
      <c r="I146" s="218"/>
      <c r="J146" s="219">
        <f>ROUND(I146*H146,2)</f>
        <v>0</v>
      </c>
      <c r="K146" s="215" t="s">
        <v>1</v>
      </c>
      <c r="L146" s="43"/>
      <c r="M146" s="220" t="s">
        <v>1</v>
      </c>
      <c r="N146" s="221" t="s">
        <v>38</v>
      </c>
      <c r="O146" s="90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4" t="s">
        <v>129</v>
      </c>
      <c r="AT146" s="224" t="s">
        <v>125</v>
      </c>
      <c r="AU146" s="224" t="s">
        <v>81</v>
      </c>
      <c r="AY146" s="16" t="s">
        <v>122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6" t="s">
        <v>79</v>
      </c>
      <c r="BK146" s="225">
        <f>ROUND(I146*H146,2)</f>
        <v>0</v>
      </c>
      <c r="BL146" s="16" t="s">
        <v>129</v>
      </c>
      <c r="BM146" s="224" t="s">
        <v>146</v>
      </c>
    </row>
    <row r="147" s="2" customFormat="1">
      <c r="A147" s="37"/>
      <c r="B147" s="38"/>
      <c r="C147" s="39"/>
      <c r="D147" s="226" t="s">
        <v>130</v>
      </c>
      <c r="E147" s="39"/>
      <c r="F147" s="227" t="s">
        <v>145</v>
      </c>
      <c r="G147" s="39"/>
      <c r="H147" s="39"/>
      <c r="I147" s="228"/>
      <c r="J147" s="39"/>
      <c r="K147" s="39"/>
      <c r="L147" s="43"/>
      <c r="M147" s="229"/>
      <c r="N147" s="23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130</v>
      </c>
      <c r="AU147" s="16" t="s">
        <v>81</v>
      </c>
    </row>
    <row r="148" s="13" customFormat="1">
      <c r="A148" s="13"/>
      <c r="B148" s="231"/>
      <c r="C148" s="232"/>
      <c r="D148" s="226" t="s">
        <v>147</v>
      </c>
      <c r="E148" s="233" t="s">
        <v>1</v>
      </c>
      <c r="F148" s="234" t="s">
        <v>148</v>
      </c>
      <c r="G148" s="232"/>
      <c r="H148" s="235">
        <v>170.03999999999999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147</v>
      </c>
      <c r="AU148" s="241" t="s">
        <v>81</v>
      </c>
      <c r="AV148" s="13" t="s">
        <v>81</v>
      </c>
      <c r="AW148" s="13" t="s">
        <v>30</v>
      </c>
      <c r="AX148" s="13" t="s">
        <v>73</v>
      </c>
      <c r="AY148" s="241" t="s">
        <v>122</v>
      </c>
    </row>
    <row r="149" s="14" customFormat="1">
      <c r="A149" s="14"/>
      <c r="B149" s="242"/>
      <c r="C149" s="243"/>
      <c r="D149" s="226" t="s">
        <v>147</v>
      </c>
      <c r="E149" s="244" t="s">
        <v>1</v>
      </c>
      <c r="F149" s="245" t="s">
        <v>149</v>
      </c>
      <c r="G149" s="243"/>
      <c r="H149" s="246">
        <v>170.03999999999999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147</v>
      </c>
      <c r="AU149" s="252" t="s">
        <v>81</v>
      </c>
      <c r="AV149" s="14" t="s">
        <v>129</v>
      </c>
      <c r="AW149" s="14" t="s">
        <v>30</v>
      </c>
      <c r="AX149" s="14" t="s">
        <v>79</v>
      </c>
      <c r="AY149" s="252" t="s">
        <v>122</v>
      </c>
    </row>
    <row r="150" s="2" customFormat="1" ht="33" customHeight="1">
      <c r="A150" s="37"/>
      <c r="B150" s="38"/>
      <c r="C150" s="213" t="s">
        <v>139</v>
      </c>
      <c r="D150" s="213" t="s">
        <v>125</v>
      </c>
      <c r="E150" s="214" t="s">
        <v>150</v>
      </c>
      <c r="F150" s="215" t="s">
        <v>151</v>
      </c>
      <c r="G150" s="216" t="s">
        <v>138</v>
      </c>
      <c r="H150" s="217">
        <v>8.5020000000000007</v>
      </c>
      <c r="I150" s="218"/>
      <c r="J150" s="219">
        <f>ROUND(I150*H150,2)</f>
        <v>0</v>
      </c>
      <c r="K150" s="215" t="s">
        <v>1</v>
      </c>
      <c r="L150" s="43"/>
      <c r="M150" s="220" t="s">
        <v>1</v>
      </c>
      <c r="N150" s="221" t="s">
        <v>38</v>
      </c>
      <c r="O150" s="90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4" t="s">
        <v>129</v>
      </c>
      <c r="AT150" s="224" t="s">
        <v>125</v>
      </c>
      <c r="AU150" s="224" t="s">
        <v>81</v>
      </c>
      <c r="AY150" s="16" t="s">
        <v>122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6" t="s">
        <v>79</v>
      </c>
      <c r="BK150" s="225">
        <f>ROUND(I150*H150,2)</f>
        <v>0</v>
      </c>
      <c r="BL150" s="16" t="s">
        <v>129</v>
      </c>
      <c r="BM150" s="224" t="s">
        <v>8</v>
      </c>
    </row>
    <row r="151" s="2" customFormat="1">
      <c r="A151" s="37"/>
      <c r="B151" s="38"/>
      <c r="C151" s="39"/>
      <c r="D151" s="226" t="s">
        <v>130</v>
      </c>
      <c r="E151" s="39"/>
      <c r="F151" s="227" t="s">
        <v>151</v>
      </c>
      <c r="G151" s="39"/>
      <c r="H151" s="39"/>
      <c r="I151" s="228"/>
      <c r="J151" s="39"/>
      <c r="K151" s="39"/>
      <c r="L151" s="43"/>
      <c r="M151" s="229"/>
      <c r="N151" s="23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130</v>
      </c>
      <c r="AU151" s="16" t="s">
        <v>81</v>
      </c>
    </row>
    <row r="152" s="12" customFormat="1" ht="25.92" customHeight="1">
      <c r="A152" s="12"/>
      <c r="B152" s="197"/>
      <c r="C152" s="198"/>
      <c r="D152" s="199" t="s">
        <v>72</v>
      </c>
      <c r="E152" s="200" t="s">
        <v>152</v>
      </c>
      <c r="F152" s="200" t="s">
        <v>153</v>
      </c>
      <c r="G152" s="198"/>
      <c r="H152" s="198"/>
      <c r="I152" s="201"/>
      <c r="J152" s="202">
        <f>BK152</f>
        <v>0</v>
      </c>
      <c r="K152" s="198"/>
      <c r="L152" s="203"/>
      <c r="M152" s="204"/>
      <c r="N152" s="205"/>
      <c r="O152" s="205"/>
      <c r="P152" s="206">
        <f>P153+P160+P185+P188+P199+P210+P229+P258+P300+P315</f>
        <v>0</v>
      </c>
      <c r="Q152" s="205"/>
      <c r="R152" s="206">
        <f>R153+R160+R185+R188+R199+R210+R229+R258+R300+R315</f>
        <v>0.0035999999999999999</v>
      </c>
      <c r="S152" s="205"/>
      <c r="T152" s="207">
        <f>T153+T160+T185+T188+T199+T210+T229+T258+T300+T315</f>
        <v>8.5018589999999996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8" t="s">
        <v>81</v>
      </c>
      <c r="AT152" s="209" t="s">
        <v>72</v>
      </c>
      <c r="AU152" s="209" t="s">
        <v>73</v>
      </c>
      <c r="AY152" s="208" t="s">
        <v>122</v>
      </c>
      <c r="BK152" s="210">
        <f>BK153+BK160+BK185+BK188+BK199+BK210+BK229+BK258+BK300+BK315</f>
        <v>0</v>
      </c>
    </row>
    <row r="153" s="12" customFormat="1" ht="22.8" customHeight="1">
      <c r="A153" s="12"/>
      <c r="B153" s="197"/>
      <c r="C153" s="198"/>
      <c r="D153" s="199" t="s">
        <v>72</v>
      </c>
      <c r="E153" s="211" t="s">
        <v>154</v>
      </c>
      <c r="F153" s="211" t="s">
        <v>155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SUM(P154:P159)</f>
        <v>0</v>
      </c>
      <c r="Q153" s="205"/>
      <c r="R153" s="206">
        <f>SUM(R154:R159)</f>
        <v>0</v>
      </c>
      <c r="S153" s="205"/>
      <c r="T153" s="207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8" t="s">
        <v>81</v>
      </c>
      <c r="AT153" s="209" t="s">
        <v>72</v>
      </c>
      <c r="AU153" s="209" t="s">
        <v>79</v>
      </c>
      <c r="AY153" s="208" t="s">
        <v>122</v>
      </c>
      <c r="BK153" s="210">
        <f>SUM(BK154:BK159)</f>
        <v>0</v>
      </c>
    </row>
    <row r="154" s="2" customFormat="1" ht="16.5" customHeight="1">
      <c r="A154" s="37"/>
      <c r="B154" s="38"/>
      <c r="C154" s="213" t="s">
        <v>156</v>
      </c>
      <c r="D154" s="213" t="s">
        <v>125</v>
      </c>
      <c r="E154" s="214" t="s">
        <v>157</v>
      </c>
      <c r="F154" s="215" t="s">
        <v>158</v>
      </c>
      <c r="G154" s="216" t="s">
        <v>128</v>
      </c>
      <c r="H154" s="217">
        <v>7</v>
      </c>
      <c r="I154" s="218"/>
      <c r="J154" s="219">
        <f>ROUND(I154*H154,2)</f>
        <v>0</v>
      </c>
      <c r="K154" s="215" t="s">
        <v>1</v>
      </c>
      <c r="L154" s="43"/>
      <c r="M154" s="220" t="s">
        <v>1</v>
      </c>
      <c r="N154" s="221" t="s">
        <v>38</v>
      </c>
      <c r="O154" s="90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4" t="s">
        <v>159</v>
      </c>
      <c r="AT154" s="224" t="s">
        <v>125</v>
      </c>
      <c r="AU154" s="224" t="s">
        <v>81</v>
      </c>
      <c r="AY154" s="16" t="s">
        <v>122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6" t="s">
        <v>79</v>
      </c>
      <c r="BK154" s="225">
        <f>ROUND(I154*H154,2)</f>
        <v>0</v>
      </c>
      <c r="BL154" s="16" t="s">
        <v>159</v>
      </c>
      <c r="BM154" s="224" t="s">
        <v>160</v>
      </c>
    </row>
    <row r="155" s="2" customFormat="1">
      <c r="A155" s="37"/>
      <c r="B155" s="38"/>
      <c r="C155" s="39"/>
      <c r="D155" s="226" t="s">
        <v>130</v>
      </c>
      <c r="E155" s="39"/>
      <c r="F155" s="227" t="s">
        <v>158</v>
      </c>
      <c r="G155" s="39"/>
      <c r="H155" s="39"/>
      <c r="I155" s="228"/>
      <c r="J155" s="39"/>
      <c r="K155" s="39"/>
      <c r="L155" s="43"/>
      <c r="M155" s="229"/>
      <c r="N155" s="230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130</v>
      </c>
      <c r="AU155" s="16" t="s">
        <v>81</v>
      </c>
    </row>
    <row r="156" s="2" customFormat="1" ht="24.15" customHeight="1">
      <c r="A156" s="37"/>
      <c r="B156" s="38"/>
      <c r="C156" s="213" t="s">
        <v>142</v>
      </c>
      <c r="D156" s="213" t="s">
        <v>125</v>
      </c>
      <c r="E156" s="214" t="s">
        <v>161</v>
      </c>
      <c r="F156" s="215" t="s">
        <v>162</v>
      </c>
      <c r="G156" s="216" t="s">
        <v>128</v>
      </c>
      <c r="H156" s="217">
        <v>7</v>
      </c>
      <c r="I156" s="218"/>
      <c r="J156" s="219">
        <f>ROUND(I156*H156,2)</f>
        <v>0</v>
      </c>
      <c r="K156" s="215" t="s">
        <v>1</v>
      </c>
      <c r="L156" s="43"/>
      <c r="M156" s="220" t="s">
        <v>1</v>
      </c>
      <c r="N156" s="221" t="s">
        <v>38</v>
      </c>
      <c r="O156" s="90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4" t="s">
        <v>159</v>
      </c>
      <c r="AT156" s="224" t="s">
        <v>125</v>
      </c>
      <c r="AU156" s="224" t="s">
        <v>81</v>
      </c>
      <c r="AY156" s="16" t="s">
        <v>122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6" t="s">
        <v>79</v>
      </c>
      <c r="BK156" s="225">
        <f>ROUND(I156*H156,2)</f>
        <v>0</v>
      </c>
      <c r="BL156" s="16" t="s">
        <v>159</v>
      </c>
      <c r="BM156" s="224" t="s">
        <v>159</v>
      </c>
    </row>
    <row r="157" s="2" customFormat="1">
      <c r="A157" s="37"/>
      <c r="B157" s="38"/>
      <c r="C157" s="39"/>
      <c r="D157" s="226" t="s">
        <v>130</v>
      </c>
      <c r="E157" s="39"/>
      <c r="F157" s="227" t="s">
        <v>162</v>
      </c>
      <c r="G157" s="39"/>
      <c r="H157" s="39"/>
      <c r="I157" s="228"/>
      <c r="J157" s="39"/>
      <c r="K157" s="39"/>
      <c r="L157" s="43"/>
      <c r="M157" s="229"/>
      <c r="N157" s="23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130</v>
      </c>
      <c r="AU157" s="16" t="s">
        <v>81</v>
      </c>
    </row>
    <row r="158" s="2" customFormat="1" ht="24.15" customHeight="1">
      <c r="A158" s="37"/>
      <c r="B158" s="38"/>
      <c r="C158" s="213" t="s">
        <v>163</v>
      </c>
      <c r="D158" s="213" t="s">
        <v>125</v>
      </c>
      <c r="E158" s="214" t="s">
        <v>164</v>
      </c>
      <c r="F158" s="215" t="s">
        <v>165</v>
      </c>
      <c r="G158" s="216" t="s">
        <v>166</v>
      </c>
      <c r="H158" s="217">
        <v>1</v>
      </c>
      <c r="I158" s="218"/>
      <c r="J158" s="219">
        <f>ROUND(I158*H158,2)</f>
        <v>0</v>
      </c>
      <c r="K158" s="215" t="s">
        <v>1</v>
      </c>
      <c r="L158" s="43"/>
      <c r="M158" s="220" t="s">
        <v>1</v>
      </c>
      <c r="N158" s="221" t="s">
        <v>38</v>
      </c>
      <c r="O158" s="90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4" t="s">
        <v>159</v>
      </c>
      <c r="AT158" s="224" t="s">
        <v>125</v>
      </c>
      <c r="AU158" s="224" t="s">
        <v>81</v>
      </c>
      <c r="AY158" s="16" t="s">
        <v>122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6" t="s">
        <v>79</v>
      </c>
      <c r="BK158" s="225">
        <f>ROUND(I158*H158,2)</f>
        <v>0</v>
      </c>
      <c r="BL158" s="16" t="s">
        <v>159</v>
      </c>
      <c r="BM158" s="224" t="s">
        <v>167</v>
      </c>
    </row>
    <row r="159" s="2" customFormat="1">
      <c r="A159" s="37"/>
      <c r="B159" s="38"/>
      <c r="C159" s="39"/>
      <c r="D159" s="226" t="s">
        <v>130</v>
      </c>
      <c r="E159" s="39"/>
      <c r="F159" s="227" t="s">
        <v>165</v>
      </c>
      <c r="G159" s="39"/>
      <c r="H159" s="39"/>
      <c r="I159" s="228"/>
      <c r="J159" s="39"/>
      <c r="K159" s="39"/>
      <c r="L159" s="43"/>
      <c r="M159" s="229"/>
      <c r="N159" s="230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130</v>
      </c>
      <c r="AU159" s="16" t="s">
        <v>81</v>
      </c>
    </row>
    <row r="160" s="12" customFormat="1" ht="22.8" customHeight="1">
      <c r="A160" s="12"/>
      <c r="B160" s="197"/>
      <c r="C160" s="198"/>
      <c r="D160" s="199" t="s">
        <v>72</v>
      </c>
      <c r="E160" s="211" t="s">
        <v>168</v>
      </c>
      <c r="F160" s="211" t="s">
        <v>169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SUM(P161:P184)</f>
        <v>0</v>
      </c>
      <c r="Q160" s="205"/>
      <c r="R160" s="206">
        <f>SUM(R161:R184)</f>
        <v>0</v>
      </c>
      <c r="S160" s="205"/>
      <c r="T160" s="207">
        <f>SUM(T161:T184)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81</v>
      </c>
      <c r="AT160" s="209" t="s">
        <v>72</v>
      </c>
      <c r="AU160" s="209" t="s">
        <v>79</v>
      </c>
      <c r="AY160" s="208" t="s">
        <v>122</v>
      </c>
      <c r="BK160" s="210">
        <f>SUM(BK161:BK184)</f>
        <v>0</v>
      </c>
    </row>
    <row r="161" s="2" customFormat="1" ht="16.5" customHeight="1">
      <c r="A161" s="37"/>
      <c r="B161" s="38"/>
      <c r="C161" s="213" t="s">
        <v>146</v>
      </c>
      <c r="D161" s="213" t="s">
        <v>125</v>
      </c>
      <c r="E161" s="214" t="s">
        <v>170</v>
      </c>
      <c r="F161" s="215" t="s">
        <v>171</v>
      </c>
      <c r="G161" s="216" t="s">
        <v>166</v>
      </c>
      <c r="H161" s="217">
        <v>4</v>
      </c>
      <c r="I161" s="218"/>
      <c r="J161" s="219">
        <f>ROUND(I161*H161,2)</f>
        <v>0</v>
      </c>
      <c r="K161" s="215" t="s">
        <v>1</v>
      </c>
      <c r="L161" s="43"/>
      <c r="M161" s="220" t="s">
        <v>1</v>
      </c>
      <c r="N161" s="221" t="s">
        <v>38</v>
      </c>
      <c r="O161" s="90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4" t="s">
        <v>159</v>
      </c>
      <c r="AT161" s="224" t="s">
        <v>125</v>
      </c>
      <c r="AU161" s="224" t="s">
        <v>81</v>
      </c>
      <c r="AY161" s="16" t="s">
        <v>122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6" t="s">
        <v>79</v>
      </c>
      <c r="BK161" s="225">
        <f>ROUND(I161*H161,2)</f>
        <v>0</v>
      </c>
      <c r="BL161" s="16" t="s">
        <v>159</v>
      </c>
      <c r="BM161" s="224" t="s">
        <v>172</v>
      </c>
    </row>
    <row r="162" s="2" customFormat="1">
      <c r="A162" s="37"/>
      <c r="B162" s="38"/>
      <c r="C162" s="39"/>
      <c r="D162" s="226" t="s">
        <v>130</v>
      </c>
      <c r="E162" s="39"/>
      <c r="F162" s="227" t="s">
        <v>171</v>
      </c>
      <c r="G162" s="39"/>
      <c r="H162" s="39"/>
      <c r="I162" s="228"/>
      <c r="J162" s="39"/>
      <c r="K162" s="39"/>
      <c r="L162" s="43"/>
      <c r="M162" s="229"/>
      <c r="N162" s="23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130</v>
      </c>
      <c r="AU162" s="16" t="s">
        <v>81</v>
      </c>
    </row>
    <row r="163" s="2" customFormat="1" ht="24.15" customHeight="1">
      <c r="A163" s="37"/>
      <c r="B163" s="38"/>
      <c r="C163" s="213" t="s">
        <v>173</v>
      </c>
      <c r="D163" s="213" t="s">
        <v>125</v>
      </c>
      <c r="E163" s="214" t="s">
        <v>174</v>
      </c>
      <c r="F163" s="215" t="s">
        <v>175</v>
      </c>
      <c r="G163" s="216" t="s">
        <v>166</v>
      </c>
      <c r="H163" s="217">
        <v>4</v>
      </c>
      <c r="I163" s="218"/>
      <c r="J163" s="219">
        <f>ROUND(I163*H163,2)</f>
        <v>0</v>
      </c>
      <c r="K163" s="215" t="s">
        <v>1</v>
      </c>
      <c r="L163" s="43"/>
      <c r="M163" s="220" t="s">
        <v>1</v>
      </c>
      <c r="N163" s="221" t="s">
        <v>38</v>
      </c>
      <c r="O163" s="90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4" t="s">
        <v>159</v>
      </c>
      <c r="AT163" s="224" t="s">
        <v>125</v>
      </c>
      <c r="AU163" s="224" t="s">
        <v>81</v>
      </c>
      <c r="AY163" s="16" t="s">
        <v>122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6" t="s">
        <v>79</v>
      </c>
      <c r="BK163" s="225">
        <f>ROUND(I163*H163,2)</f>
        <v>0</v>
      </c>
      <c r="BL163" s="16" t="s">
        <v>159</v>
      </c>
      <c r="BM163" s="224" t="s">
        <v>176</v>
      </c>
    </row>
    <row r="164" s="2" customFormat="1">
      <c r="A164" s="37"/>
      <c r="B164" s="38"/>
      <c r="C164" s="39"/>
      <c r="D164" s="226" t="s">
        <v>130</v>
      </c>
      <c r="E164" s="39"/>
      <c r="F164" s="227" t="s">
        <v>175</v>
      </c>
      <c r="G164" s="39"/>
      <c r="H164" s="39"/>
      <c r="I164" s="228"/>
      <c r="J164" s="39"/>
      <c r="K164" s="39"/>
      <c r="L164" s="43"/>
      <c r="M164" s="229"/>
      <c r="N164" s="23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130</v>
      </c>
      <c r="AU164" s="16" t="s">
        <v>81</v>
      </c>
    </row>
    <row r="165" s="2" customFormat="1" ht="21.75" customHeight="1">
      <c r="A165" s="37"/>
      <c r="B165" s="38"/>
      <c r="C165" s="213" t="s">
        <v>8</v>
      </c>
      <c r="D165" s="213" t="s">
        <v>125</v>
      </c>
      <c r="E165" s="214" t="s">
        <v>177</v>
      </c>
      <c r="F165" s="215" t="s">
        <v>178</v>
      </c>
      <c r="G165" s="216" t="s">
        <v>166</v>
      </c>
      <c r="H165" s="217">
        <v>6</v>
      </c>
      <c r="I165" s="218"/>
      <c r="J165" s="219">
        <f>ROUND(I165*H165,2)</f>
        <v>0</v>
      </c>
      <c r="K165" s="215" t="s">
        <v>1</v>
      </c>
      <c r="L165" s="43"/>
      <c r="M165" s="220" t="s">
        <v>1</v>
      </c>
      <c r="N165" s="221" t="s">
        <v>38</v>
      </c>
      <c r="O165" s="90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4" t="s">
        <v>159</v>
      </c>
      <c r="AT165" s="224" t="s">
        <v>125</v>
      </c>
      <c r="AU165" s="224" t="s">
        <v>81</v>
      </c>
      <c r="AY165" s="16" t="s">
        <v>122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6" t="s">
        <v>79</v>
      </c>
      <c r="BK165" s="225">
        <f>ROUND(I165*H165,2)</f>
        <v>0</v>
      </c>
      <c r="BL165" s="16" t="s">
        <v>159</v>
      </c>
      <c r="BM165" s="224" t="s">
        <v>179</v>
      </c>
    </row>
    <row r="166" s="2" customFormat="1">
      <c r="A166" s="37"/>
      <c r="B166" s="38"/>
      <c r="C166" s="39"/>
      <c r="D166" s="226" t="s">
        <v>130</v>
      </c>
      <c r="E166" s="39"/>
      <c r="F166" s="227" t="s">
        <v>178</v>
      </c>
      <c r="G166" s="39"/>
      <c r="H166" s="39"/>
      <c r="I166" s="228"/>
      <c r="J166" s="39"/>
      <c r="K166" s="39"/>
      <c r="L166" s="43"/>
      <c r="M166" s="229"/>
      <c r="N166" s="23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130</v>
      </c>
      <c r="AU166" s="16" t="s">
        <v>81</v>
      </c>
    </row>
    <row r="167" s="2" customFormat="1" ht="33" customHeight="1">
      <c r="A167" s="37"/>
      <c r="B167" s="38"/>
      <c r="C167" s="213" t="s">
        <v>180</v>
      </c>
      <c r="D167" s="213" t="s">
        <v>125</v>
      </c>
      <c r="E167" s="214" t="s">
        <v>181</v>
      </c>
      <c r="F167" s="215" t="s">
        <v>182</v>
      </c>
      <c r="G167" s="216" t="s">
        <v>166</v>
      </c>
      <c r="H167" s="217">
        <v>6</v>
      </c>
      <c r="I167" s="218"/>
      <c r="J167" s="219">
        <f>ROUND(I167*H167,2)</f>
        <v>0</v>
      </c>
      <c r="K167" s="215" t="s">
        <v>1</v>
      </c>
      <c r="L167" s="43"/>
      <c r="M167" s="220" t="s">
        <v>1</v>
      </c>
      <c r="N167" s="221" t="s">
        <v>38</v>
      </c>
      <c r="O167" s="90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4" t="s">
        <v>159</v>
      </c>
      <c r="AT167" s="224" t="s">
        <v>125</v>
      </c>
      <c r="AU167" s="224" t="s">
        <v>81</v>
      </c>
      <c r="AY167" s="16" t="s">
        <v>122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6" t="s">
        <v>79</v>
      </c>
      <c r="BK167" s="225">
        <f>ROUND(I167*H167,2)</f>
        <v>0</v>
      </c>
      <c r="BL167" s="16" t="s">
        <v>159</v>
      </c>
      <c r="BM167" s="224" t="s">
        <v>183</v>
      </c>
    </row>
    <row r="168" s="2" customFormat="1">
      <c r="A168" s="37"/>
      <c r="B168" s="38"/>
      <c r="C168" s="39"/>
      <c r="D168" s="226" t="s">
        <v>130</v>
      </c>
      <c r="E168" s="39"/>
      <c r="F168" s="227" t="s">
        <v>182</v>
      </c>
      <c r="G168" s="39"/>
      <c r="H168" s="39"/>
      <c r="I168" s="228"/>
      <c r="J168" s="39"/>
      <c r="K168" s="39"/>
      <c r="L168" s="43"/>
      <c r="M168" s="229"/>
      <c r="N168" s="230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130</v>
      </c>
      <c r="AU168" s="16" t="s">
        <v>81</v>
      </c>
    </row>
    <row r="169" s="2" customFormat="1" ht="16.5" customHeight="1">
      <c r="A169" s="37"/>
      <c r="B169" s="38"/>
      <c r="C169" s="213" t="s">
        <v>160</v>
      </c>
      <c r="D169" s="213" t="s">
        <v>125</v>
      </c>
      <c r="E169" s="214" t="s">
        <v>184</v>
      </c>
      <c r="F169" s="215" t="s">
        <v>185</v>
      </c>
      <c r="G169" s="216" t="s">
        <v>166</v>
      </c>
      <c r="H169" s="217">
        <v>7</v>
      </c>
      <c r="I169" s="218"/>
      <c r="J169" s="219">
        <f>ROUND(I169*H169,2)</f>
        <v>0</v>
      </c>
      <c r="K169" s="215" t="s">
        <v>1</v>
      </c>
      <c r="L169" s="43"/>
      <c r="M169" s="220" t="s">
        <v>1</v>
      </c>
      <c r="N169" s="221" t="s">
        <v>38</v>
      </c>
      <c r="O169" s="90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4" t="s">
        <v>159</v>
      </c>
      <c r="AT169" s="224" t="s">
        <v>125</v>
      </c>
      <c r="AU169" s="224" t="s">
        <v>81</v>
      </c>
      <c r="AY169" s="16" t="s">
        <v>122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6" t="s">
        <v>79</v>
      </c>
      <c r="BK169" s="225">
        <f>ROUND(I169*H169,2)</f>
        <v>0</v>
      </c>
      <c r="BL169" s="16" t="s">
        <v>159</v>
      </c>
      <c r="BM169" s="224" t="s">
        <v>186</v>
      </c>
    </row>
    <row r="170" s="2" customFormat="1">
      <c r="A170" s="37"/>
      <c r="B170" s="38"/>
      <c r="C170" s="39"/>
      <c r="D170" s="226" t="s">
        <v>130</v>
      </c>
      <c r="E170" s="39"/>
      <c r="F170" s="227" t="s">
        <v>185</v>
      </c>
      <c r="G170" s="39"/>
      <c r="H170" s="39"/>
      <c r="I170" s="228"/>
      <c r="J170" s="39"/>
      <c r="K170" s="39"/>
      <c r="L170" s="43"/>
      <c r="M170" s="229"/>
      <c r="N170" s="23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130</v>
      </c>
      <c r="AU170" s="16" t="s">
        <v>81</v>
      </c>
    </row>
    <row r="171" s="2" customFormat="1" ht="24.15" customHeight="1">
      <c r="A171" s="37"/>
      <c r="B171" s="38"/>
      <c r="C171" s="213" t="s">
        <v>187</v>
      </c>
      <c r="D171" s="213" t="s">
        <v>125</v>
      </c>
      <c r="E171" s="214" t="s">
        <v>188</v>
      </c>
      <c r="F171" s="215" t="s">
        <v>189</v>
      </c>
      <c r="G171" s="216" t="s">
        <v>166</v>
      </c>
      <c r="H171" s="217">
        <v>7</v>
      </c>
      <c r="I171" s="218"/>
      <c r="J171" s="219">
        <f>ROUND(I171*H171,2)</f>
        <v>0</v>
      </c>
      <c r="K171" s="215" t="s">
        <v>1</v>
      </c>
      <c r="L171" s="43"/>
      <c r="M171" s="220" t="s">
        <v>1</v>
      </c>
      <c r="N171" s="221" t="s">
        <v>38</v>
      </c>
      <c r="O171" s="90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4" t="s">
        <v>159</v>
      </c>
      <c r="AT171" s="224" t="s">
        <v>125</v>
      </c>
      <c r="AU171" s="224" t="s">
        <v>81</v>
      </c>
      <c r="AY171" s="16" t="s">
        <v>122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6" t="s">
        <v>79</v>
      </c>
      <c r="BK171" s="225">
        <f>ROUND(I171*H171,2)</f>
        <v>0</v>
      </c>
      <c r="BL171" s="16" t="s">
        <v>159</v>
      </c>
      <c r="BM171" s="224" t="s">
        <v>190</v>
      </c>
    </row>
    <row r="172" s="2" customFormat="1">
      <c r="A172" s="37"/>
      <c r="B172" s="38"/>
      <c r="C172" s="39"/>
      <c r="D172" s="226" t="s">
        <v>130</v>
      </c>
      <c r="E172" s="39"/>
      <c r="F172" s="227" t="s">
        <v>189</v>
      </c>
      <c r="G172" s="39"/>
      <c r="H172" s="39"/>
      <c r="I172" s="228"/>
      <c r="J172" s="39"/>
      <c r="K172" s="39"/>
      <c r="L172" s="43"/>
      <c r="M172" s="229"/>
      <c r="N172" s="230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130</v>
      </c>
      <c r="AU172" s="16" t="s">
        <v>81</v>
      </c>
    </row>
    <row r="173" s="2" customFormat="1" ht="16.5" customHeight="1">
      <c r="A173" s="37"/>
      <c r="B173" s="38"/>
      <c r="C173" s="213" t="s">
        <v>159</v>
      </c>
      <c r="D173" s="213" t="s">
        <v>125</v>
      </c>
      <c r="E173" s="214" t="s">
        <v>191</v>
      </c>
      <c r="F173" s="215" t="s">
        <v>192</v>
      </c>
      <c r="G173" s="216" t="s">
        <v>128</v>
      </c>
      <c r="H173" s="217">
        <v>4</v>
      </c>
      <c r="I173" s="218"/>
      <c r="J173" s="219">
        <f>ROUND(I173*H173,2)</f>
        <v>0</v>
      </c>
      <c r="K173" s="215" t="s">
        <v>1</v>
      </c>
      <c r="L173" s="43"/>
      <c r="M173" s="220" t="s">
        <v>1</v>
      </c>
      <c r="N173" s="221" t="s">
        <v>38</v>
      </c>
      <c r="O173" s="90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4" t="s">
        <v>159</v>
      </c>
      <c r="AT173" s="224" t="s">
        <v>125</v>
      </c>
      <c r="AU173" s="224" t="s">
        <v>81</v>
      </c>
      <c r="AY173" s="16" t="s">
        <v>122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6" t="s">
        <v>79</v>
      </c>
      <c r="BK173" s="225">
        <f>ROUND(I173*H173,2)</f>
        <v>0</v>
      </c>
      <c r="BL173" s="16" t="s">
        <v>159</v>
      </c>
      <c r="BM173" s="224" t="s">
        <v>193</v>
      </c>
    </row>
    <row r="174" s="2" customFormat="1">
      <c r="A174" s="37"/>
      <c r="B174" s="38"/>
      <c r="C174" s="39"/>
      <c r="D174" s="226" t="s">
        <v>130</v>
      </c>
      <c r="E174" s="39"/>
      <c r="F174" s="227" t="s">
        <v>192</v>
      </c>
      <c r="G174" s="39"/>
      <c r="H174" s="39"/>
      <c r="I174" s="228"/>
      <c r="J174" s="39"/>
      <c r="K174" s="39"/>
      <c r="L174" s="43"/>
      <c r="M174" s="229"/>
      <c r="N174" s="230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130</v>
      </c>
      <c r="AU174" s="16" t="s">
        <v>81</v>
      </c>
    </row>
    <row r="175" s="2" customFormat="1" ht="21.75" customHeight="1">
      <c r="A175" s="37"/>
      <c r="B175" s="38"/>
      <c r="C175" s="253" t="s">
        <v>194</v>
      </c>
      <c r="D175" s="253" t="s">
        <v>195</v>
      </c>
      <c r="E175" s="254" t="s">
        <v>196</v>
      </c>
      <c r="F175" s="255" t="s">
        <v>197</v>
      </c>
      <c r="G175" s="256" t="s">
        <v>128</v>
      </c>
      <c r="H175" s="257">
        <v>4</v>
      </c>
      <c r="I175" s="258"/>
      <c r="J175" s="259">
        <f>ROUND(I175*H175,2)</f>
        <v>0</v>
      </c>
      <c r="K175" s="255" t="s">
        <v>1</v>
      </c>
      <c r="L175" s="260"/>
      <c r="M175" s="261" t="s">
        <v>1</v>
      </c>
      <c r="N175" s="262" t="s">
        <v>38</v>
      </c>
      <c r="O175" s="90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4" t="s">
        <v>193</v>
      </c>
      <c r="AT175" s="224" t="s">
        <v>195</v>
      </c>
      <c r="AU175" s="224" t="s">
        <v>81</v>
      </c>
      <c r="AY175" s="16" t="s">
        <v>122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79</v>
      </c>
      <c r="BK175" s="225">
        <f>ROUND(I175*H175,2)</f>
        <v>0</v>
      </c>
      <c r="BL175" s="16" t="s">
        <v>159</v>
      </c>
      <c r="BM175" s="224" t="s">
        <v>198</v>
      </c>
    </row>
    <row r="176" s="2" customFormat="1">
      <c r="A176" s="37"/>
      <c r="B176" s="38"/>
      <c r="C176" s="39"/>
      <c r="D176" s="226" t="s">
        <v>130</v>
      </c>
      <c r="E176" s="39"/>
      <c r="F176" s="227" t="s">
        <v>197</v>
      </c>
      <c r="G176" s="39"/>
      <c r="H176" s="39"/>
      <c r="I176" s="228"/>
      <c r="J176" s="39"/>
      <c r="K176" s="39"/>
      <c r="L176" s="43"/>
      <c r="M176" s="229"/>
      <c r="N176" s="23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130</v>
      </c>
      <c r="AU176" s="16" t="s">
        <v>81</v>
      </c>
    </row>
    <row r="177" s="2" customFormat="1" ht="16.5" customHeight="1">
      <c r="A177" s="37"/>
      <c r="B177" s="38"/>
      <c r="C177" s="213" t="s">
        <v>167</v>
      </c>
      <c r="D177" s="213" t="s">
        <v>125</v>
      </c>
      <c r="E177" s="214" t="s">
        <v>199</v>
      </c>
      <c r="F177" s="215" t="s">
        <v>200</v>
      </c>
      <c r="G177" s="216" t="s">
        <v>128</v>
      </c>
      <c r="H177" s="217">
        <v>13</v>
      </c>
      <c r="I177" s="218"/>
      <c r="J177" s="219">
        <f>ROUND(I177*H177,2)</f>
        <v>0</v>
      </c>
      <c r="K177" s="215" t="s">
        <v>1</v>
      </c>
      <c r="L177" s="43"/>
      <c r="M177" s="220" t="s">
        <v>1</v>
      </c>
      <c r="N177" s="221" t="s">
        <v>38</v>
      </c>
      <c r="O177" s="90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4" t="s">
        <v>159</v>
      </c>
      <c r="AT177" s="224" t="s">
        <v>125</v>
      </c>
      <c r="AU177" s="224" t="s">
        <v>81</v>
      </c>
      <c r="AY177" s="16" t="s">
        <v>122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6" t="s">
        <v>79</v>
      </c>
      <c r="BK177" s="225">
        <f>ROUND(I177*H177,2)</f>
        <v>0</v>
      </c>
      <c r="BL177" s="16" t="s">
        <v>159</v>
      </c>
      <c r="BM177" s="224" t="s">
        <v>201</v>
      </c>
    </row>
    <row r="178" s="2" customFormat="1">
      <c r="A178" s="37"/>
      <c r="B178" s="38"/>
      <c r="C178" s="39"/>
      <c r="D178" s="226" t="s">
        <v>130</v>
      </c>
      <c r="E178" s="39"/>
      <c r="F178" s="227" t="s">
        <v>200</v>
      </c>
      <c r="G178" s="39"/>
      <c r="H178" s="39"/>
      <c r="I178" s="228"/>
      <c r="J178" s="39"/>
      <c r="K178" s="39"/>
      <c r="L178" s="43"/>
      <c r="M178" s="229"/>
      <c r="N178" s="230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130</v>
      </c>
      <c r="AU178" s="16" t="s">
        <v>81</v>
      </c>
    </row>
    <row r="179" s="2" customFormat="1" ht="16.5" customHeight="1">
      <c r="A179" s="37"/>
      <c r="B179" s="38"/>
      <c r="C179" s="213" t="s">
        <v>202</v>
      </c>
      <c r="D179" s="213" t="s">
        <v>125</v>
      </c>
      <c r="E179" s="214" t="s">
        <v>203</v>
      </c>
      <c r="F179" s="215" t="s">
        <v>204</v>
      </c>
      <c r="G179" s="216" t="s">
        <v>128</v>
      </c>
      <c r="H179" s="217">
        <v>13</v>
      </c>
      <c r="I179" s="218"/>
      <c r="J179" s="219">
        <f>ROUND(I179*H179,2)</f>
        <v>0</v>
      </c>
      <c r="K179" s="215" t="s">
        <v>1</v>
      </c>
      <c r="L179" s="43"/>
      <c r="M179" s="220" t="s">
        <v>1</v>
      </c>
      <c r="N179" s="221" t="s">
        <v>38</v>
      </c>
      <c r="O179" s="90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4" t="s">
        <v>159</v>
      </c>
      <c r="AT179" s="224" t="s">
        <v>125</v>
      </c>
      <c r="AU179" s="224" t="s">
        <v>81</v>
      </c>
      <c r="AY179" s="16" t="s">
        <v>122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6" t="s">
        <v>79</v>
      </c>
      <c r="BK179" s="225">
        <f>ROUND(I179*H179,2)</f>
        <v>0</v>
      </c>
      <c r="BL179" s="16" t="s">
        <v>159</v>
      </c>
      <c r="BM179" s="224" t="s">
        <v>205</v>
      </c>
    </row>
    <row r="180" s="2" customFormat="1">
      <c r="A180" s="37"/>
      <c r="B180" s="38"/>
      <c r="C180" s="39"/>
      <c r="D180" s="226" t="s">
        <v>130</v>
      </c>
      <c r="E180" s="39"/>
      <c r="F180" s="227" t="s">
        <v>204</v>
      </c>
      <c r="G180" s="39"/>
      <c r="H180" s="39"/>
      <c r="I180" s="228"/>
      <c r="J180" s="39"/>
      <c r="K180" s="39"/>
      <c r="L180" s="43"/>
      <c r="M180" s="229"/>
      <c r="N180" s="230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130</v>
      </c>
      <c r="AU180" s="16" t="s">
        <v>81</v>
      </c>
    </row>
    <row r="181" s="2" customFormat="1" ht="24.15" customHeight="1">
      <c r="A181" s="37"/>
      <c r="B181" s="38"/>
      <c r="C181" s="213" t="s">
        <v>172</v>
      </c>
      <c r="D181" s="213" t="s">
        <v>125</v>
      </c>
      <c r="E181" s="214" t="s">
        <v>206</v>
      </c>
      <c r="F181" s="215" t="s">
        <v>207</v>
      </c>
      <c r="G181" s="216" t="s">
        <v>166</v>
      </c>
      <c r="H181" s="217">
        <v>13</v>
      </c>
      <c r="I181" s="218"/>
      <c r="J181" s="219">
        <f>ROUND(I181*H181,2)</f>
        <v>0</v>
      </c>
      <c r="K181" s="215" t="s">
        <v>1</v>
      </c>
      <c r="L181" s="43"/>
      <c r="M181" s="220" t="s">
        <v>1</v>
      </c>
      <c r="N181" s="221" t="s">
        <v>38</v>
      </c>
      <c r="O181" s="90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4" t="s">
        <v>159</v>
      </c>
      <c r="AT181" s="224" t="s">
        <v>125</v>
      </c>
      <c r="AU181" s="224" t="s">
        <v>81</v>
      </c>
      <c r="AY181" s="16" t="s">
        <v>122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6" t="s">
        <v>79</v>
      </c>
      <c r="BK181" s="225">
        <f>ROUND(I181*H181,2)</f>
        <v>0</v>
      </c>
      <c r="BL181" s="16" t="s">
        <v>159</v>
      </c>
      <c r="BM181" s="224" t="s">
        <v>208</v>
      </c>
    </row>
    <row r="182" s="2" customFormat="1">
      <c r="A182" s="37"/>
      <c r="B182" s="38"/>
      <c r="C182" s="39"/>
      <c r="D182" s="226" t="s">
        <v>130</v>
      </c>
      <c r="E182" s="39"/>
      <c r="F182" s="227" t="s">
        <v>207</v>
      </c>
      <c r="G182" s="39"/>
      <c r="H182" s="39"/>
      <c r="I182" s="228"/>
      <c r="J182" s="39"/>
      <c r="K182" s="39"/>
      <c r="L182" s="43"/>
      <c r="M182" s="229"/>
      <c r="N182" s="230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130</v>
      </c>
      <c r="AU182" s="16" t="s">
        <v>81</v>
      </c>
    </row>
    <row r="183" s="2" customFormat="1" ht="24.15" customHeight="1">
      <c r="A183" s="37"/>
      <c r="B183" s="38"/>
      <c r="C183" s="213" t="s">
        <v>7</v>
      </c>
      <c r="D183" s="213" t="s">
        <v>125</v>
      </c>
      <c r="E183" s="214" t="s">
        <v>209</v>
      </c>
      <c r="F183" s="215" t="s">
        <v>210</v>
      </c>
      <c r="G183" s="216" t="s">
        <v>211</v>
      </c>
      <c r="H183" s="263"/>
      <c r="I183" s="218"/>
      <c r="J183" s="219">
        <f>ROUND(I183*H183,2)</f>
        <v>0</v>
      </c>
      <c r="K183" s="215" t="s">
        <v>1</v>
      </c>
      <c r="L183" s="43"/>
      <c r="M183" s="220" t="s">
        <v>1</v>
      </c>
      <c r="N183" s="221" t="s">
        <v>38</v>
      </c>
      <c r="O183" s="90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4" t="s">
        <v>159</v>
      </c>
      <c r="AT183" s="224" t="s">
        <v>125</v>
      </c>
      <c r="AU183" s="224" t="s">
        <v>81</v>
      </c>
      <c r="AY183" s="16" t="s">
        <v>122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6" t="s">
        <v>79</v>
      </c>
      <c r="BK183" s="225">
        <f>ROUND(I183*H183,2)</f>
        <v>0</v>
      </c>
      <c r="BL183" s="16" t="s">
        <v>159</v>
      </c>
      <c r="BM183" s="224" t="s">
        <v>212</v>
      </c>
    </row>
    <row r="184" s="2" customFormat="1">
      <c r="A184" s="37"/>
      <c r="B184" s="38"/>
      <c r="C184" s="39"/>
      <c r="D184" s="226" t="s">
        <v>130</v>
      </c>
      <c r="E184" s="39"/>
      <c r="F184" s="227" t="s">
        <v>210</v>
      </c>
      <c r="G184" s="39"/>
      <c r="H184" s="39"/>
      <c r="I184" s="228"/>
      <c r="J184" s="39"/>
      <c r="K184" s="39"/>
      <c r="L184" s="43"/>
      <c r="M184" s="229"/>
      <c r="N184" s="230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130</v>
      </c>
      <c r="AU184" s="16" t="s">
        <v>81</v>
      </c>
    </row>
    <row r="185" s="12" customFormat="1" ht="22.8" customHeight="1">
      <c r="A185" s="12"/>
      <c r="B185" s="197"/>
      <c r="C185" s="198"/>
      <c r="D185" s="199" t="s">
        <v>72</v>
      </c>
      <c r="E185" s="211" t="s">
        <v>213</v>
      </c>
      <c r="F185" s="211" t="s">
        <v>214</v>
      </c>
      <c r="G185" s="198"/>
      <c r="H185" s="198"/>
      <c r="I185" s="201"/>
      <c r="J185" s="212">
        <f>BK185</f>
        <v>0</v>
      </c>
      <c r="K185" s="198"/>
      <c r="L185" s="203"/>
      <c r="M185" s="204"/>
      <c r="N185" s="205"/>
      <c r="O185" s="205"/>
      <c r="P185" s="206">
        <f>SUM(P186:P187)</f>
        <v>0</v>
      </c>
      <c r="Q185" s="205"/>
      <c r="R185" s="206">
        <f>SUM(R186:R187)</f>
        <v>0</v>
      </c>
      <c r="S185" s="205"/>
      <c r="T185" s="207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8" t="s">
        <v>81</v>
      </c>
      <c r="AT185" s="209" t="s">
        <v>72</v>
      </c>
      <c r="AU185" s="209" t="s">
        <v>79</v>
      </c>
      <c r="AY185" s="208" t="s">
        <v>122</v>
      </c>
      <c r="BK185" s="210">
        <f>SUM(BK186:BK187)</f>
        <v>0</v>
      </c>
    </row>
    <row r="186" s="2" customFormat="1" ht="24.15" customHeight="1">
      <c r="A186" s="37"/>
      <c r="B186" s="38"/>
      <c r="C186" s="213" t="s">
        <v>176</v>
      </c>
      <c r="D186" s="213" t="s">
        <v>125</v>
      </c>
      <c r="E186" s="214" t="s">
        <v>215</v>
      </c>
      <c r="F186" s="215" t="s">
        <v>216</v>
      </c>
      <c r="G186" s="216" t="s">
        <v>128</v>
      </c>
      <c r="H186" s="217">
        <v>4</v>
      </c>
      <c r="I186" s="218"/>
      <c r="J186" s="219">
        <f>ROUND(I186*H186,2)</f>
        <v>0</v>
      </c>
      <c r="K186" s="215" t="s">
        <v>1</v>
      </c>
      <c r="L186" s="43"/>
      <c r="M186" s="220" t="s">
        <v>1</v>
      </c>
      <c r="N186" s="221" t="s">
        <v>38</v>
      </c>
      <c r="O186" s="90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4" t="s">
        <v>159</v>
      </c>
      <c r="AT186" s="224" t="s">
        <v>125</v>
      </c>
      <c r="AU186" s="224" t="s">
        <v>81</v>
      </c>
      <c r="AY186" s="16" t="s">
        <v>122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6" t="s">
        <v>79</v>
      </c>
      <c r="BK186" s="225">
        <f>ROUND(I186*H186,2)</f>
        <v>0</v>
      </c>
      <c r="BL186" s="16" t="s">
        <v>159</v>
      </c>
      <c r="BM186" s="224" t="s">
        <v>217</v>
      </c>
    </row>
    <row r="187" s="2" customFormat="1">
      <c r="A187" s="37"/>
      <c r="B187" s="38"/>
      <c r="C187" s="39"/>
      <c r="D187" s="226" t="s">
        <v>130</v>
      </c>
      <c r="E187" s="39"/>
      <c r="F187" s="227" t="s">
        <v>216</v>
      </c>
      <c r="G187" s="39"/>
      <c r="H187" s="39"/>
      <c r="I187" s="228"/>
      <c r="J187" s="39"/>
      <c r="K187" s="39"/>
      <c r="L187" s="43"/>
      <c r="M187" s="229"/>
      <c r="N187" s="230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130</v>
      </c>
      <c r="AU187" s="16" t="s">
        <v>81</v>
      </c>
    </row>
    <row r="188" s="12" customFormat="1" ht="22.8" customHeight="1">
      <c r="A188" s="12"/>
      <c r="B188" s="197"/>
      <c r="C188" s="198"/>
      <c r="D188" s="199" t="s">
        <v>72</v>
      </c>
      <c r="E188" s="211" t="s">
        <v>218</v>
      </c>
      <c r="F188" s="211" t="s">
        <v>219</v>
      </c>
      <c r="G188" s="198"/>
      <c r="H188" s="198"/>
      <c r="I188" s="201"/>
      <c r="J188" s="212">
        <f>BK188</f>
        <v>0</v>
      </c>
      <c r="K188" s="198"/>
      <c r="L188" s="203"/>
      <c r="M188" s="204"/>
      <c r="N188" s="205"/>
      <c r="O188" s="205"/>
      <c r="P188" s="206">
        <f>SUM(P189:P198)</f>
        <v>0</v>
      </c>
      <c r="Q188" s="205"/>
      <c r="R188" s="206">
        <f>SUM(R189:R198)</f>
        <v>0</v>
      </c>
      <c r="S188" s="205"/>
      <c r="T188" s="207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8" t="s">
        <v>81</v>
      </c>
      <c r="AT188" s="209" t="s">
        <v>72</v>
      </c>
      <c r="AU188" s="209" t="s">
        <v>79</v>
      </c>
      <c r="AY188" s="208" t="s">
        <v>122</v>
      </c>
      <c r="BK188" s="210">
        <f>SUM(BK189:BK198)</f>
        <v>0</v>
      </c>
    </row>
    <row r="189" s="2" customFormat="1" ht="24.15" customHeight="1">
      <c r="A189" s="37"/>
      <c r="B189" s="38"/>
      <c r="C189" s="213" t="s">
        <v>220</v>
      </c>
      <c r="D189" s="213" t="s">
        <v>125</v>
      </c>
      <c r="E189" s="214" t="s">
        <v>221</v>
      </c>
      <c r="F189" s="215" t="s">
        <v>222</v>
      </c>
      <c r="G189" s="216" t="s">
        <v>128</v>
      </c>
      <c r="H189" s="217">
        <v>4</v>
      </c>
      <c r="I189" s="218"/>
      <c r="J189" s="219">
        <f>ROUND(I189*H189,2)</f>
        <v>0</v>
      </c>
      <c r="K189" s="215" t="s">
        <v>1</v>
      </c>
      <c r="L189" s="43"/>
      <c r="M189" s="220" t="s">
        <v>1</v>
      </c>
      <c r="N189" s="221" t="s">
        <v>38</v>
      </c>
      <c r="O189" s="90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4" t="s">
        <v>159</v>
      </c>
      <c r="AT189" s="224" t="s">
        <v>125</v>
      </c>
      <c r="AU189" s="224" t="s">
        <v>81</v>
      </c>
      <c r="AY189" s="16" t="s">
        <v>122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6" t="s">
        <v>79</v>
      </c>
      <c r="BK189" s="225">
        <f>ROUND(I189*H189,2)</f>
        <v>0</v>
      </c>
      <c r="BL189" s="16" t="s">
        <v>159</v>
      </c>
      <c r="BM189" s="224" t="s">
        <v>223</v>
      </c>
    </row>
    <row r="190" s="2" customFormat="1">
      <c r="A190" s="37"/>
      <c r="B190" s="38"/>
      <c r="C190" s="39"/>
      <c r="D190" s="226" t="s">
        <v>130</v>
      </c>
      <c r="E190" s="39"/>
      <c r="F190" s="227" t="s">
        <v>222</v>
      </c>
      <c r="G190" s="39"/>
      <c r="H190" s="39"/>
      <c r="I190" s="228"/>
      <c r="J190" s="39"/>
      <c r="K190" s="39"/>
      <c r="L190" s="43"/>
      <c r="M190" s="229"/>
      <c r="N190" s="230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130</v>
      </c>
      <c r="AU190" s="16" t="s">
        <v>81</v>
      </c>
    </row>
    <row r="191" s="2" customFormat="1" ht="33" customHeight="1">
      <c r="A191" s="37"/>
      <c r="B191" s="38"/>
      <c r="C191" s="213" t="s">
        <v>179</v>
      </c>
      <c r="D191" s="213" t="s">
        <v>125</v>
      </c>
      <c r="E191" s="214" t="s">
        <v>224</v>
      </c>
      <c r="F191" s="215" t="s">
        <v>225</v>
      </c>
      <c r="G191" s="216" t="s">
        <v>128</v>
      </c>
      <c r="H191" s="217">
        <v>4</v>
      </c>
      <c r="I191" s="218"/>
      <c r="J191" s="219">
        <f>ROUND(I191*H191,2)</f>
        <v>0</v>
      </c>
      <c r="K191" s="215" t="s">
        <v>1</v>
      </c>
      <c r="L191" s="43"/>
      <c r="M191" s="220" t="s">
        <v>1</v>
      </c>
      <c r="N191" s="221" t="s">
        <v>38</v>
      </c>
      <c r="O191" s="90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4" t="s">
        <v>159</v>
      </c>
      <c r="AT191" s="224" t="s">
        <v>125</v>
      </c>
      <c r="AU191" s="224" t="s">
        <v>81</v>
      </c>
      <c r="AY191" s="16" t="s">
        <v>122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79</v>
      </c>
      <c r="BK191" s="225">
        <f>ROUND(I191*H191,2)</f>
        <v>0</v>
      </c>
      <c r="BL191" s="16" t="s">
        <v>159</v>
      </c>
      <c r="BM191" s="224" t="s">
        <v>226</v>
      </c>
    </row>
    <row r="192" s="2" customFormat="1">
      <c r="A192" s="37"/>
      <c r="B192" s="38"/>
      <c r="C192" s="39"/>
      <c r="D192" s="226" t="s">
        <v>130</v>
      </c>
      <c r="E192" s="39"/>
      <c r="F192" s="227" t="s">
        <v>225</v>
      </c>
      <c r="G192" s="39"/>
      <c r="H192" s="39"/>
      <c r="I192" s="228"/>
      <c r="J192" s="39"/>
      <c r="K192" s="39"/>
      <c r="L192" s="43"/>
      <c r="M192" s="229"/>
      <c r="N192" s="230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130</v>
      </c>
      <c r="AU192" s="16" t="s">
        <v>81</v>
      </c>
    </row>
    <row r="193" s="2" customFormat="1" ht="24.15" customHeight="1">
      <c r="A193" s="37"/>
      <c r="B193" s="38"/>
      <c r="C193" s="213" t="s">
        <v>227</v>
      </c>
      <c r="D193" s="213" t="s">
        <v>125</v>
      </c>
      <c r="E193" s="214" t="s">
        <v>228</v>
      </c>
      <c r="F193" s="215" t="s">
        <v>229</v>
      </c>
      <c r="G193" s="216" t="s">
        <v>128</v>
      </c>
      <c r="H193" s="217">
        <v>4</v>
      </c>
      <c r="I193" s="218"/>
      <c r="J193" s="219">
        <f>ROUND(I193*H193,2)</f>
        <v>0</v>
      </c>
      <c r="K193" s="215" t="s">
        <v>1</v>
      </c>
      <c r="L193" s="43"/>
      <c r="M193" s="220" t="s">
        <v>1</v>
      </c>
      <c r="N193" s="221" t="s">
        <v>38</v>
      </c>
      <c r="O193" s="90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4" t="s">
        <v>159</v>
      </c>
      <c r="AT193" s="224" t="s">
        <v>125</v>
      </c>
      <c r="AU193" s="224" t="s">
        <v>81</v>
      </c>
      <c r="AY193" s="16" t="s">
        <v>122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6" t="s">
        <v>79</v>
      </c>
      <c r="BK193" s="225">
        <f>ROUND(I193*H193,2)</f>
        <v>0</v>
      </c>
      <c r="BL193" s="16" t="s">
        <v>159</v>
      </c>
      <c r="BM193" s="224" t="s">
        <v>230</v>
      </c>
    </row>
    <row r="194" s="2" customFormat="1">
      <c r="A194" s="37"/>
      <c r="B194" s="38"/>
      <c r="C194" s="39"/>
      <c r="D194" s="226" t="s">
        <v>130</v>
      </c>
      <c r="E194" s="39"/>
      <c r="F194" s="227" t="s">
        <v>229</v>
      </c>
      <c r="G194" s="39"/>
      <c r="H194" s="39"/>
      <c r="I194" s="228"/>
      <c r="J194" s="39"/>
      <c r="K194" s="39"/>
      <c r="L194" s="43"/>
      <c r="M194" s="229"/>
      <c r="N194" s="230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130</v>
      </c>
      <c r="AU194" s="16" t="s">
        <v>81</v>
      </c>
    </row>
    <row r="195" s="2" customFormat="1" ht="24.15" customHeight="1">
      <c r="A195" s="37"/>
      <c r="B195" s="38"/>
      <c r="C195" s="213" t="s">
        <v>183</v>
      </c>
      <c r="D195" s="213" t="s">
        <v>125</v>
      </c>
      <c r="E195" s="214" t="s">
        <v>231</v>
      </c>
      <c r="F195" s="215" t="s">
        <v>232</v>
      </c>
      <c r="G195" s="216" t="s">
        <v>128</v>
      </c>
      <c r="H195" s="217">
        <v>4</v>
      </c>
      <c r="I195" s="218"/>
      <c r="J195" s="219">
        <f>ROUND(I195*H195,2)</f>
        <v>0</v>
      </c>
      <c r="K195" s="215" t="s">
        <v>1</v>
      </c>
      <c r="L195" s="43"/>
      <c r="M195" s="220" t="s">
        <v>1</v>
      </c>
      <c r="N195" s="221" t="s">
        <v>38</v>
      </c>
      <c r="O195" s="90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4" t="s">
        <v>159</v>
      </c>
      <c r="AT195" s="224" t="s">
        <v>125</v>
      </c>
      <c r="AU195" s="224" t="s">
        <v>81</v>
      </c>
      <c r="AY195" s="16" t="s">
        <v>122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6" t="s">
        <v>79</v>
      </c>
      <c r="BK195" s="225">
        <f>ROUND(I195*H195,2)</f>
        <v>0</v>
      </c>
      <c r="BL195" s="16" t="s">
        <v>159</v>
      </c>
      <c r="BM195" s="224" t="s">
        <v>233</v>
      </c>
    </row>
    <row r="196" s="2" customFormat="1">
      <c r="A196" s="37"/>
      <c r="B196" s="38"/>
      <c r="C196" s="39"/>
      <c r="D196" s="226" t="s">
        <v>130</v>
      </c>
      <c r="E196" s="39"/>
      <c r="F196" s="227" t="s">
        <v>232</v>
      </c>
      <c r="G196" s="39"/>
      <c r="H196" s="39"/>
      <c r="I196" s="228"/>
      <c r="J196" s="39"/>
      <c r="K196" s="39"/>
      <c r="L196" s="43"/>
      <c r="M196" s="229"/>
      <c r="N196" s="230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130</v>
      </c>
      <c r="AU196" s="16" t="s">
        <v>81</v>
      </c>
    </row>
    <row r="197" s="2" customFormat="1" ht="16.5" customHeight="1">
      <c r="A197" s="37"/>
      <c r="B197" s="38"/>
      <c r="C197" s="213" t="s">
        <v>234</v>
      </c>
      <c r="D197" s="213" t="s">
        <v>125</v>
      </c>
      <c r="E197" s="214" t="s">
        <v>235</v>
      </c>
      <c r="F197" s="215" t="s">
        <v>236</v>
      </c>
      <c r="G197" s="216" t="s">
        <v>237</v>
      </c>
      <c r="H197" s="217">
        <v>16</v>
      </c>
      <c r="I197" s="218"/>
      <c r="J197" s="219">
        <f>ROUND(I197*H197,2)</f>
        <v>0</v>
      </c>
      <c r="K197" s="215" t="s">
        <v>238</v>
      </c>
      <c r="L197" s="43"/>
      <c r="M197" s="220" t="s">
        <v>1</v>
      </c>
      <c r="N197" s="221" t="s">
        <v>38</v>
      </c>
      <c r="O197" s="90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4" t="s">
        <v>159</v>
      </c>
      <c r="AT197" s="224" t="s">
        <v>125</v>
      </c>
      <c r="AU197" s="224" t="s">
        <v>81</v>
      </c>
      <c r="AY197" s="16" t="s">
        <v>122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6" t="s">
        <v>79</v>
      </c>
      <c r="BK197" s="225">
        <f>ROUND(I197*H197,2)</f>
        <v>0</v>
      </c>
      <c r="BL197" s="16" t="s">
        <v>159</v>
      </c>
      <c r="BM197" s="224" t="s">
        <v>239</v>
      </c>
    </row>
    <row r="198" s="2" customFormat="1">
      <c r="A198" s="37"/>
      <c r="B198" s="38"/>
      <c r="C198" s="39"/>
      <c r="D198" s="226" t="s">
        <v>130</v>
      </c>
      <c r="E198" s="39"/>
      <c r="F198" s="227" t="s">
        <v>240</v>
      </c>
      <c r="G198" s="39"/>
      <c r="H198" s="39"/>
      <c r="I198" s="228"/>
      <c r="J198" s="39"/>
      <c r="K198" s="39"/>
      <c r="L198" s="43"/>
      <c r="M198" s="229"/>
      <c r="N198" s="230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130</v>
      </c>
      <c r="AU198" s="16" t="s">
        <v>81</v>
      </c>
    </row>
    <row r="199" s="12" customFormat="1" ht="22.8" customHeight="1">
      <c r="A199" s="12"/>
      <c r="B199" s="197"/>
      <c r="C199" s="198"/>
      <c r="D199" s="199" t="s">
        <v>72</v>
      </c>
      <c r="E199" s="211" t="s">
        <v>241</v>
      </c>
      <c r="F199" s="211" t="s">
        <v>242</v>
      </c>
      <c r="G199" s="198"/>
      <c r="H199" s="198"/>
      <c r="I199" s="201"/>
      <c r="J199" s="212">
        <f>BK199</f>
        <v>0</v>
      </c>
      <c r="K199" s="198"/>
      <c r="L199" s="203"/>
      <c r="M199" s="204"/>
      <c r="N199" s="205"/>
      <c r="O199" s="205"/>
      <c r="P199" s="206">
        <f>SUM(P200:P209)</f>
        <v>0</v>
      </c>
      <c r="Q199" s="205"/>
      <c r="R199" s="206">
        <f>SUM(R200:R209)</f>
        <v>0.0035999999999999999</v>
      </c>
      <c r="S199" s="205"/>
      <c r="T199" s="207">
        <f>SUM(T200:T209)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8" t="s">
        <v>81</v>
      </c>
      <c r="AT199" s="209" t="s">
        <v>72</v>
      </c>
      <c r="AU199" s="209" t="s">
        <v>79</v>
      </c>
      <c r="AY199" s="208" t="s">
        <v>122</v>
      </c>
      <c r="BK199" s="210">
        <f>SUM(BK200:BK209)</f>
        <v>0</v>
      </c>
    </row>
    <row r="200" s="2" customFormat="1" ht="21.75" customHeight="1">
      <c r="A200" s="37"/>
      <c r="B200" s="38"/>
      <c r="C200" s="213" t="s">
        <v>186</v>
      </c>
      <c r="D200" s="213" t="s">
        <v>125</v>
      </c>
      <c r="E200" s="214" t="s">
        <v>243</v>
      </c>
      <c r="F200" s="215" t="s">
        <v>244</v>
      </c>
      <c r="G200" s="216" t="s">
        <v>128</v>
      </c>
      <c r="H200" s="217">
        <v>10</v>
      </c>
      <c r="I200" s="218"/>
      <c r="J200" s="219">
        <f>ROUND(I200*H200,2)</f>
        <v>0</v>
      </c>
      <c r="K200" s="215" t="s">
        <v>1</v>
      </c>
      <c r="L200" s="43"/>
      <c r="M200" s="220" t="s">
        <v>1</v>
      </c>
      <c r="N200" s="221" t="s">
        <v>38</v>
      </c>
      <c r="O200" s="90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4" t="s">
        <v>159</v>
      </c>
      <c r="AT200" s="224" t="s">
        <v>125</v>
      </c>
      <c r="AU200" s="224" t="s">
        <v>81</v>
      </c>
      <c r="AY200" s="16" t="s">
        <v>122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6" t="s">
        <v>79</v>
      </c>
      <c r="BK200" s="225">
        <f>ROUND(I200*H200,2)</f>
        <v>0</v>
      </c>
      <c r="BL200" s="16" t="s">
        <v>159</v>
      </c>
      <c r="BM200" s="224" t="s">
        <v>245</v>
      </c>
    </row>
    <row r="201" s="2" customFormat="1">
      <c r="A201" s="37"/>
      <c r="B201" s="38"/>
      <c r="C201" s="39"/>
      <c r="D201" s="226" t="s">
        <v>130</v>
      </c>
      <c r="E201" s="39"/>
      <c r="F201" s="227" t="s">
        <v>244</v>
      </c>
      <c r="G201" s="39"/>
      <c r="H201" s="39"/>
      <c r="I201" s="228"/>
      <c r="J201" s="39"/>
      <c r="K201" s="39"/>
      <c r="L201" s="43"/>
      <c r="M201" s="229"/>
      <c r="N201" s="230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130</v>
      </c>
      <c r="AU201" s="16" t="s">
        <v>81</v>
      </c>
    </row>
    <row r="202" s="2" customFormat="1" ht="24.15" customHeight="1">
      <c r="A202" s="37"/>
      <c r="B202" s="38"/>
      <c r="C202" s="253" t="s">
        <v>246</v>
      </c>
      <c r="D202" s="253" t="s">
        <v>195</v>
      </c>
      <c r="E202" s="254" t="s">
        <v>247</v>
      </c>
      <c r="F202" s="255" t="s">
        <v>248</v>
      </c>
      <c r="G202" s="256" t="s">
        <v>128</v>
      </c>
      <c r="H202" s="257">
        <v>10</v>
      </c>
      <c r="I202" s="258"/>
      <c r="J202" s="259">
        <f>ROUND(I202*H202,2)</f>
        <v>0</v>
      </c>
      <c r="K202" s="255" t="s">
        <v>1</v>
      </c>
      <c r="L202" s="260"/>
      <c r="M202" s="261" t="s">
        <v>1</v>
      </c>
      <c r="N202" s="262" t="s">
        <v>38</v>
      </c>
      <c r="O202" s="90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4" t="s">
        <v>193</v>
      </c>
      <c r="AT202" s="224" t="s">
        <v>195</v>
      </c>
      <c r="AU202" s="224" t="s">
        <v>81</v>
      </c>
      <c r="AY202" s="16" t="s">
        <v>122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6" t="s">
        <v>79</v>
      </c>
      <c r="BK202" s="225">
        <f>ROUND(I202*H202,2)</f>
        <v>0</v>
      </c>
      <c r="BL202" s="16" t="s">
        <v>159</v>
      </c>
      <c r="BM202" s="224" t="s">
        <v>249</v>
      </c>
    </row>
    <row r="203" s="2" customFormat="1">
      <c r="A203" s="37"/>
      <c r="B203" s="38"/>
      <c r="C203" s="39"/>
      <c r="D203" s="226" t="s">
        <v>130</v>
      </c>
      <c r="E203" s="39"/>
      <c r="F203" s="227" t="s">
        <v>248</v>
      </c>
      <c r="G203" s="39"/>
      <c r="H203" s="39"/>
      <c r="I203" s="228"/>
      <c r="J203" s="39"/>
      <c r="K203" s="39"/>
      <c r="L203" s="43"/>
      <c r="M203" s="229"/>
      <c r="N203" s="230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130</v>
      </c>
      <c r="AU203" s="16" t="s">
        <v>81</v>
      </c>
    </row>
    <row r="204" s="2" customFormat="1" ht="24.15" customHeight="1">
      <c r="A204" s="37"/>
      <c r="B204" s="38"/>
      <c r="C204" s="213" t="s">
        <v>190</v>
      </c>
      <c r="D204" s="213" t="s">
        <v>125</v>
      </c>
      <c r="E204" s="214" t="s">
        <v>250</v>
      </c>
      <c r="F204" s="215" t="s">
        <v>251</v>
      </c>
      <c r="G204" s="216" t="s">
        <v>128</v>
      </c>
      <c r="H204" s="217">
        <v>10</v>
      </c>
      <c r="I204" s="218"/>
      <c r="J204" s="219">
        <f>ROUND(I204*H204,2)</f>
        <v>0</v>
      </c>
      <c r="K204" s="215" t="s">
        <v>1</v>
      </c>
      <c r="L204" s="43"/>
      <c r="M204" s="220" t="s">
        <v>1</v>
      </c>
      <c r="N204" s="221" t="s">
        <v>38</v>
      </c>
      <c r="O204" s="90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4" t="s">
        <v>159</v>
      </c>
      <c r="AT204" s="224" t="s">
        <v>125</v>
      </c>
      <c r="AU204" s="224" t="s">
        <v>81</v>
      </c>
      <c r="AY204" s="16" t="s">
        <v>122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6" t="s">
        <v>79</v>
      </c>
      <c r="BK204" s="225">
        <f>ROUND(I204*H204,2)</f>
        <v>0</v>
      </c>
      <c r="BL204" s="16" t="s">
        <v>159</v>
      </c>
      <c r="BM204" s="224" t="s">
        <v>252</v>
      </c>
    </row>
    <row r="205" s="2" customFormat="1">
      <c r="A205" s="37"/>
      <c r="B205" s="38"/>
      <c r="C205" s="39"/>
      <c r="D205" s="226" t="s">
        <v>130</v>
      </c>
      <c r="E205" s="39"/>
      <c r="F205" s="227" t="s">
        <v>251</v>
      </c>
      <c r="G205" s="39"/>
      <c r="H205" s="39"/>
      <c r="I205" s="228"/>
      <c r="J205" s="39"/>
      <c r="K205" s="39"/>
      <c r="L205" s="43"/>
      <c r="M205" s="229"/>
      <c r="N205" s="230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130</v>
      </c>
      <c r="AU205" s="16" t="s">
        <v>81</v>
      </c>
    </row>
    <row r="206" s="2" customFormat="1" ht="24.15" customHeight="1">
      <c r="A206" s="37"/>
      <c r="B206" s="38"/>
      <c r="C206" s="253" t="s">
        <v>253</v>
      </c>
      <c r="D206" s="253" t="s">
        <v>195</v>
      </c>
      <c r="E206" s="254" t="s">
        <v>254</v>
      </c>
      <c r="F206" s="255" t="s">
        <v>255</v>
      </c>
      <c r="G206" s="256" t="s">
        <v>128</v>
      </c>
      <c r="H206" s="257">
        <v>4</v>
      </c>
      <c r="I206" s="258"/>
      <c r="J206" s="259">
        <f>ROUND(I206*H206,2)</f>
        <v>0</v>
      </c>
      <c r="K206" s="255" t="s">
        <v>238</v>
      </c>
      <c r="L206" s="260"/>
      <c r="M206" s="261" t="s">
        <v>1</v>
      </c>
      <c r="N206" s="262" t="s">
        <v>38</v>
      </c>
      <c r="O206" s="90"/>
      <c r="P206" s="222">
        <f>O206*H206</f>
        <v>0</v>
      </c>
      <c r="Q206" s="222">
        <v>0.00089999999999999998</v>
      </c>
      <c r="R206" s="222">
        <f>Q206*H206</f>
        <v>0.0035999999999999999</v>
      </c>
      <c r="S206" s="222">
        <v>0</v>
      </c>
      <c r="T206" s="22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4" t="s">
        <v>193</v>
      </c>
      <c r="AT206" s="224" t="s">
        <v>195</v>
      </c>
      <c r="AU206" s="224" t="s">
        <v>81</v>
      </c>
      <c r="AY206" s="16" t="s">
        <v>122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6" t="s">
        <v>79</v>
      </c>
      <c r="BK206" s="225">
        <f>ROUND(I206*H206,2)</f>
        <v>0</v>
      </c>
      <c r="BL206" s="16" t="s">
        <v>159</v>
      </c>
      <c r="BM206" s="224" t="s">
        <v>256</v>
      </c>
    </row>
    <row r="207" s="2" customFormat="1">
      <c r="A207" s="37"/>
      <c r="B207" s="38"/>
      <c r="C207" s="39"/>
      <c r="D207" s="226" t="s">
        <v>130</v>
      </c>
      <c r="E207" s="39"/>
      <c r="F207" s="227" t="s">
        <v>255</v>
      </c>
      <c r="G207" s="39"/>
      <c r="H207" s="39"/>
      <c r="I207" s="228"/>
      <c r="J207" s="39"/>
      <c r="K207" s="39"/>
      <c r="L207" s="43"/>
      <c r="M207" s="229"/>
      <c r="N207" s="230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130</v>
      </c>
      <c r="AU207" s="16" t="s">
        <v>81</v>
      </c>
    </row>
    <row r="208" s="2" customFormat="1" ht="24.15" customHeight="1">
      <c r="A208" s="37"/>
      <c r="B208" s="38"/>
      <c r="C208" s="213" t="s">
        <v>193</v>
      </c>
      <c r="D208" s="213" t="s">
        <v>125</v>
      </c>
      <c r="E208" s="214" t="s">
        <v>257</v>
      </c>
      <c r="F208" s="215" t="s">
        <v>258</v>
      </c>
      <c r="G208" s="216" t="s">
        <v>237</v>
      </c>
      <c r="H208" s="217">
        <v>16</v>
      </c>
      <c r="I208" s="218"/>
      <c r="J208" s="219">
        <f>ROUND(I208*H208,2)</f>
        <v>0</v>
      </c>
      <c r="K208" s="215" t="s">
        <v>238</v>
      </c>
      <c r="L208" s="43"/>
      <c r="M208" s="220" t="s">
        <v>1</v>
      </c>
      <c r="N208" s="221" t="s">
        <v>38</v>
      </c>
      <c r="O208" s="90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4" t="s">
        <v>159</v>
      </c>
      <c r="AT208" s="224" t="s">
        <v>125</v>
      </c>
      <c r="AU208" s="224" t="s">
        <v>81</v>
      </c>
      <c r="AY208" s="16" t="s">
        <v>122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6" t="s">
        <v>79</v>
      </c>
      <c r="BK208" s="225">
        <f>ROUND(I208*H208,2)</f>
        <v>0</v>
      </c>
      <c r="BL208" s="16" t="s">
        <v>159</v>
      </c>
      <c r="BM208" s="224" t="s">
        <v>259</v>
      </c>
    </row>
    <row r="209" s="2" customFormat="1">
      <c r="A209" s="37"/>
      <c r="B209" s="38"/>
      <c r="C209" s="39"/>
      <c r="D209" s="226" t="s">
        <v>130</v>
      </c>
      <c r="E209" s="39"/>
      <c r="F209" s="227" t="s">
        <v>260</v>
      </c>
      <c r="G209" s="39"/>
      <c r="H209" s="39"/>
      <c r="I209" s="228"/>
      <c r="J209" s="39"/>
      <c r="K209" s="39"/>
      <c r="L209" s="43"/>
      <c r="M209" s="229"/>
      <c r="N209" s="230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130</v>
      </c>
      <c r="AU209" s="16" t="s">
        <v>81</v>
      </c>
    </row>
    <row r="210" s="12" customFormat="1" ht="22.8" customHeight="1">
      <c r="A210" s="12"/>
      <c r="B210" s="197"/>
      <c r="C210" s="198"/>
      <c r="D210" s="199" t="s">
        <v>72</v>
      </c>
      <c r="E210" s="211" t="s">
        <v>261</v>
      </c>
      <c r="F210" s="211" t="s">
        <v>262</v>
      </c>
      <c r="G210" s="198"/>
      <c r="H210" s="198"/>
      <c r="I210" s="201"/>
      <c r="J210" s="212">
        <f>BK210</f>
        <v>0</v>
      </c>
      <c r="K210" s="198"/>
      <c r="L210" s="203"/>
      <c r="M210" s="204"/>
      <c r="N210" s="205"/>
      <c r="O210" s="205"/>
      <c r="P210" s="206">
        <f>SUM(P211:P228)</f>
        <v>0</v>
      </c>
      <c r="Q210" s="205"/>
      <c r="R210" s="206">
        <f>SUM(R211:R228)</f>
        <v>0</v>
      </c>
      <c r="S210" s="205"/>
      <c r="T210" s="207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8" t="s">
        <v>81</v>
      </c>
      <c r="AT210" s="209" t="s">
        <v>72</v>
      </c>
      <c r="AU210" s="209" t="s">
        <v>79</v>
      </c>
      <c r="AY210" s="208" t="s">
        <v>122</v>
      </c>
      <c r="BK210" s="210">
        <f>SUM(BK211:BK228)</f>
        <v>0</v>
      </c>
    </row>
    <row r="211" s="2" customFormat="1" ht="24.15" customHeight="1">
      <c r="A211" s="37"/>
      <c r="B211" s="38"/>
      <c r="C211" s="213" t="s">
        <v>263</v>
      </c>
      <c r="D211" s="213" t="s">
        <v>125</v>
      </c>
      <c r="E211" s="214" t="s">
        <v>264</v>
      </c>
      <c r="F211" s="215" t="s">
        <v>265</v>
      </c>
      <c r="G211" s="216" t="s">
        <v>128</v>
      </c>
      <c r="H211" s="217">
        <v>11</v>
      </c>
      <c r="I211" s="218"/>
      <c r="J211" s="219">
        <f>ROUND(I211*H211,2)</f>
        <v>0</v>
      </c>
      <c r="K211" s="215" t="s">
        <v>1</v>
      </c>
      <c r="L211" s="43"/>
      <c r="M211" s="220" t="s">
        <v>1</v>
      </c>
      <c r="N211" s="221" t="s">
        <v>38</v>
      </c>
      <c r="O211" s="90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4" t="s">
        <v>159</v>
      </c>
      <c r="AT211" s="224" t="s">
        <v>125</v>
      </c>
      <c r="AU211" s="224" t="s">
        <v>81</v>
      </c>
      <c r="AY211" s="16" t="s">
        <v>122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6" t="s">
        <v>79</v>
      </c>
      <c r="BK211" s="225">
        <f>ROUND(I211*H211,2)</f>
        <v>0</v>
      </c>
      <c r="BL211" s="16" t="s">
        <v>159</v>
      </c>
      <c r="BM211" s="224" t="s">
        <v>266</v>
      </c>
    </row>
    <row r="212" s="2" customFormat="1">
      <c r="A212" s="37"/>
      <c r="B212" s="38"/>
      <c r="C212" s="39"/>
      <c r="D212" s="226" t="s">
        <v>130</v>
      </c>
      <c r="E212" s="39"/>
      <c r="F212" s="227" t="s">
        <v>265</v>
      </c>
      <c r="G212" s="39"/>
      <c r="H212" s="39"/>
      <c r="I212" s="228"/>
      <c r="J212" s="39"/>
      <c r="K212" s="39"/>
      <c r="L212" s="43"/>
      <c r="M212" s="229"/>
      <c r="N212" s="230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130</v>
      </c>
      <c r="AU212" s="16" t="s">
        <v>81</v>
      </c>
    </row>
    <row r="213" s="2" customFormat="1" ht="24.15" customHeight="1">
      <c r="A213" s="37"/>
      <c r="B213" s="38"/>
      <c r="C213" s="253" t="s">
        <v>198</v>
      </c>
      <c r="D213" s="253" t="s">
        <v>195</v>
      </c>
      <c r="E213" s="254" t="s">
        <v>267</v>
      </c>
      <c r="F213" s="255" t="s">
        <v>268</v>
      </c>
      <c r="G213" s="256" t="s">
        <v>128</v>
      </c>
      <c r="H213" s="257">
        <v>4</v>
      </c>
      <c r="I213" s="258"/>
      <c r="J213" s="259">
        <f>ROUND(I213*H213,2)</f>
        <v>0</v>
      </c>
      <c r="K213" s="255" t="s">
        <v>1</v>
      </c>
      <c r="L213" s="260"/>
      <c r="M213" s="261" t="s">
        <v>1</v>
      </c>
      <c r="N213" s="262" t="s">
        <v>38</v>
      </c>
      <c r="O213" s="90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4" t="s">
        <v>193</v>
      </c>
      <c r="AT213" s="224" t="s">
        <v>195</v>
      </c>
      <c r="AU213" s="224" t="s">
        <v>81</v>
      </c>
      <c r="AY213" s="16" t="s">
        <v>122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6" t="s">
        <v>79</v>
      </c>
      <c r="BK213" s="225">
        <f>ROUND(I213*H213,2)</f>
        <v>0</v>
      </c>
      <c r="BL213" s="16" t="s">
        <v>159</v>
      </c>
      <c r="BM213" s="224" t="s">
        <v>269</v>
      </c>
    </row>
    <row r="214" s="2" customFormat="1">
      <c r="A214" s="37"/>
      <c r="B214" s="38"/>
      <c r="C214" s="39"/>
      <c r="D214" s="226" t="s">
        <v>130</v>
      </c>
      <c r="E214" s="39"/>
      <c r="F214" s="227" t="s">
        <v>268</v>
      </c>
      <c r="G214" s="39"/>
      <c r="H214" s="39"/>
      <c r="I214" s="228"/>
      <c r="J214" s="39"/>
      <c r="K214" s="39"/>
      <c r="L214" s="43"/>
      <c r="M214" s="229"/>
      <c r="N214" s="230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130</v>
      </c>
      <c r="AU214" s="16" t="s">
        <v>81</v>
      </c>
    </row>
    <row r="215" s="2" customFormat="1" ht="24.15" customHeight="1">
      <c r="A215" s="37"/>
      <c r="B215" s="38"/>
      <c r="C215" s="253" t="s">
        <v>270</v>
      </c>
      <c r="D215" s="253" t="s">
        <v>195</v>
      </c>
      <c r="E215" s="254" t="s">
        <v>271</v>
      </c>
      <c r="F215" s="255" t="s">
        <v>272</v>
      </c>
      <c r="G215" s="256" t="s">
        <v>128</v>
      </c>
      <c r="H215" s="257">
        <v>7</v>
      </c>
      <c r="I215" s="258"/>
      <c r="J215" s="259">
        <f>ROUND(I215*H215,2)</f>
        <v>0</v>
      </c>
      <c r="K215" s="255" t="s">
        <v>1</v>
      </c>
      <c r="L215" s="260"/>
      <c r="M215" s="261" t="s">
        <v>1</v>
      </c>
      <c r="N215" s="262" t="s">
        <v>38</v>
      </c>
      <c r="O215" s="90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4" t="s">
        <v>193</v>
      </c>
      <c r="AT215" s="224" t="s">
        <v>195</v>
      </c>
      <c r="AU215" s="224" t="s">
        <v>81</v>
      </c>
      <c r="AY215" s="16" t="s">
        <v>122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79</v>
      </c>
      <c r="BK215" s="225">
        <f>ROUND(I215*H215,2)</f>
        <v>0</v>
      </c>
      <c r="BL215" s="16" t="s">
        <v>159</v>
      </c>
      <c r="BM215" s="224" t="s">
        <v>273</v>
      </c>
    </row>
    <row r="216" s="2" customFormat="1">
      <c r="A216" s="37"/>
      <c r="B216" s="38"/>
      <c r="C216" s="39"/>
      <c r="D216" s="226" t="s">
        <v>130</v>
      </c>
      <c r="E216" s="39"/>
      <c r="F216" s="227" t="s">
        <v>272</v>
      </c>
      <c r="G216" s="39"/>
      <c r="H216" s="39"/>
      <c r="I216" s="228"/>
      <c r="J216" s="39"/>
      <c r="K216" s="39"/>
      <c r="L216" s="43"/>
      <c r="M216" s="229"/>
      <c r="N216" s="230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130</v>
      </c>
      <c r="AU216" s="16" t="s">
        <v>81</v>
      </c>
    </row>
    <row r="217" s="2" customFormat="1" ht="21.75" customHeight="1">
      <c r="A217" s="37"/>
      <c r="B217" s="38"/>
      <c r="C217" s="213" t="s">
        <v>201</v>
      </c>
      <c r="D217" s="213" t="s">
        <v>125</v>
      </c>
      <c r="E217" s="214" t="s">
        <v>274</v>
      </c>
      <c r="F217" s="215" t="s">
        <v>275</v>
      </c>
      <c r="G217" s="216" t="s">
        <v>128</v>
      </c>
      <c r="H217" s="217">
        <v>7</v>
      </c>
      <c r="I217" s="218"/>
      <c r="J217" s="219">
        <f>ROUND(I217*H217,2)</f>
        <v>0</v>
      </c>
      <c r="K217" s="215" t="s">
        <v>1</v>
      </c>
      <c r="L217" s="43"/>
      <c r="M217" s="220" t="s">
        <v>1</v>
      </c>
      <c r="N217" s="221" t="s">
        <v>38</v>
      </c>
      <c r="O217" s="90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4" t="s">
        <v>159</v>
      </c>
      <c r="AT217" s="224" t="s">
        <v>125</v>
      </c>
      <c r="AU217" s="224" t="s">
        <v>81</v>
      </c>
      <c r="AY217" s="16" t="s">
        <v>122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6" t="s">
        <v>79</v>
      </c>
      <c r="BK217" s="225">
        <f>ROUND(I217*H217,2)</f>
        <v>0</v>
      </c>
      <c r="BL217" s="16" t="s">
        <v>159</v>
      </c>
      <c r="BM217" s="224" t="s">
        <v>276</v>
      </c>
    </row>
    <row r="218" s="2" customFormat="1">
      <c r="A218" s="37"/>
      <c r="B218" s="38"/>
      <c r="C218" s="39"/>
      <c r="D218" s="226" t="s">
        <v>130</v>
      </c>
      <c r="E218" s="39"/>
      <c r="F218" s="227" t="s">
        <v>275</v>
      </c>
      <c r="G218" s="39"/>
      <c r="H218" s="39"/>
      <c r="I218" s="228"/>
      <c r="J218" s="39"/>
      <c r="K218" s="39"/>
      <c r="L218" s="43"/>
      <c r="M218" s="229"/>
      <c r="N218" s="230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130</v>
      </c>
      <c r="AU218" s="16" t="s">
        <v>81</v>
      </c>
    </row>
    <row r="219" s="2" customFormat="1" ht="16.5" customHeight="1">
      <c r="A219" s="37"/>
      <c r="B219" s="38"/>
      <c r="C219" s="253" t="s">
        <v>277</v>
      </c>
      <c r="D219" s="253" t="s">
        <v>195</v>
      </c>
      <c r="E219" s="254" t="s">
        <v>278</v>
      </c>
      <c r="F219" s="255" t="s">
        <v>279</v>
      </c>
      <c r="G219" s="256" t="s">
        <v>128</v>
      </c>
      <c r="H219" s="257">
        <v>7</v>
      </c>
      <c r="I219" s="258"/>
      <c r="J219" s="259">
        <f>ROUND(I219*H219,2)</f>
        <v>0</v>
      </c>
      <c r="K219" s="255" t="s">
        <v>1</v>
      </c>
      <c r="L219" s="260"/>
      <c r="M219" s="261" t="s">
        <v>1</v>
      </c>
      <c r="N219" s="262" t="s">
        <v>38</v>
      </c>
      <c r="O219" s="90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4" t="s">
        <v>193</v>
      </c>
      <c r="AT219" s="224" t="s">
        <v>195</v>
      </c>
      <c r="AU219" s="224" t="s">
        <v>81</v>
      </c>
      <c r="AY219" s="16" t="s">
        <v>122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79</v>
      </c>
      <c r="BK219" s="225">
        <f>ROUND(I219*H219,2)</f>
        <v>0</v>
      </c>
      <c r="BL219" s="16" t="s">
        <v>159</v>
      </c>
      <c r="BM219" s="224" t="s">
        <v>280</v>
      </c>
    </row>
    <row r="220" s="2" customFormat="1">
      <c r="A220" s="37"/>
      <c r="B220" s="38"/>
      <c r="C220" s="39"/>
      <c r="D220" s="226" t="s">
        <v>130</v>
      </c>
      <c r="E220" s="39"/>
      <c r="F220" s="227" t="s">
        <v>279</v>
      </c>
      <c r="G220" s="39"/>
      <c r="H220" s="39"/>
      <c r="I220" s="228"/>
      <c r="J220" s="39"/>
      <c r="K220" s="39"/>
      <c r="L220" s="43"/>
      <c r="M220" s="229"/>
      <c r="N220" s="230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130</v>
      </c>
      <c r="AU220" s="16" t="s">
        <v>81</v>
      </c>
    </row>
    <row r="221" s="2" customFormat="1" ht="24.15" customHeight="1">
      <c r="A221" s="37"/>
      <c r="B221" s="38"/>
      <c r="C221" s="213" t="s">
        <v>205</v>
      </c>
      <c r="D221" s="213" t="s">
        <v>125</v>
      </c>
      <c r="E221" s="214" t="s">
        <v>281</v>
      </c>
      <c r="F221" s="215" t="s">
        <v>282</v>
      </c>
      <c r="G221" s="216" t="s">
        <v>128</v>
      </c>
      <c r="H221" s="217">
        <v>4</v>
      </c>
      <c r="I221" s="218"/>
      <c r="J221" s="219">
        <f>ROUND(I221*H221,2)</f>
        <v>0</v>
      </c>
      <c r="K221" s="215" t="s">
        <v>1</v>
      </c>
      <c r="L221" s="43"/>
      <c r="M221" s="220" t="s">
        <v>1</v>
      </c>
      <c r="N221" s="221" t="s">
        <v>38</v>
      </c>
      <c r="O221" s="90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4" t="s">
        <v>159</v>
      </c>
      <c r="AT221" s="224" t="s">
        <v>125</v>
      </c>
      <c r="AU221" s="224" t="s">
        <v>81</v>
      </c>
      <c r="AY221" s="16" t="s">
        <v>122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79</v>
      </c>
      <c r="BK221" s="225">
        <f>ROUND(I221*H221,2)</f>
        <v>0</v>
      </c>
      <c r="BL221" s="16" t="s">
        <v>159</v>
      </c>
      <c r="BM221" s="224" t="s">
        <v>283</v>
      </c>
    </row>
    <row r="222" s="2" customFormat="1">
      <c r="A222" s="37"/>
      <c r="B222" s="38"/>
      <c r="C222" s="39"/>
      <c r="D222" s="226" t="s">
        <v>130</v>
      </c>
      <c r="E222" s="39"/>
      <c r="F222" s="227" t="s">
        <v>282</v>
      </c>
      <c r="G222" s="39"/>
      <c r="H222" s="39"/>
      <c r="I222" s="228"/>
      <c r="J222" s="39"/>
      <c r="K222" s="39"/>
      <c r="L222" s="43"/>
      <c r="M222" s="229"/>
      <c r="N222" s="230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130</v>
      </c>
      <c r="AU222" s="16" t="s">
        <v>81</v>
      </c>
    </row>
    <row r="223" s="2" customFormat="1" ht="16.5" customHeight="1">
      <c r="A223" s="37"/>
      <c r="B223" s="38"/>
      <c r="C223" s="253" t="s">
        <v>284</v>
      </c>
      <c r="D223" s="253" t="s">
        <v>195</v>
      </c>
      <c r="E223" s="254" t="s">
        <v>285</v>
      </c>
      <c r="F223" s="255" t="s">
        <v>286</v>
      </c>
      <c r="G223" s="256" t="s">
        <v>128</v>
      </c>
      <c r="H223" s="257">
        <v>4</v>
      </c>
      <c r="I223" s="258"/>
      <c r="J223" s="259">
        <f>ROUND(I223*H223,2)</f>
        <v>0</v>
      </c>
      <c r="K223" s="255" t="s">
        <v>1</v>
      </c>
      <c r="L223" s="260"/>
      <c r="M223" s="261" t="s">
        <v>1</v>
      </c>
      <c r="N223" s="262" t="s">
        <v>38</v>
      </c>
      <c r="O223" s="90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4" t="s">
        <v>193</v>
      </c>
      <c r="AT223" s="224" t="s">
        <v>195</v>
      </c>
      <c r="AU223" s="224" t="s">
        <v>81</v>
      </c>
      <c r="AY223" s="16" t="s">
        <v>122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6" t="s">
        <v>79</v>
      </c>
      <c r="BK223" s="225">
        <f>ROUND(I223*H223,2)</f>
        <v>0</v>
      </c>
      <c r="BL223" s="16" t="s">
        <v>159</v>
      </c>
      <c r="BM223" s="224" t="s">
        <v>287</v>
      </c>
    </row>
    <row r="224" s="2" customFormat="1">
      <c r="A224" s="37"/>
      <c r="B224" s="38"/>
      <c r="C224" s="39"/>
      <c r="D224" s="226" t="s">
        <v>130</v>
      </c>
      <c r="E224" s="39"/>
      <c r="F224" s="227" t="s">
        <v>286</v>
      </c>
      <c r="G224" s="39"/>
      <c r="H224" s="39"/>
      <c r="I224" s="228"/>
      <c r="J224" s="39"/>
      <c r="K224" s="39"/>
      <c r="L224" s="43"/>
      <c r="M224" s="229"/>
      <c r="N224" s="230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130</v>
      </c>
      <c r="AU224" s="16" t="s">
        <v>81</v>
      </c>
    </row>
    <row r="225" s="2" customFormat="1" ht="24.15" customHeight="1">
      <c r="A225" s="37"/>
      <c r="B225" s="38"/>
      <c r="C225" s="213" t="s">
        <v>208</v>
      </c>
      <c r="D225" s="213" t="s">
        <v>125</v>
      </c>
      <c r="E225" s="214" t="s">
        <v>288</v>
      </c>
      <c r="F225" s="215" t="s">
        <v>289</v>
      </c>
      <c r="G225" s="216" t="s">
        <v>128</v>
      </c>
      <c r="H225" s="217">
        <v>11</v>
      </c>
      <c r="I225" s="218"/>
      <c r="J225" s="219">
        <f>ROUND(I225*H225,2)</f>
        <v>0</v>
      </c>
      <c r="K225" s="215" t="s">
        <v>1</v>
      </c>
      <c r="L225" s="43"/>
      <c r="M225" s="220" t="s">
        <v>1</v>
      </c>
      <c r="N225" s="221" t="s">
        <v>38</v>
      </c>
      <c r="O225" s="90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4" t="s">
        <v>159</v>
      </c>
      <c r="AT225" s="224" t="s">
        <v>125</v>
      </c>
      <c r="AU225" s="224" t="s">
        <v>81</v>
      </c>
      <c r="AY225" s="16" t="s">
        <v>122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6" t="s">
        <v>79</v>
      </c>
      <c r="BK225" s="225">
        <f>ROUND(I225*H225,2)</f>
        <v>0</v>
      </c>
      <c r="BL225" s="16" t="s">
        <v>159</v>
      </c>
      <c r="BM225" s="224" t="s">
        <v>290</v>
      </c>
    </row>
    <row r="226" s="2" customFormat="1">
      <c r="A226" s="37"/>
      <c r="B226" s="38"/>
      <c r="C226" s="39"/>
      <c r="D226" s="226" t="s">
        <v>130</v>
      </c>
      <c r="E226" s="39"/>
      <c r="F226" s="227" t="s">
        <v>289</v>
      </c>
      <c r="G226" s="39"/>
      <c r="H226" s="39"/>
      <c r="I226" s="228"/>
      <c r="J226" s="39"/>
      <c r="K226" s="39"/>
      <c r="L226" s="43"/>
      <c r="M226" s="229"/>
      <c r="N226" s="230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130</v>
      </c>
      <c r="AU226" s="16" t="s">
        <v>81</v>
      </c>
    </row>
    <row r="227" s="2" customFormat="1" ht="24.15" customHeight="1">
      <c r="A227" s="37"/>
      <c r="B227" s="38"/>
      <c r="C227" s="213" t="s">
        <v>291</v>
      </c>
      <c r="D227" s="213" t="s">
        <v>125</v>
      </c>
      <c r="E227" s="214" t="s">
        <v>292</v>
      </c>
      <c r="F227" s="215" t="s">
        <v>293</v>
      </c>
      <c r="G227" s="216" t="s">
        <v>211</v>
      </c>
      <c r="H227" s="263"/>
      <c r="I227" s="218"/>
      <c r="J227" s="219">
        <f>ROUND(I227*H227,2)</f>
        <v>0</v>
      </c>
      <c r="K227" s="215" t="s">
        <v>1</v>
      </c>
      <c r="L227" s="43"/>
      <c r="M227" s="220" t="s">
        <v>1</v>
      </c>
      <c r="N227" s="221" t="s">
        <v>38</v>
      </c>
      <c r="O227" s="90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4" t="s">
        <v>159</v>
      </c>
      <c r="AT227" s="224" t="s">
        <v>125</v>
      </c>
      <c r="AU227" s="224" t="s">
        <v>81</v>
      </c>
      <c r="AY227" s="16" t="s">
        <v>122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6" t="s">
        <v>79</v>
      </c>
      <c r="BK227" s="225">
        <f>ROUND(I227*H227,2)</f>
        <v>0</v>
      </c>
      <c r="BL227" s="16" t="s">
        <v>159</v>
      </c>
      <c r="BM227" s="224" t="s">
        <v>294</v>
      </c>
    </row>
    <row r="228" s="2" customFormat="1">
      <c r="A228" s="37"/>
      <c r="B228" s="38"/>
      <c r="C228" s="39"/>
      <c r="D228" s="226" t="s">
        <v>130</v>
      </c>
      <c r="E228" s="39"/>
      <c r="F228" s="227" t="s">
        <v>293</v>
      </c>
      <c r="G228" s="39"/>
      <c r="H228" s="39"/>
      <c r="I228" s="228"/>
      <c r="J228" s="39"/>
      <c r="K228" s="39"/>
      <c r="L228" s="43"/>
      <c r="M228" s="229"/>
      <c r="N228" s="230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130</v>
      </c>
      <c r="AU228" s="16" t="s">
        <v>81</v>
      </c>
    </row>
    <row r="229" s="12" customFormat="1" ht="22.8" customHeight="1">
      <c r="A229" s="12"/>
      <c r="B229" s="197"/>
      <c r="C229" s="198"/>
      <c r="D229" s="199" t="s">
        <v>72</v>
      </c>
      <c r="E229" s="211" t="s">
        <v>295</v>
      </c>
      <c r="F229" s="211" t="s">
        <v>296</v>
      </c>
      <c r="G229" s="198"/>
      <c r="H229" s="198"/>
      <c r="I229" s="201"/>
      <c r="J229" s="212">
        <f>BK229</f>
        <v>0</v>
      </c>
      <c r="K229" s="198"/>
      <c r="L229" s="203"/>
      <c r="M229" s="204"/>
      <c r="N229" s="205"/>
      <c r="O229" s="205"/>
      <c r="P229" s="206">
        <f>SUM(P230:P257)</f>
        <v>0</v>
      </c>
      <c r="Q229" s="205"/>
      <c r="R229" s="206">
        <f>SUM(R230:R257)</f>
        <v>0</v>
      </c>
      <c r="S229" s="205"/>
      <c r="T229" s="207">
        <f>SUM(T230:T257)</f>
        <v>2.0908189999999998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8" t="s">
        <v>81</v>
      </c>
      <c r="AT229" s="209" t="s">
        <v>72</v>
      </c>
      <c r="AU229" s="209" t="s">
        <v>79</v>
      </c>
      <c r="AY229" s="208" t="s">
        <v>122</v>
      </c>
      <c r="BK229" s="210">
        <f>SUM(BK230:BK257)</f>
        <v>0</v>
      </c>
    </row>
    <row r="230" s="2" customFormat="1" ht="16.5" customHeight="1">
      <c r="A230" s="37"/>
      <c r="B230" s="38"/>
      <c r="C230" s="213" t="s">
        <v>212</v>
      </c>
      <c r="D230" s="213" t="s">
        <v>125</v>
      </c>
      <c r="E230" s="214" t="s">
        <v>297</v>
      </c>
      <c r="F230" s="215" t="s">
        <v>298</v>
      </c>
      <c r="G230" s="216" t="s">
        <v>299</v>
      </c>
      <c r="H230" s="217">
        <v>59.229999999999997</v>
      </c>
      <c r="I230" s="218"/>
      <c r="J230" s="219">
        <f>ROUND(I230*H230,2)</f>
        <v>0</v>
      </c>
      <c r="K230" s="215" t="s">
        <v>1</v>
      </c>
      <c r="L230" s="43"/>
      <c r="M230" s="220" t="s">
        <v>1</v>
      </c>
      <c r="N230" s="221" t="s">
        <v>38</v>
      </c>
      <c r="O230" s="90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4" t="s">
        <v>159</v>
      </c>
      <c r="AT230" s="224" t="s">
        <v>125</v>
      </c>
      <c r="AU230" s="224" t="s">
        <v>81</v>
      </c>
      <c r="AY230" s="16" t="s">
        <v>122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79</v>
      </c>
      <c r="BK230" s="225">
        <f>ROUND(I230*H230,2)</f>
        <v>0</v>
      </c>
      <c r="BL230" s="16" t="s">
        <v>159</v>
      </c>
      <c r="BM230" s="224" t="s">
        <v>300</v>
      </c>
    </row>
    <row r="231" s="2" customFormat="1">
      <c r="A231" s="37"/>
      <c r="B231" s="38"/>
      <c r="C231" s="39"/>
      <c r="D231" s="226" t="s">
        <v>130</v>
      </c>
      <c r="E231" s="39"/>
      <c r="F231" s="227" t="s">
        <v>298</v>
      </c>
      <c r="G231" s="39"/>
      <c r="H231" s="39"/>
      <c r="I231" s="228"/>
      <c r="J231" s="39"/>
      <c r="K231" s="39"/>
      <c r="L231" s="43"/>
      <c r="M231" s="229"/>
      <c r="N231" s="230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130</v>
      </c>
      <c r="AU231" s="16" t="s">
        <v>81</v>
      </c>
    </row>
    <row r="232" s="13" customFormat="1">
      <c r="A232" s="13"/>
      <c r="B232" s="231"/>
      <c r="C232" s="232"/>
      <c r="D232" s="226" t="s">
        <v>147</v>
      </c>
      <c r="E232" s="233" t="s">
        <v>1</v>
      </c>
      <c r="F232" s="234" t="s">
        <v>301</v>
      </c>
      <c r="G232" s="232"/>
      <c r="H232" s="235">
        <v>9.5700000000000003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147</v>
      </c>
      <c r="AU232" s="241" t="s">
        <v>81</v>
      </c>
      <c r="AV232" s="13" t="s">
        <v>81</v>
      </c>
      <c r="AW232" s="13" t="s">
        <v>30</v>
      </c>
      <c r="AX232" s="13" t="s">
        <v>73</v>
      </c>
      <c r="AY232" s="241" t="s">
        <v>122</v>
      </c>
    </row>
    <row r="233" s="13" customFormat="1">
      <c r="A233" s="13"/>
      <c r="B233" s="231"/>
      <c r="C233" s="232"/>
      <c r="D233" s="226" t="s">
        <v>147</v>
      </c>
      <c r="E233" s="233" t="s">
        <v>1</v>
      </c>
      <c r="F233" s="234" t="s">
        <v>302</v>
      </c>
      <c r="G233" s="232"/>
      <c r="H233" s="235">
        <v>8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147</v>
      </c>
      <c r="AU233" s="241" t="s">
        <v>81</v>
      </c>
      <c r="AV233" s="13" t="s">
        <v>81</v>
      </c>
      <c r="AW233" s="13" t="s">
        <v>30</v>
      </c>
      <c r="AX233" s="13" t="s">
        <v>73</v>
      </c>
      <c r="AY233" s="241" t="s">
        <v>122</v>
      </c>
    </row>
    <row r="234" s="13" customFormat="1">
      <c r="A234" s="13"/>
      <c r="B234" s="231"/>
      <c r="C234" s="232"/>
      <c r="D234" s="226" t="s">
        <v>147</v>
      </c>
      <c r="E234" s="233" t="s">
        <v>1</v>
      </c>
      <c r="F234" s="234" t="s">
        <v>303</v>
      </c>
      <c r="G234" s="232"/>
      <c r="H234" s="235">
        <v>9.5700000000000003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147</v>
      </c>
      <c r="AU234" s="241" t="s">
        <v>81</v>
      </c>
      <c r="AV234" s="13" t="s">
        <v>81</v>
      </c>
      <c r="AW234" s="13" t="s">
        <v>30</v>
      </c>
      <c r="AX234" s="13" t="s">
        <v>73</v>
      </c>
      <c r="AY234" s="241" t="s">
        <v>122</v>
      </c>
    </row>
    <row r="235" s="13" customFormat="1">
      <c r="A235" s="13"/>
      <c r="B235" s="231"/>
      <c r="C235" s="232"/>
      <c r="D235" s="226" t="s">
        <v>147</v>
      </c>
      <c r="E235" s="233" t="s">
        <v>1</v>
      </c>
      <c r="F235" s="234" t="s">
        <v>304</v>
      </c>
      <c r="G235" s="232"/>
      <c r="H235" s="235">
        <v>8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147</v>
      </c>
      <c r="AU235" s="241" t="s">
        <v>81</v>
      </c>
      <c r="AV235" s="13" t="s">
        <v>81</v>
      </c>
      <c r="AW235" s="13" t="s">
        <v>30</v>
      </c>
      <c r="AX235" s="13" t="s">
        <v>73</v>
      </c>
      <c r="AY235" s="241" t="s">
        <v>122</v>
      </c>
    </row>
    <row r="236" s="13" customFormat="1">
      <c r="A236" s="13"/>
      <c r="B236" s="231"/>
      <c r="C236" s="232"/>
      <c r="D236" s="226" t="s">
        <v>147</v>
      </c>
      <c r="E236" s="233" t="s">
        <v>1</v>
      </c>
      <c r="F236" s="234" t="s">
        <v>305</v>
      </c>
      <c r="G236" s="232"/>
      <c r="H236" s="235">
        <v>9.5700000000000003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147</v>
      </c>
      <c r="AU236" s="241" t="s">
        <v>81</v>
      </c>
      <c r="AV236" s="13" t="s">
        <v>81</v>
      </c>
      <c r="AW236" s="13" t="s">
        <v>30</v>
      </c>
      <c r="AX236" s="13" t="s">
        <v>73</v>
      </c>
      <c r="AY236" s="241" t="s">
        <v>122</v>
      </c>
    </row>
    <row r="237" s="13" customFormat="1">
      <c r="A237" s="13"/>
      <c r="B237" s="231"/>
      <c r="C237" s="232"/>
      <c r="D237" s="226" t="s">
        <v>147</v>
      </c>
      <c r="E237" s="233" t="s">
        <v>1</v>
      </c>
      <c r="F237" s="234" t="s">
        <v>306</v>
      </c>
      <c r="G237" s="232"/>
      <c r="H237" s="235">
        <v>8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147</v>
      </c>
      <c r="AU237" s="241" t="s">
        <v>81</v>
      </c>
      <c r="AV237" s="13" t="s">
        <v>81</v>
      </c>
      <c r="AW237" s="13" t="s">
        <v>30</v>
      </c>
      <c r="AX237" s="13" t="s">
        <v>73</v>
      </c>
      <c r="AY237" s="241" t="s">
        <v>122</v>
      </c>
    </row>
    <row r="238" s="13" customFormat="1">
      <c r="A238" s="13"/>
      <c r="B238" s="231"/>
      <c r="C238" s="232"/>
      <c r="D238" s="226" t="s">
        <v>147</v>
      </c>
      <c r="E238" s="233" t="s">
        <v>1</v>
      </c>
      <c r="F238" s="234" t="s">
        <v>307</v>
      </c>
      <c r="G238" s="232"/>
      <c r="H238" s="235">
        <v>6.5199999999999996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147</v>
      </c>
      <c r="AU238" s="241" t="s">
        <v>81</v>
      </c>
      <c r="AV238" s="13" t="s">
        <v>81</v>
      </c>
      <c r="AW238" s="13" t="s">
        <v>30</v>
      </c>
      <c r="AX238" s="13" t="s">
        <v>73</v>
      </c>
      <c r="AY238" s="241" t="s">
        <v>122</v>
      </c>
    </row>
    <row r="239" s="14" customFormat="1">
      <c r="A239" s="14"/>
      <c r="B239" s="242"/>
      <c r="C239" s="243"/>
      <c r="D239" s="226" t="s">
        <v>147</v>
      </c>
      <c r="E239" s="244" t="s">
        <v>1</v>
      </c>
      <c r="F239" s="245" t="s">
        <v>149</v>
      </c>
      <c r="G239" s="243"/>
      <c r="H239" s="246">
        <v>59.229999999999997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147</v>
      </c>
      <c r="AU239" s="252" t="s">
        <v>81</v>
      </c>
      <c r="AV239" s="14" t="s">
        <v>129</v>
      </c>
      <c r="AW239" s="14" t="s">
        <v>30</v>
      </c>
      <c r="AX239" s="14" t="s">
        <v>79</v>
      </c>
      <c r="AY239" s="252" t="s">
        <v>122</v>
      </c>
    </row>
    <row r="240" s="2" customFormat="1" ht="16.5" customHeight="1">
      <c r="A240" s="37"/>
      <c r="B240" s="38"/>
      <c r="C240" s="213" t="s">
        <v>308</v>
      </c>
      <c r="D240" s="213" t="s">
        <v>125</v>
      </c>
      <c r="E240" s="214" t="s">
        <v>309</v>
      </c>
      <c r="F240" s="215" t="s">
        <v>310</v>
      </c>
      <c r="G240" s="216" t="s">
        <v>299</v>
      </c>
      <c r="H240" s="217">
        <v>59.229999999999997</v>
      </c>
      <c r="I240" s="218"/>
      <c r="J240" s="219">
        <f>ROUND(I240*H240,2)</f>
        <v>0</v>
      </c>
      <c r="K240" s="215" t="s">
        <v>1</v>
      </c>
      <c r="L240" s="43"/>
      <c r="M240" s="220" t="s">
        <v>1</v>
      </c>
      <c r="N240" s="221" t="s">
        <v>38</v>
      </c>
      <c r="O240" s="90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4" t="s">
        <v>159</v>
      </c>
      <c r="AT240" s="224" t="s">
        <v>125</v>
      </c>
      <c r="AU240" s="224" t="s">
        <v>81</v>
      </c>
      <c r="AY240" s="16" t="s">
        <v>122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6" t="s">
        <v>79</v>
      </c>
      <c r="BK240" s="225">
        <f>ROUND(I240*H240,2)</f>
        <v>0</v>
      </c>
      <c r="BL240" s="16" t="s">
        <v>159</v>
      </c>
      <c r="BM240" s="224" t="s">
        <v>311</v>
      </c>
    </row>
    <row r="241" s="2" customFormat="1">
      <c r="A241" s="37"/>
      <c r="B241" s="38"/>
      <c r="C241" s="39"/>
      <c r="D241" s="226" t="s">
        <v>130</v>
      </c>
      <c r="E241" s="39"/>
      <c r="F241" s="227" t="s">
        <v>310</v>
      </c>
      <c r="G241" s="39"/>
      <c r="H241" s="39"/>
      <c r="I241" s="228"/>
      <c r="J241" s="39"/>
      <c r="K241" s="39"/>
      <c r="L241" s="43"/>
      <c r="M241" s="229"/>
      <c r="N241" s="230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130</v>
      </c>
      <c r="AU241" s="16" t="s">
        <v>81</v>
      </c>
    </row>
    <row r="242" s="2" customFormat="1" ht="21.75" customHeight="1">
      <c r="A242" s="37"/>
      <c r="B242" s="38"/>
      <c r="C242" s="213" t="s">
        <v>217</v>
      </c>
      <c r="D242" s="213" t="s">
        <v>125</v>
      </c>
      <c r="E242" s="214" t="s">
        <v>312</v>
      </c>
      <c r="F242" s="215" t="s">
        <v>313</v>
      </c>
      <c r="G242" s="216" t="s">
        <v>299</v>
      </c>
      <c r="H242" s="217">
        <v>59.229999999999997</v>
      </c>
      <c r="I242" s="218"/>
      <c r="J242" s="219">
        <f>ROUND(I242*H242,2)</f>
        <v>0</v>
      </c>
      <c r="K242" s="215" t="s">
        <v>1</v>
      </c>
      <c r="L242" s="43"/>
      <c r="M242" s="220" t="s">
        <v>1</v>
      </c>
      <c r="N242" s="221" t="s">
        <v>38</v>
      </c>
      <c r="O242" s="90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4" t="s">
        <v>159</v>
      </c>
      <c r="AT242" s="224" t="s">
        <v>125</v>
      </c>
      <c r="AU242" s="224" t="s">
        <v>81</v>
      </c>
      <c r="AY242" s="16" t="s">
        <v>122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6" t="s">
        <v>79</v>
      </c>
      <c r="BK242" s="225">
        <f>ROUND(I242*H242,2)</f>
        <v>0</v>
      </c>
      <c r="BL242" s="16" t="s">
        <v>159</v>
      </c>
      <c r="BM242" s="224" t="s">
        <v>314</v>
      </c>
    </row>
    <row r="243" s="2" customFormat="1">
      <c r="A243" s="37"/>
      <c r="B243" s="38"/>
      <c r="C243" s="39"/>
      <c r="D243" s="226" t="s">
        <v>130</v>
      </c>
      <c r="E243" s="39"/>
      <c r="F243" s="227" t="s">
        <v>313</v>
      </c>
      <c r="G243" s="39"/>
      <c r="H243" s="39"/>
      <c r="I243" s="228"/>
      <c r="J243" s="39"/>
      <c r="K243" s="39"/>
      <c r="L243" s="43"/>
      <c r="M243" s="229"/>
      <c r="N243" s="230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130</v>
      </c>
      <c r="AU243" s="16" t="s">
        <v>81</v>
      </c>
    </row>
    <row r="244" s="2" customFormat="1" ht="16.5" customHeight="1">
      <c r="A244" s="37"/>
      <c r="B244" s="38"/>
      <c r="C244" s="213" t="s">
        <v>315</v>
      </c>
      <c r="D244" s="213" t="s">
        <v>125</v>
      </c>
      <c r="E244" s="214" t="s">
        <v>316</v>
      </c>
      <c r="F244" s="215" t="s">
        <v>317</v>
      </c>
      <c r="G244" s="216" t="s">
        <v>299</v>
      </c>
      <c r="H244" s="217">
        <v>59.229999999999997</v>
      </c>
      <c r="I244" s="218"/>
      <c r="J244" s="219">
        <f>ROUND(I244*H244,2)</f>
        <v>0</v>
      </c>
      <c r="K244" s="215" t="s">
        <v>1</v>
      </c>
      <c r="L244" s="43"/>
      <c r="M244" s="220" t="s">
        <v>1</v>
      </c>
      <c r="N244" s="221" t="s">
        <v>38</v>
      </c>
      <c r="O244" s="90"/>
      <c r="P244" s="222">
        <f>O244*H244</f>
        <v>0</v>
      </c>
      <c r="Q244" s="222">
        <v>0</v>
      </c>
      <c r="R244" s="222">
        <f>Q244*H244</f>
        <v>0</v>
      </c>
      <c r="S244" s="222">
        <v>0.035299999999999998</v>
      </c>
      <c r="T244" s="223">
        <f>S244*H244</f>
        <v>2.0908189999999998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4" t="s">
        <v>159</v>
      </c>
      <c r="AT244" s="224" t="s">
        <v>125</v>
      </c>
      <c r="AU244" s="224" t="s">
        <v>81</v>
      </c>
      <c r="AY244" s="16" t="s">
        <v>122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6" t="s">
        <v>79</v>
      </c>
      <c r="BK244" s="225">
        <f>ROUND(I244*H244,2)</f>
        <v>0</v>
      </c>
      <c r="BL244" s="16" t="s">
        <v>159</v>
      </c>
      <c r="BM244" s="224" t="s">
        <v>318</v>
      </c>
    </row>
    <row r="245" s="2" customFormat="1">
      <c r="A245" s="37"/>
      <c r="B245" s="38"/>
      <c r="C245" s="39"/>
      <c r="D245" s="226" t="s">
        <v>130</v>
      </c>
      <c r="E245" s="39"/>
      <c r="F245" s="227" t="s">
        <v>317</v>
      </c>
      <c r="G245" s="39"/>
      <c r="H245" s="39"/>
      <c r="I245" s="228"/>
      <c r="J245" s="39"/>
      <c r="K245" s="39"/>
      <c r="L245" s="43"/>
      <c r="M245" s="229"/>
      <c r="N245" s="230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130</v>
      </c>
      <c r="AU245" s="16" t="s">
        <v>81</v>
      </c>
    </row>
    <row r="246" s="2" customFormat="1" ht="37.8" customHeight="1">
      <c r="A246" s="37"/>
      <c r="B246" s="38"/>
      <c r="C246" s="213" t="s">
        <v>223</v>
      </c>
      <c r="D246" s="213" t="s">
        <v>125</v>
      </c>
      <c r="E246" s="214" t="s">
        <v>319</v>
      </c>
      <c r="F246" s="215" t="s">
        <v>320</v>
      </c>
      <c r="G246" s="216" t="s">
        <v>299</v>
      </c>
      <c r="H246" s="217">
        <v>59.229999999999997</v>
      </c>
      <c r="I246" s="218"/>
      <c r="J246" s="219">
        <f>ROUND(I246*H246,2)</f>
        <v>0</v>
      </c>
      <c r="K246" s="215" t="s">
        <v>1</v>
      </c>
      <c r="L246" s="43"/>
      <c r="M246" s="220" t="s">
        <v>1</v>
      </c>
      <c r="N246" s="221" t="s">
        <v>38</v>
      </c>
      <c r="O246" s="90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4" t="s">
        <v>159</v>
      </c>
      <c r="AT246" s="224" t="s">
        <v>125</v>
      </c>
      <c r="AU246" s="224" t="s">
        <v>81</v>
      </c>
      <c r="AY246" s="16" t="s">
        <v>122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6" t="s">
        <v>79</v>
      </c>
      <c r="BK246" s="225">
        <f>ROUND(I246*H246,2)</f>
        <v>0</v>
      </c>
      <c r="BL246" s="16" t="s">
        <v>159</v>
      </c>
      <c r="BM246" s="224" t="s">
        <v>321</v>
      </c>
    </row>
    <row r="247" s="2" customFormat="1">
      <c r="A247" s="37"/>
      <c r="B247" s="38"/>
      <c r="C247" s="39"/>
      <c r="D247" s="226" t="s">
        <v>130</v>
      </c>
      <c r="E247" s="39"/>
      <c r="F247" s="227" t="s">
        <v>320</v>
      </c>
      <c r="G247" s="39"/>
      <c r="H247" s="39"/>
      <c r="I247" s="228"/>
      <c r="J247" s="39"/>
      <c r="K247" s="39"/>
      <c r="L247" s="43"/>
      <c r="M247" s="229"/>
      <c r="N247" s="230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130</v>
      </c>
      <c r="AU247" s="16" t="s">
        <v>81</v>
      </c>
    </row>
    <row r="248" s="2" customFormat="1" ht="33" customHeight="1">
      <c r="A248" s="37"/>
      <c r="B248" s="38"/>
      <c r="C248" s="253" t="s">
        <v>322</v>
      </c>
      <c r="D248" s="253" t="s">
        <v>195</v>
      </c>
      <c r="E248" s="254" t="s">
        <v>323</v>
      </c>
      <c r="F248" s="255" t="s">
        <v>324</v>
      </c>
      <c r="G248" s="256" t="s">
        <v>299</v>
      </c>
      <c r="H248" s="257">
        <v>71.075999999999993</v>
      </c>
      <c r="I248" s="258"/>
      <c r="J248" s="259">
        <f>ROUND(I248*H248,2)</f>
        <v>0</v>
      </c>
      <c r="K248" s="255" t="s">
        <v>1</v>
      </c>
      <c r="L248" s="260"/>
      <c r="M248" s="261" t="s">
        <v>1</v>
      </c>
      <c r="N248" s="262" t="s">
        <v>38</v>
      </c>
      <c r="O248" s="90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4" t="s">
        <v>193</v>
      </c>
      <c r="AT248" s="224" t="s">
        <v>195</v>
      </c>
      <c r="AU248" s="224" t="s">
        <v>81</v>
      </c>
      <c r="AY248" s="16" t="s">
        <v>122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79</v>
      </c>
      <c r="BK248" s="225">
        <f>ROUND(I248*H248,2)</f>
        <v>0</v>
      </c>
      <c r="BL248" s="16" t="s">
        <v>159</v>
      </c>
      <c r="BM248" s="224" t="s">
        <v>325</v>
      </c>
    </row>
    <row r="249" s="2" customFormat="1">
      <c r="A249" s="37"/>
      <c r="B249" s="38"/>
      <c r="C249" s="39"/>
      <c r="D249" s="226" t="s">
        <v>130</v>
      </c>
      <c r="E249" s="39"/>
      <c r="F249" s="227" t="s">
        <v>324</v>
      </c>
      <c r="G249" s="39"/>
      <c r="H249" s="39"/>
      <c r="I249" s="228"/>
      <c r="J249" s="39"/>
      <c r="K249" s="39"/>
      <c r="L249" s="43"/>
      <c r="M249" s="229"/>
      <c r="N249" s="230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130</v>
      </c>
      <c r="AU249" s="16" t="s">
        <v>81</v>
      </c>
    </row>
    <row r="250" s="13" customFormat="1">
      <c r="A250" s="13"/>
      <c r="B250" s="231"/>
      <c r="C250" s="232"/>
      <c r="D250" s="226" t="s">
        <v>147</v>
      </c>
      <c r="E250" s="233" t="s">
        <v>1</v>
      </c>
      <c r="F250" s="234" t="s">
        <v>326</v>
      </c>
      <c r="G250" s="232"/>
      <c r="H250" s="235">
        <v>71.075999999999993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147</v>
      </c>
      <c r="AU250" s="241" t="s">
        <v>81</v>
      </c>
      <c r="AV250" s="13" t="s">
        <v>81</v>
      </c>
      <c r="AW250" s="13" t="s">
        <v>30</v>
      </c>
      <c r="AX250" s="13" t="s">
        <v>73</v>
      </c>
      <c r="AY250" s="241" t="s">
        <v>122</v>
      </c>
    </row>
    <row r="251" s="14" customFormat="1">
      <c r="A251" s="14"/>
      <c r="B251" s="242"/>
      <c r="C251" s="243"/>
      <c r="D251" s="226" t="s">
        <v>147</v>
      </c>
      <c r="E251" s="244" t="s">
        <v>1</v>
      </c>
      <c r="F251" s="245" t="s">
        <v>149</v>
      </c>
      <c r="G251" s="243"/>
      <c r="H251" s="246">
        <v>71.075999999999993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147</v>
      </c>
      <c r="AU251" s="252" t="s">
        <v>81</v>
      </c>
      <c r="AV251" s="14" t="s">
        <v>129</v>
      </c>
      <c r="AW251" s="14" t="s">
        <v>30</v>
      </c>
      <c r="AX251" s="14" t="s">
        <v>79</v>
      </c>
      <c r="AY251" s="252" t="s">
        <v>122</v>
      </c>
    </row>
    <row r="252" s="2" customFormat="1" ht="24.15" customHeight="1">
      <c r="A252" s="37"/>
      <c r="B252" s="38"/>
      <c r="C252" s="213" t="s">
        <v>226</v>
      </c>
      <c r="D252" s="213" t="s">
        <v>125</v>
      </c>
      <c r="E252" s="214" t="s">
        <v>327</v>
      </c>
      <c r="F252" s="215" t="s">
        <v>328</v>
      </c>
      <c r="G252" s="216" t="s">
        <v>299</v>
      </c>
      <c r="H252" s="217">
        <v>59.229999999999997</v>
      </c>
      <c r="I252" s="218"/>
      <c r="J252" s="219">
        <f>ROUND(I252*H252,2)</f>
        <v>0</v>
      </c>
      <c r="K252" s="215" t="s">
        <v>1</v>
      </c>
      <c r="L252" s="43"/>
      <c r="M252" s="220" t="s">
        <v>1</v>
      </c>
      <c r="N252" s="221" t="s">
        <v>38</v>
      </c>
      <c r="O252" s="90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4" t="s">
        <v>159</v>
      </c>
      <c r="AT252" s="224" t="s">
        <v>125</v>
      </c>
      <c r="AU252" s="224" t="s">
        <v>81</v>
      </c>
      <c r="AY252" s="16" t="s">
        <v>122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6" t="s">
        <v>79</v>
      </c>
      <c r="BK252" s="225">
        <f>ROUND(I252*H252,2)</f>
        <v>0</v>
      </c>
      <c r="BL252" s="16" t="s">
        <v>159</v>
      </c>
      <c r="BM252" s="224" t="s">
        <v>329</v>
      </c>
    </row>
    <row r="253" s="2" customFormat="1">
      <c r="A253" s="37"/>
      <c r="B253" s="38"/>
      <c r="C253" s="39"/>
      <c r="D253" s="226" t="s">
        <v>130</v>
      </c>
      <c r="E253" s="39"/>
      <c r="F253" s="227" t="s">
        <v>328</v>
      </c>
      <c r="G253" s="39"/>
      <c r="H253" s="39"/>
      <c r="I253" s="228"/>
      <c r="J253" s="39"/>
      <c r="K253" s="39"/>
      <c r="L253" s="43"/>
      <c r="M253" s="229"/>
      <c r="N253" s="230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130</v>
      </c>
      <c r="AU253" s="16" t="s">
        <v>81</v>
      </c>
    </row>
    <row r="254" s="2" customFormat="1" ht="16.5" customHeight="1">
      <c r="A254" s="37"/>
      <c r="B254" s="38"/>
      <c r="C254" s="213" t="s">
        <v>330</v>
      </c>
      <c r="D254" s="213" t="s">
        <v>125</v>
      </c>
      <c r="E254" s="214" t="s">
        <v>331</v>
      </c>
      <c r="F254" s="215" t="s">
        <v>332</v>
      </c>
      <c r="G254" s="216" t="s">
        <v>333</v>
      </c>
      <c r="H254" s="217">
        <v>204</v>
      </c>
      <c r="I254" s="218"/>
      <c r="J254" s="219">
        <f>ROUND(I254*H254,2)</f>
        <v>0</v>
      </c>
      <c r="K254" s="215" t="s">
        <v>1</v>
      </c>
      <c r="L254" s="43"/>
      <c r="M254" s="220" t="s">
        <v>1</v>
      </c>
      <c r="N254" s="221" t="s">
        <v>38</v>
      </c>
      <c r="O254" s="90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4" t="s">
        <v>159</v>
      </c>
      <c r="AT254" s="224" t="s">
        <v>125</v>
      </c>
      <c r="AU254" s="224" t="s">
        <v>81</v>
      </c>
      <c r="AY254" s="16" t="s">
        <v>122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6" t="s">
        <v>79</v>
      </c>
      <c r="BK254" s="225">
        <f>ROUND(I254*H254,2)</f>
        <v>0</v>
      </c>
      <c r="BL254" s="16" t="s">
        <v>159</v>
      </c>
      <c r="BM254" s="224" t="s">
        <v>334</v>
      </c>
    </row>
    <row r="255" s="2" customFormat="1">
      <c r="A255" s="37"/>
      <c r="B255" s="38"/>
      <c r="C255" s="39"/>
      <c r="D255" s="226" t="s">
        <v>130</v>
      </c>
      <c r="E255" s="39"/>
      <c r="F255" s="227" t="s">
        <v>332</v>
      </c>
      <c r="G255" s="39"/>
      <c r="H255" s="39"/>
      <c r="I255" s="228"/>
      <c r="J255" s="39"/>
      <c r="K255" s="39"/>
      <c r="L255" s="43"/>
      <c r="M255" s="229"/>
      <c r="N255" s="230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130</v>
      </c>
      <c r="AU255" s="16" t="s">
        <v>81</v>
      </c>
    </row>
    <row r="256" s="2" customFormat="1" ht="24.15" customHeight="1">
      <c r="A256" s="37"/>
      <c r="B256" s="38"/>
      <c r="C256" s="213" t="s">
        <v>230</v>
      </c>
      <c r="D256" s="213" t="s">
        <v>125</v>
      </c>
      <c r="E256" s="214" t="s">
        <v>335</v>
      </c>
      <c r="F256" s="215" t="s">
        <v>336</v>
      </c>
      <c r="G256" s="216" t="s">
        <v>211</v>
      </c>
      <c r="H256" s="263"/>
      <c r="I256" s="218"/>
      <c r="J256" s="219">
        <f>ROUND(I256*H256,2)</f>
        <v>0</v>
      </c>
      <c r="K256" s="215" t="s">
        <v>1</v>
      </c>
      <c r="L256" s="43"/>
      <c r="M256" s="220" t="s">
        <v>1</v>
      </c>
      <c r="N256" s="221" t="s">
        <v>38</v>
      </c>
      <c r="O256" s="90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4" t="s">
        <v>159</v>
      </c>
      <c r="AT256" s="224" t="s">
        <v>125</v>
      </c>
      <c r="AU256" s="224" t="s">
        <v>81</v>
      </c>
      <c r="AY256" s="16" t="s">
        <v>122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6" t="s">
        <v>79</v>
      </c>
      <c r="BK256" s="225">
        <f>ROUND(I256*H256,2)</f>
        <v>0</v>
      </c>
      <c r="BL256" s="16" t="s">
        <v>159</v>
      </c>
      <c r="BM256" s="224" t="s">
        <v>337</v>
      </c>
    </row>
    <row r="257" s="2" customFormat="1">
      <c r="A257" s="37"/>
      <c r="B257" s="38"/>
      <c r="C257" s="39"/>
      <c r="D257" s="226" t="s">
        <v>130</v>
      </c>
      <c r="E257" s="39"/>
      <c r="F257" s="227" t="s">
        <v>336</v>
      </c>
      <c r="G257" s="39"/>
      <c r="H257" s="39"/>
      <c r="I257" s="228"/>
      <c r="J257" s="39"/>
      <c r="K257" s="39"/>
      <c r="L257" s="43"/>
      <c r="M257" s="229"/>
      <c r="N257" s="230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130</v>
      </c>
      <c r="AU257" s="16" t="s">
        <v>81</v>
      </c>
    </row>
    <row r="258" s="12" customFormat="1" ht="22.8" customHeight="1">
      <c r="A258" s="12"/>
      <c r="B258" s="197"/>
      <c r="C258" s="198"/>
      <c r="D258" s="199" t="s">
        <v>72</v>
      </c>
      <c r="E258" s="211" t="s">
        <v>338</v>
      </c>
      <c r="F258" s="211" t="s">
        <v>339</v>
      </c>
      <c r="G258" s="198"/>
      <c r="H258" s="198"/>
      <c r="I258" s="201"/>
      <c r="J258" s="212">
        <f>BK258</f>
        <v>0</v>
      </c>
      <c r="K258" s="198"/>
      <c r="L258" s="203"/>
      <c r="M258" s="204"/>
      <c r="N258" s="205"/>
      <c r="O258" s="205"/>
      <c r="P258" s="206">
        <f>SUM(P259:P299)</f>
        <v>0</v>
      </c>
      <c r="Q258" s="205"/>
      <c r="R258" s="206">
        <f>SUM(R259:R299)</f>
        <v>0</v>
      </c>
      <c r="S258" s="205"/>
      <c r="T258" s="207">
        <f>SUM(T259:T299)</f>
        <v>6.411039999999999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8" t="s">
        <v>81</v>
      </c>
      <c r="AT258" s="209" t="s">
        <v>72</v>
      </c>
      <c r="AU258" s="209" t="s">
        <v>79</v>
      </c>
      <c r="AY258" s="208" t="s">
        <v>122</v>
      </c>
      <c r="BK258" s="210">
        <f>SUM(BK259:BK299)</f>
        <v>0</v>
      </c>
    </row>
    <row r="259" s="2" customFormat="1" ht="24.15" customHeight="1">
      <c r="A259" s="37"/>
      <c r="B259" s="38"/>
      <c r="C259" s="213" t="s">
        <v>340</v>
      </c>
      <c r="D259" s="213" t="s">
        <v>125</v>
      </c>
      <c r="E259" s="214" t="s">
        <v>341</v>
      </c>
      <c r="F259" s="215" t="s">
        <v>342</v>
      </c>
      <c r="G259" s="216" t="s">
        <v>299</v>
      </c>
      <c r="H259" s="217">
        <v>235.69999999999999</v>
      </c>
      <c r="I259" s="218"/>
      <c r="J259" s="219">
        <f>ROUND(I259*H259,2)</f>
        <v>0</v>
      </c>
      <c r="K259" s="215" t="s">
        <v>1</v>
      </c>
      <c r="L259" s="43"/>
      <c r="M259" s="220" t="s">
        <v>1</v>
      </c>
      <c r="N259" s="221" t="s">
        <v>38</v>
      </c>
      <c r="O259" s="90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4" t="s">
        <v>159</v>
      </c>
      <c r="AT259" s="224" t="s">
        <v>125</v>
      </c>
      <c r="AU259" s="224" t="s">
        <v>81</v>
      </c>
      <c r="AY259" s="16" t="s">
        <v>122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6" t="s">
        <v>79</v>
      </c>
      <c r="BK259" s="225">
        <f>ROUND(I259*H259,2)</f>
        <v>0</v>
      </c>
      <c r="BL259" s="16" t="s">
        <v>159</v>
      </c>
      <c r="BM259" s="224" t="s">
        <v>343</v>
      </c>
    </row>
    <row r="260" s="2" customFormat="1">
      <c r="A260" s="37"/>
      <c r="B260" s="38"/>
      <c r="C260" s="39"/>
      <c r="D260" s="226" t="s">
        <v>130</v>
      </c>
      <c r="E260" s="39"/>
      <c r="F260" s="227" t="s">
        <v>342</v>
      </c>
      <c r="G260" s="39"/>
      <c r="H260" s="39"/>
      <c r="I260" s="228"/>
      <c r="J260" s="39"/>
      <c r="K260" s="39"/>
      <c r="L260" s="43"/>
      <c r="M260" s="229"/>
      <c r="N260" s="230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130</v>
      </c>
      <c r="AU260" s="16" t="s">
        <v>81</v>
      </c>
    </row>
    <row r="261" s="13" customFormat="1">
      <c r="A261" s="13"/>
      <c r="B261" s="231"/>
      <c r="C261" s="232"/>
      <c r="D261" s="226" t="s">
        <v>147</v>
      </c>
      <c r="E261" s="233" t="s">
        <v>1</v>
      </c>
      <c r="F261" s="234" t="s">
        <v>344</v>
      </c>
      <c r="G261" s="232"/>
      <c r="H261" s="235">
        <v>219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147</v>
      </c>
      <c r="AU261" s="241" t="s">
        <v>81</v>
      </c>
      <c r="AV261" s="13" t="s">
        <v>81</v>
      </c>
      <c r="AW261" s="13" t="s">
        <v>30</v>
      </c>
      <c r="AX261" s="13" t="s">
        <v>73</v>
      </c>
      <c r="AY261" s="241" t="s">
        <v>122</v>
      </c>
    </row>
    <row r="262" s="13" customFormat="1">
      <c r="A262" s="13"/>
      <c r="B262" s="231"/>
      <c r="C262" s="232"/>
      <c r="D262" s="226" t="s">
        <v>147</v>
      </c>
      <c r="E262" s="233" t="s">
        <v>1</v>
      </c>
      <c r="F262" s="234" t="s">
        <v>345</v>
      </c>
      <c r="G262" s="232"/>
      <c r="H262" s="235">
        <v>-19.199999999999999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147</v>
      </c>
      <c r="AU262" s="241" t="s">
        <v>81</v>
      </c>
      <c r="AV262" s="13" t="s">
        <v>81</v>
      </c>
      <c r="AW262" s="13" t="s">
        <v>30</v>
      </c>
      <c r="AX262" s="13" t="s">
        <v>73</v>
      </c>
      <c r="AY262" s="241" t="s">
        <v>122</v>
      </c>
    </row>
    <row r="263" s="13" customFormat="1">
      <c r="A263" s="13"/>
      <c r="B263" s="231"/>
      <c r="C263" s="232"/>
      <c r="D263" s="226" t="s">
        <v>147</v>
      </c>
      <c r="E263" s="233" t="s">
        <v>1</v>
      </c>
      <c r="F263" s="234" t="s">
        <v>346</v>
      </c>
      <c r="G263" s="232"/>
      <c r="H263" s="235">
        <v>40.5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147</v>
      </c>
      <c r="AU263" s="241" t="s">
        <v>81</v>
      </c>
      <c r="AV263" s="13" t="s">
        <v>81</v>
      </c>
      <c r="AW263" s="13" t="s">
        <v>30</v>
      </c>
      <c r="AX263" s="13" t="s">
        <v>73</v>
      </c>
      <c r="AY263" s="241" t="s">
        <v>122</v>
      </c>
    </row>
    <row r="264" s="13" customFormat="1">
      <c r="A264" s="13"/>
      <c r="B264" s="231"/>
      <c r="C264" s="232"/>
      <c r="D264" s="226" t="s">
        <v>147</v>
      </c>
      <c r="E264" s="233" t="s">
        <v>1</v>
      </c>
      <c r="F264" s="234" t="s">
        <v>347</v>
      </c>
      <c r="G264" s="232"/>
      <c r="H264" s="235">
        <v>-4.5999999999999996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147</v>
      </c>
      <c r="AU264" s="241" t="s">
        <v>81</v>
      </c>
      <c r="AV264" s="13" t="s">
        <v>81</v>
      </c>
      <c r="AW264" s="13" t="s">
        <v>30</v>
      </c>
      <c r="AX264" s="13" t="s">
        <v>73</v>
      </c>
      <c r="AY264" s="241" t="s">
        <v>122</v>
      </c>
    </row>
    <row r="265" s="14" customFormat="1">
      <c r="A265" s="14"/>
      <c r="B265" s="242"/>
      <c r="C265" s="243"/>
      <c r="D265" s="226" t="s">
        <v>147</v>
      </c>
      <c r="E265" s="244" t="s">
        <v>1</v>
      </c>
      <c r="F265" s="245" t="s">
        <v>149</v>
      </c>
      <c r="G265" s="243"/>
      <c r="H265" s="246">
        <v>235.69999999999999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147</v>
      </c>
      <c r="AU265" s="252" t="s">
        <v>81</v>
      </c>
      <c r="AV265" s="14" t="s">
        <v>129</v>
      </c>
      <c r="AW265" s="14" t="s">
        <v>30</v>
      </c>
      <c r="AX265" s="14" t="s">
        <v>79</v>
      </c>
      <c r="AY265" s="252" t="s">
        <v>122</v>
      </c>
    </row>
    <row r="266" s="2" customFormat="1" ht="24.15" customHeight="1">
      <c r="A266" s="37"/>
      <c r="B266" s="38"/>
      <c r="C266" s="213" t="s">
        <v>233</v>
      </c>
      <c r="D266" s="213" t="s">
        <v>125</v>
      </c>
      <c r="E266" s="214" t="s">
        <v>348</v>
      </c>
      <c r="F266" s="215" t="s">
        <v>349</v>
      </c>
      <c r="G266" s="216" t="s">
        <v>333</v>
      </c>
      <c r="H266" s="217">
        <v>22.5</v>
      </c>
      <c r="I266" s="218"/>
      <c r="J266" s="219">
        <f>ROUND(I266*H266,2)</f>
        <v>0</v>
      </c>
      <c r="K266" s="215" t="s">
        <v>1</v>
      </c>
      <c r="L266" s="43"/>
      <c r="M266" s="220" t="s">
        <v>1</v>
      </c>
      <c r="N266" s="221" t="s">
        <v>38</v>
      </c>
      <c r="O266" s="90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4" t="s">
        <v>159</v>
      </c>
      <c r="AT266" s="224" t="s">
        <v>125</v>
      </c>
      <c r="AU266" s="224" t="s">
        <v>81</v>
      </c>
      <c r="AY266" s="16" t="s">
        <v>122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6" t="s">
        <v>79</v>
      </c>
      <c r="BK266" s="225">
        <f>ROUND(I266*H266,2)</f>
        <v>0</v>
      </c>
      <c r="BL266" s="16" t="s">
        <v>159</v>
      </c>
      <c r="BM266" s="224" t="s">
        <v>350</v>
      </c>
    </row>
    <row r="267" s="2" customFormat="1">
      <c r="A267" s="37"/>
      <c r="B267" s="38"/>
      <c r="C267" s="39"/>
      <c r="D267" s="226" t="s">
        <v>130</v>
      </c>
      <c r="E267" s="39"/>
      <c r="F267" s="227" t="s">
        <v>349</v>
      </c>
      <c r="G267" s="39"/>
      <c r="H267" s="39"/>
      <c r="I267" s="228"/>
      <c r="J267" s="39"/>
      <c r="K267" s="39"/>
      <c r="L267" s="43"/>
      <c r="M267" s="229"/>
      <c r="N267" s="230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130</v>
      </c>
      <c r="AU267" s="16" t="s">
        <v>81</v>
      </c>
    </row>
    <row r="268" s="2" customFormat="1" ht="24.15" customHeight="1">
      <c r="A268" s="37"/>
      <c r="B268" s="38"/>
      <c r="C268" s="213" t="s">
        <v>351</v>
      </c>
      <c r="D268" s="213" t="s">
        <v>125</v>
      </c>
      <c r="E268" s="214" t="s">
        <v>352</v>
      </c>
      <c r="F268" s="215" t="s">
        <v>353</v>
      </c>
      <c r="G268" s="216" t="s">
        <v>333</v>
      </c>
      <c r="H268" s="217">
        <v>94</v>
      </c>
      <c r="I268" s="218"/>
      <c r="J268" s="219">
        <f>ROUND(I268*H268,2)</f>
        <v>0</v>
      </c>
      <c r="K268" s="215" t="s">
        <v>1</v>
      </c>
      <c r="L268" s="43"/>
      <c r="M268" s="220" t="s">
        <v>1</v>
      </c>
      <c r="N268" s="221" t="s">
        <v>38</v>
      </c>
      <c r="O268" s="90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4" t="s">
        <v>159</v>
      </c>
      <c r="AT268" s="224" t="s">
        <v>125</v>
      </c>
      <c r="AU268" s="224" t="s">
        <v>81</v>
      </c>
      <c r="AY268" s="16" t="s">
        <v>122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6" t="s">
        <v>79</v>
      </c>
      <c r="BK268" s="225">
        <f>ROUND(I268*H268,2)</f>
        <v>0</v>
      </c>
      <c r="BL268" s="16" t="s">
        <v>159</v>
      </c>
      <c r="BM268" s="224" t="s">
        <v>354</v>
      </c>
    </row>
    <row r="269" s="2" customFormat="1">
      <c r="A269" s="37"/>
      <c r="B269" s="38"/>
      <c r="C269" s="39"/>
      <c r="D269" s="226" t="s">
        <v>130</v>
      </c>
      <c r="E269" s="39"/>
      <c r="F269" s="227" t="s">
        <v>353</v>
      </c>
      <c r="G269" s="39"/>
      <c r="H269" s="39"/>
      <c r="I269" s="228"/>
      <c r="J269" s="39"/>
      <c r="K269" s="39"/>
      <c r="L269" s="43"/>
      <c r="M269" s="229"/>
      <c r="N269" s="230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130</v>
      </c>
      <c r="AU269" s="16" t="s">
        <v>81</v>
      </c>
    </row>
    <row r="270" s="2" customFormat="1" ht="16.5" customHeight="1">
      <c r="A270" s="37"/>
      <c r="B270" s="38"/>
      <c r="C270" s="213" t="s">
        <v>245</v>
      </c>
      <c r="D270" s="213" t="s">
        <v>125</v>
      </c>
      <c r="E270" s="214" t="s">
        <v>355</v>
      </c>
      <c r="F270" s="215" t="s">
        <v>356</v>
      </c>
      <c r="G270" s="216" t="s">
        <v>299</v>
      </c>
      <c r="H270" s="217">
        <v>235.69999999999999</v>
      </c>
      <c r="I270" s="218"/>
      <c r="J270" s="219">
        <f>ROUND(I270*H270,2)</f>
        <v>0</v>
      </c>
      <c r="K270" s="215" t="s">
        <v>1</v>
      </c>
      <c r="L270" s="43"/>
      <c r="M270" s="220" t="s">
        <v>1</v>
      </c>
      <c r="N270" s="221" t="s">
        <v>38</v>
      </c>
      <c r="O270" s="90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4" t="s">
        <v>159</v>
      </c>
      <c r="AT270" s="224" t="s">
        <v>125</v>
      </c>
      <c r="AU270" s="224" t="s">
        <v>81</v>
      </c>
      <c r="AY270" s="16" t="s">
        <v>122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6" t="s">
        <v>79</v>
      </c>
      <c r="BK270" s="225">
        <f>ROUND(I270*H270,2)</f>
        <v>0</v>
      </c>
      <c r="BL270" s="16" t="s">
        <v>159</v>
      </c>
      <c r="BM270" s="224" t="s">
        <v>357</v>
      </c>
    </row>
    <row r="271" s="2" customFormat="1">
      <c r="A271" s="37"/>
      <c r="B271" s="38"/>
      <c r="C271" s="39"/>
      <c r="D271" s="226" t="s">
        <v>130</v>
      </c>
      <c r="E271" s="39"/>
      <c r="F271" s="227" t="s">
        <v>356</v>
      </c>
      <c r="G271" s="39"/>
      <c r="H271" s="39"/>
      <c r="I271" s="228"/>
      <c r="J271" s="39"/>
      <c r="K271" s="39"/>
      <c r="L271" s="43"/>
      <c r="M271" s="229"/>
      <c r="N271" s="230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130</v>
      </c>
      <c r="AU271" s="16" t="s">
        <v>81</v>
      </c>
    </row>
    <row r="272" s="2" customFormat="1" ht="33" customHeight="1">
      <c r="A272" s="37"/>
      <c r="B272" s="38"/>
      <c r="C272" s="213" t="s">
        <v>358</v>
      </c>
      <c r="D272" s="213" t="s">
        <v>125</v>
      </c>
      <c r="E272" s="214" t="s">
        <v>359</v>
      </c>
      <c r="F272" s="215" t="s">
        <v>360</v>
      </c>
      <c r="G272" s="216" t="s">
        <v>299</v>
      </c>
      <c r="H272" s="217">
        <v>235.69999999999999</v>
      </c>
      <c r="I272" s="218"/>
      <c r="J272" s="219">
        <f>ROUND(I272*H272,2)</f>
        <v>0</v>
      </c>
      <c r="K272" s="215" t="s">
        <v>1</v>
      </c>
      <c r="L272" s="43"/>
      <c r="M272" s="220" t="s">
        <v>1</v>
      </c>
      <c r="N272" s="221" t="s">
        <v>38</v>
      </c>
      <c r="O272" s="90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4" t="s">
        <v>159</v>
      </c>
      <c r="AT272" s="224" t="s">
        <v>125</v>
      </c>
      <c r="AU272" s="224" t="s">
        <v>81</v>
      </c>
      <c r="AY272" s="16" t="s">
        <v>122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6" t="s">
        <v>79</v>
      </c>
      <c r="BK272" s="225">
        <f>ROUND(I272*H272,2)</f>
        <v>0</v>
      </c>
      <c r="BL272" s="16" t="s">
        <v>159</v>
      </c>
      <c r="BM272" s="224" t="s">
        <v>361</v>
      </c>
    </row>
    <row r="273" s="2" customFormat="1">
      <c r="A273" s="37"/>
      <c r="B273" s="38"/>
      <c r="C273" s="39"/>
      <c r="D273" s="226" t="s">
        <v>130</v>
      </c>
      <c r="E273" s="39"/>
      <c r="F273" s="227" t="s">
        <v>360</v>
      </c>
      <c r="G273" s="39"/>
      <c r="H273" s="39"/>
      <c r="I273" s="228"/>
      <c r="J273" s="39"/>
      <c r="K273" s="39"/>
      <c r="L273" s="43"/>
      <c r="M273" s="229"/>
      <c r="N273" s="230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130</v>
      </c>
      <c r="AU273" s="16" t="s">
        <v>81</v>
      </c>
    </row>
    <row r="274" s="2" customFormat="1" ht="24.15" customHeight="1">
      <c r="A274" s="37"/>
      <c r="B274" s="38"/>
      <c r="C274" s="253" t="s">
        <v>249</v>
      </c>
      <c r="D274" s="253" t="s">
        <v>195</v>
      </c>
      <c r="E274" s="254" t="s">
        <v>362</v>
      </c>
      <c r="F274" s="255" t="s">
        <v>363</v>
      </c>
      <c r="G274" s="256" t="s">
        <v>299</v>
      </c>
      <c r="H274" s="257">
        <v>259.26999999999998</v>
      </c>
      <c r="I274" s="258"/>
      <c r="J274" s="259">
        <f>ROUND(I274*H274,2)</f>
        <v>0</v>
      </c>
      <c r="K274" s="255" t="s">
        <v>1</v>
      </c>
      <c r="L274" s="260"/>
      <c r="M274" s="261" t="s">
        <v>1</v>
      </c>
      <c r="N274" s="262" t="s">
        <v>38</v>
      </c>
      <c r="O274" s="90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4" t="s">
        <v>193</v>
      </c>
      <c r="AT274" s="224" t="s">
        <v>195</v>
      </c>
      <c r="AU274" s="224" t="s">
        <v>81</v>
      </c>
      <c r="AY274" s="16" t="s">
        <v>122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6" t="s">
        <v>79</v>
      </c>
      <c r="BK274" s="225">
        <f>ROUND(I274*H274,2)</f>
        <v>0</v>
      </c>
      <c r="BL274" s="16" t="s">
        <v>159</v>
      </c>
      <c r="BM274" s="224" t="s">
        <v>364</v>
      </c>
    </row>
    <row r="275" s="2" customFormat="1">
      <c r="A275" s="37"/>
      <c r="B275" s="38"/>
      <c r="C275" s="39"/>
      <c r="D275" s="226" t="s">
        <v>130</v>
      </c>
      <c r="E275" s="39"/>
      <c r="F275" s="227" t="s">
        <v>363</v>
      </c>
      <c r="G275" s="39"/>
      <c r="H275" s="39"/>
      <c r="I275" s="228"/>
      <c r="J275" s="39"/>
      <c r="K275" s="39"/>
      <c r="L275" s="43"/>
      <c r="M275" s="229"/>
      <c r="N275" s="230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130</v>
      </c>
      <c r="AU275" s="16" t="s">
        <v>81</v>
      </c>
    </row>
    <row r="276" s="13" customFormat="1">
      <c r="A276" s="13"/>
      <c r="B276" s="231"/>
      <c r="C276" s="232"/>
      <c r="D276" s="226" t="s">
        <v>147</v>
      </c>
      <c r="E276" s="233" t="s">
        <v>1</v>
      </c>
      <c r="F276" s="234" t="s">
        <v>365</v>
      </c>
      <c r="G276" s="232"/>
      <c r="H276" s="235">
        <v>259.26999999999998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147</v>
      </c>
      <c r="AU276" s="241" t="s">
        <v>81</v>
      </c>
      <c r="AV276" s="13" t="s">
        <v>81</v>
      </c>
      <c r="AW276" s="13" t="s">
        <v>30</v>
      </c>
      <c r="AX276" s="13" t="s">
        <v>73</v>
      </c>
      <c r="AY276" s="241" t="s">
        <v>122</v>
      </c>
    </row>
    <row r="277" s="14" customFormat="1">
      <c r="A277" s="14"/>
      <c r="B277" s="242"/>
      <c r="C277" s="243"/>
      <c r="D277" s="226" t="s">
        <v>147</v>
      </c>
      <c r="E277" s="244" t="s">
        <v>1</v>
      </c>
      <c r="F277" s="245" t="s">
        <v>149</v>
      </c>
      <c r="G277" s="243"/>
      <c r="H277" s="246">
        <v>259.26999999999998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147</v>
      </c>
      <c r="AU277" s="252" t="s">
        <v>81</v>
      </c>
      <c r="AV277" s="14" t="s">
        <v>129</v>
      </c>
      <c r="AW277" s="14" t="s">
        <v>30</v>
      </c>
      <c r="AX277" s="14" t="s">
        <v>79</v>
      </c>
      <c r="AY277" s="252" t="s">
        <v>122</v>
      </c>
    </row>
    <row r="278" s="2" customFormat="1" ht="33" customHeight="1">
      <c r="A278" s="37"/>
      <c r="B278" s="38"/>
      <c r="C278" s="213" t="s">
        <v>366</v>
      </c>
      <c r="D278" s="213" t="s">
        <v>125</v>
      </c>
      <c r="E278" s="214" t="s">
        <v>367</v>
      </c>
      <c r="F278" s="215" t="s">
        <v>368</v>
      </c>
      <c r="G278" s="216" t="s">
        <v>299</v>
      </c>
      <c r="H278" s="217">
        <v>235.69999999999999</v>
      </c>
      <c r="I278" s="218"/>
      <c r="J278" s="219">
        <f>ROUND(I278*H278,2)</f>
        <v>0</v>
      </c>
      <c r="K278" s="215" t="s">
        <v>1</v>
      </c>
      <c r="L278" s="43"/>
      <c r="M278" s="220" t="s">
        <v>1</v>
      </c>
      <c r="N278" s="221" t="s">
        <v>38</v>
      </c>
      <c r="O278" s="90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4" t="s">
        <v>159</v>
      </c>
      <c r="AT278" s="224" t="s">
        <v>125</v>
      </c>
      <c r="AU278" s="224" t="s">
        <v>81</v>
      </c>
      <c r="AY278" s="16" t="s">
        <v>122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6" t="s">
        <v>79</v>
      </c>
      <c r="BK278" s="225">
        <f>ROUND(I278*H278,2)</f>
        <v>0</v>
      </c>
      <c r="BL278" s="16" t="s">
        <v>159</v>
      </c>
      <c r="BM278" s="224" t="s">
        <v>369</v>
      </c>
    </row>
    <row r="279" s="2" customFormat="1">
      <c r="A279" s="37"/>
      <c r="B279" s="38"/>
      <c r="C279" s="39"/>
      <c r="D279" s="226" t="s">
        <v>130</v>
      </c>
      <c r="E279" s="39"/>
      <c r="F279" s="227" t="s">
        <v>368</v>
      </c>
      <c r="G279" s="39"/>
      <c r="H279" s="39"/>
      <c r="I279" s="228"/>
      <c r="J279" s="39"/>
      <c r="K279" s="39"/>
      <c r="L279" s="43"/>
      <c r="M279" s="229"/>
      <c r="N279" s="230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130</v>
      </c>
      <c r="AU279" s="16" t="s">
        <v>81</v>
      </c>
    </row>
    <row r="280" s="2" customFormat="1" ht="24.15" customHeight="1">
      <c r="A280" s="37"/>
      <c r="B280" s="38"/>
      <c r="C280" s="213" t="s">
        <v>252</v>
      </c>
      <c r="D280" s="213" t="s">
        <v>125</v>
      </c>
      <c r="E280" s="214" t="s">
        <v>370</v>
      </c>
      <c r="F280" s="215" t="s">
        <v>371</v>
      </c>
      <c r="G280" s="216" t="s">
        <v>299</v>
      </c>
      <c r="H280" s="217">
        <v>235.69999999999999</v>
      </c>
      <c r="I280" s="218"/>
      <c r="J280" s="219">
        <f>ROUND(I280*H280,2)</f>
        <v>0</v>
      </c>
      <c r="K280" s="215" t="s">
        <v>1</v>
      </c>
      <c r="L280" s="43"/>
      <c r="M280" s="220" t="s">
        <v>1</v>
      </c>
      <c r="N280" s="221" t="s">
        <v>38</v>
      </c>
      <c r="O280" s="90"/>
      <c r="P280" s="222">
        <f>O280*H280</f>
        <v>0</v>
      </c>
      <c r="Q280" s="222">
        <v>0</v>
      </c>
      <c r="R280" s="222">
        <f>Q280*H280</f>
        <v>0</v>
      </c>
      <c r="S280" s="222">
        <v>0.027199999999999998</v>
      </c>
      <c r="T280" s="223">
        <f>S280*H280</f>
        <v>6.411039999999999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4" t="s">
        <v>159</v>
      </c>
      <c r="AT280" s="224" t="s">
        <v>125</v>
      </c>
      <c r="AU280" s="224" t="s">
        <v>81</v>
      </c>
      <c r="AY280" s="16" t="s">
        <v>122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6" t="s">
        <v>79</v>
      </c>
      <c r="BK280" s="225">
        <f>ROUND(I280*H280,2)</f>
        <v>0</v>
      </c>
      <c r="BL280" s="16" t="s">
        <v>159</v>
      </c>
      <c r="BM280" s="224" t="s">
        <v>372</v>
      </c>
    </row>
    <row r="281" s="2" customFormat="1">
      <c r="A281" s="37"/>
      <c r="B281" s="38"/>
      <c r="C281" s="39"/>
      <c r="D281" s="226" t="s">
        <v>130</v>
      </c>
      <c r="E281" s="39"/>
      <c r="F281" s="227" t="s">
        <v>371</v>
      </c>
      <c r="G281" s="39"/>
      <c r="H281" s="39"/>
      <c r="I281" s="228"/>
      <c r="J281" s="39"/>
      <c r="K281" s="39"/>
      <c r="L281" s="43"/>
      <c r="M281" s="229"/>
      <c r="N281" s="230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130</v>
      </c>
      <c r="AU281" s="16" t="s">
        <v>81</v>
      </c>
    </row>
    <row r="282" s="2" customFormat="1" ht="24.15" customHeight="1">
      <c r="A282" s="37"/>
      <c r="B282" s="38"/>
      <c r="C282" s="213" t="s">
        <v>373</v>
      </c>
      <c r="D282" s="213" t="s">
        <v>125</v>
      </c>
      <c r="E282" s="214" t="s">
        <v>374</v>
      </c>
      <c r="F282" s="215" t="s">
        <v>375</v>
      </c>
      <c r="G282" s="216" t="s">
        <v>333</v>
      </c>
      <c r="H282" s="217">
        <v>60.5</v>
      </c>
      <c r="I282" s="218"/>
      <c r="J282" s="219">
        <f>ROUND(I282*H282,2)</f>
        <v>0</v>
      </c>
      <c r="K282" s="215" t="s">
        <v>1</v>
      </c>
      <c r="L282" s="43"/>
      <c r="M282" s="220" t="s">
        <v>1</v>
      </c>
      <c r="N282" s="221" t="s">
        <v>38</v>
      </c>
      <c r="O282" s="90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4" t="s">
        <v>159</v>
      </c>
      <c r="AT282" s="224" t="s">
        <v>125</v>
      </c>
      <c r="AU282" s="224" t="s">
        <v>81</v>
      </c>
      <c r="AY282" s="16" t="s">
        <v>122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6" t="s">
        <v>79</v>
      </c>
      <c r="BK282" s="225">
        <f>ROUND(I282*H282,2)</f>
        <v>0</v>
      </c>
      <c r="BL282" s="16" t="s">
        <v>159</v>
      </c>
      <c r="BM282" s="224" t="s">
        <v>376</v>
      </c>
    </row>
    <row r="283" s="2" customFormat="1">
      <c r="A283" s="37"/>
      <c r="B283" s="38"/>
      <c r="C283" s="39"/>
      <c r="D283" s="226" t="s">
        <v>130</v>
      </c>
      <c r="E283" s="39"/>
      <c r="F283" s="227" t="s">
        <v>375</v>
      </c>
      <c r="G283" s="39"/>
      <c r="H283" s="39"/>
      <c r="I283" s="228"/>
      <c r="J283" s="39"/>
      <c r="K283" s="39"/>
      <c r="L283" s="43"/>
      <c r="M283" s="229"/>
      <c r="N283" s="230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130</v>
      </c>
      <c r="AU283" s="16" t="s">
        <v>81</v>
      </c>
    </row>
    <row r="284" s="2" customFormat="1" ht="16.5" customHeight="1">
      <c r="A284" s="37"/>
      <c r="B284" s="38"/>
      <c r="C284" s="253" t="s">
        <v>266</v>
      </c>
      <c r="D284" s="253" t="s">
        <v>195</v>
      </c>
      <c r="E284" s="254" t="s">
        <v>377</v>
      </c>
      <c r="F284" s="255" t="s">
        <v>378</v>
      </c>
      <c r="G284" s="256" t="s">
        <v>333</v>
      </c>
      <c r="H284" s="257">
        <v>66.549999999999997</v>
      </c>
      <c r="I284" s="258"/>
      <c r="J284" s="259">
        <f>ROUND(I284*H284,2)</f>
        <v>0</v>
      </c>
      <c r="K284" s="255" t="s">
        <v>1</v>
      </c>
      <c r="L284" s="260"/>
      <c r="M284" s="261" t="s">
        <v>1</v>
      </c>
      <c r="N284" s="262" t="s">
        <v>38</v>
      </c>
      <c r="O284" s="90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4" t="s">
        <v>193</v>
      </c>
      <c r="AT284" s="224" t="s">
        <v>195</v>
      </c>
      <c r="AU284" s="224" t="s">
        <v>81</v>
      </c>
      <c r="AY284" s="16" t="s">
        <v>122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6" t="s">
        <v>79</v>
      </c>
      <c r="BK284" s="225">
        <f>ROUND(I284*H284,2)</f>
        <v>0</v>
      </c>
      <c r="BL284" s="16" t="s">
        <v>159</v>
      </c>
      <c r="BM284" s="224" t="s">
        <v>379</v>
      </c>
    </row>
    <row r="285" s="2" customFormat="1">
      <c r="A285" s="37"/>
      <c r="B285" s="38"/>
      <c r="C285" s="39"/>
      <c r="D285" s="226" t="s">
        <v>130</v>
      </c>
      <c r="E285" s="39"/>
      <c r="F285" s="227" t="s">
        <v>378</v>
      </c>
      <c r="G285" s="39"/>
      <c r="H285" s="39"/>
      <c r="I285" s="228"/>
      <c r="J285" s="39"/>
      <c r="K285" s="39"/>
      <c r="L285" s="43"/>
      <c r="M285" s="229"/>
      <c r="N285" s="230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130</v>
      </c>
      <c r="AU285" s="16" t="s">
        <v>81</v>
      </c>
    </row>
    <row r="286" s="13" customFormat="1">
      <c r="A286" s="13"/>
      <c r="B286" s="231"/>
      <c r="C286" s="232"/>
      <c r="D286" s="226" t="s">
        <v>147</v>
      </c>
      <c r="E286" s="233" t="s">
        <v>1</v>
      </c>
      <c r="F286" s="234" t="s">
        <v>380</v>
      </c>
      <c r="G286" s="232"/>
      <c r="H286" s="235">
        <v>66.549999999999997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147</v>
      </c>
      <c r="AU286" s="241" t="s">
        <v>81</v>
      </c>
      <c r="AV286" s="13" t="s">
        <v>81</v>
      </c>
      <c r="AW286" s="13" t="s">
        <v>30</v>
      </c>
      <c r="AX286" s="13" t="s">
        <v>73</v>
      </c>
      <c r="AY286" s="241" t="s">
        <v>122</v>
      </c>
    </row>
    <row r="287" s="14" customFormat="1">
      <c r="A287" s="14"/>
      <c r="B287" s="242"/>
      <c r="C287" s="243"/>
      <c r="D287" s="226" t="s">
        <v>147</v>
      </c>
      <c r="E287" s="244" t="s">
        <v>1</v>
      </c>
      <c r="F287" s="245" t="s">
        <v>149</v>
      </c>
      <c r="G287" s="243"/>
      <c r="H287" s="246">
        <v>66.549999999999997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147</v>
      </c>
      <c r="AU287" s="252" t="s">
        <v>81</v>
      </c>
      <c r="AV287" s="14" t="s">
        <v>129</v>
      </c>
      <c r="AW287" s="14" t="s">
        <v>30</v>
      </c>
      <c r="AX287" s="14" t="s">
        <v>79</v>
      </c>
      <c r="AY287" s="252" t="s">
        <v>122</v>
      </c>
    </row>
    <row r="288" s="2" customFormat="1" ht="24.15" customHeight="1">
      <c r="A288" s="37"/>
      <c r="B288" s="38"/>
      <c r="C288" s="213" t="s">
        <v>381</v>
      </c>
      <c r="D288" s="213" t="s">
        <v>125</v>
      </c>
      <c r="E288" s="214" t="s">
        <v>382</v>
      </c>
      <c r="F288" s="215" t="s">
        <v>383</v>
      </c>
      <c r="G288" s="216" t="s">
        <v>333</v>
      </c>
      <c r="H288" s="217">
        <v>94</v>
      </c>
      <c r="I288" s="218"/>
      <c r="J288" s="219">
        <f>ROUND(I288*H288,2)</f>
        <v>0</v>
      </c>
      <c r="K288" s="215" t="s">
        <v>1</v>
      </c>
      <c r="L288" s="43"/>
      <c r="M288" s="220" t="s">
        <v>1</v>
      </c>
      <c r="N288" s="221" t="s">
        <v>38</v>
      </c>
      <c r="O288" s="90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4" t="s">
        <v>159</v>
      </c>
      <c r="AT288" s="224" t="s">
        <v>125</v>
      </c>
      <c r="AU288" s="224" t="s">
        <v>81</v>
      </c>
      <c r="AY288" s="16" t="s">
        <v>122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6" t="s">
        <v>79</v>
      </c>
      <c r="BK288" s="225">
        <f>ROUND(I288*H288,2)</f>
        <v>0</v>
      </c>
      <c r="BL288" s="16" t="s">
        <v>159</v>
      </c>
      <c r="BM288" s="224" t="s">
        <v>384</v>
      </c>
    </row>
    <row r="289" s="2" customFormat="1">
      <c r="A289" s="37"/>
      <c r="B289" s="38"/>
      <c r="C289" s="39"/>
      <c r="D289" s="226" t="s">
        <v>130</v>
      </c>
      <c r="E289" s="39"/>
      <c r="F289" s="227" t="s">
        <v>383</v>
      </c>
      <c r="G289" s="39"/>
      <c r="H289" s="39"/>
      <c r="I289" s="228"/>
      <c r="J289" s="39"/>
      <c r="K289" s="39"/>
      <c r="L289" s="43"/>
      <c r="M289" s="229"/>
      <c r="N289" s="230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130</v>
      </c>
      <c r="AU289" s="16" t="s">
        <v>81</v>
      </c>
    </row>
    <row r="290" s="2" customFormat="1" ht="16.5" customHeight="1">
      <c r="A290" s="37"/>
      <c r="B290" s="38"/>
      <c r="C290" s="253" t="s">
        <v>269</v>
      </c>
      <c r="D290" s="253" t="s">
        <v>195</v>
      </c>
      <c r="E290" s="254" t="s">
        <v>377</v>
      </c>
      <c r="F290" s="255" t="s">
        <v>378</v>
      </c>
      <c r="G290" s="256" t="s">
        <v>333</v>
      </c>
      <c r="H290" s="257">
        <v>98.700000000000003</v>
      </c>
      <c r="I290" s="258"/>
      <c r="J290" s="259">
        <f>ROUND(I290*H290,2)</f>
        <v>0</v>
      </c>
      <c r="K290" s="255" t="s">
        <v>1</v>
      </c>
      <c r="L290" s="260"/>
      <c r="M290" s="261" t="s">
        <v>1</v>
      </c>
      <c r="N290" s="262" t="s">
        <v>38</v>
      </c>
      <c r="O290" s="90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4" t="s">
        <v>193</v>
      </c>
      <c r="AT290" s="224" t="s">
        <v>195</v>
      </c>
      <c r="AU290" s="224" t="s">
        <v>81</v>
      </c>
      <c r="AY290" s="16" t="s">
        <v>122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6" t="s">
        <v>79</v>
      </c>
      <c r="BK290" s="225">
        <f>ROUND(I290*H290,2)</f>
        <v>0</v>
      </c>
      <c r="BL290" s="16" t="s">
        <v>159</v>
      </c>
      <c r="BM290" s="224" t="s">
        <v>385</v>
      </c>
    </row>
    <row r="291" s="2" customFormat="1">
      <c r="A291" s="37"/>
      <c r="B291" s="38"/>
      <c r="C291" s="39"/>
      <c r="D291" s="226" t="s">
        <v>130</v>
      </c>
      <c r="E291" s="39"/>
      <c r="F291" s="227" t="s">
        <v>378</v>
      </c>
      <c r="G291" s="39"/>
      <c r="H291" s="39"/>
      <c r="I291" s="228"/>
      <c r="J291" s="39"/>
      <c r="K291" s="39"/>
      <c r="L291" s="43"/>
      <c r="M291" s="229"/>
      <c r="N291" s="230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130</v>
      </c>
      <c r="AU291" s="16" t="s">
        <v>81</v>
      </c>
    </row>
    <row r="292" s="13" customFormat="1">
      <c r="A292" s="13"/>
      <c r="B292" s="231"/>
      <c r="C292" s="232"/>
      <c r="D292" s="226" t="s">
        <v>147</v>
      </c>
      <c r="E292" s="233" t="s">
        <v>1</v>
      </c>
      <c r="F292" s="234" t="s">
        <v>386</v>
      </c>
      <c r="G292" s="232"/>
      <c r="H292" s="235">
        <v>98.700000000000003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147</v>
      </c>
      <c r="AU292" s="241" t="s">
        <v>81</v>
      </c>
      <c r="AV292" s="13" t="s">
        <v>81</v>
      </c>
      <c r="AW292" s="13" t="s">
        <v>30</v>
      </c>
      <c r="AX292" s="13" t="s">
        <v>73</v>
      </c>
      <c r="AY292" s="241" t="s">
        <v>122</v>
      </c>
    </row>
    <row r="293" s="14" customFormat="1">
      <c r="A293" s="14"/>
      <c r="B293" s="242"/>
      <c r="C293" s="243"/>
      <c r="D293" s="226" t="s">
        <v>147</v>
      </c>
      <c r="E293" s="244" t="s">
        <v>1</v>
      </c>
      <c r="F293" s="245" t="s">
        <v>149</v>
      </c>
      <c r="G293" s="243"/>
      <c r="H293" s="246">
        <v>98.700000000000003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147</v>
      </c>
      <c r="AU293" s="252" t="s">
        <v>81</v>
      </c>
      <c r="AV293" s="14" t="s">
        <v>129</v>
      </c>
      <c r="AW293" s="14" t="s">
        <v>30</v>
      </c>
      <c r="AX293" s="14" t="s">
        <v>79</v>
      </c>
      <c r="AY293" s="252" t="s">
        <v>122</v>
      </c>
    </row>
    <row r="294" s="2" customFormat="1" ht="16.5" customHeight="1">
      <c r="A294" s="37"/>
      <c r="B294" s="38"/>
      <c r="C294" s="213" t="s">
        <v>387</v>
      </c>
      <c r="D294" s="213" t="s">
        <v>125</v>
      </c>
      <c r="E294" s="214" t="s">
        <v>388</v>
      </c>
      <c r="F294" s="215" t="s">
        <v>389</v>
      </c>
      <c r="G294" s="216" t="s">
        <v>128</v>
      </c>
      <c r="H294" s="217">
        <v>10</v>
      </c>
      <c r="I294" s="218"/>
      <c r="J294" s="219">
        <f>ROUND(I294*H294,2)</f>
        <v>0</v>
      </c>
      <c r="K294" s="215" t="s">
        <v>1</v>
      </c>
      <c r="L294" s="43"/>
      <c r="M294" s="220" t="s">
        <v>1</v>
      </c>
      <c r="N294" s="221" t="s">
        <v>38</v>
      </c>
      <c r="O294" s="90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4" t="s">
        <v>159</v>
      </c>
      <c r="AT294" s="224" t="s">
        <v>125</v>
      </c>
      <c r="AU294" s="224" t="s">
        <v>81</v>
      </c>
      <c r="AY294" s="16" t="s">
        <v>122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6" t="s">
        <v>79</v>
      </c>
      <c r="BK294" s="225">
        <f>ROUND(I294*H294,2)</f>
        <v>0</v>
      </c>
      <c r="BL294" s="16" t="s">
        <v>159</v>
      </c>
      <c r="BM294" s="224" t="s">
        <v>390</v>
      </c>
    </row>
    <row r="295" s="2" customFormat="1">
      <c r="A295" s="37"/>
      <c r="B295" s="38"/>
      <c r="C295" s="39"/>
      <c r="D295" s="226" t="s">
        <v>130</v>
      </c>
      <c r="E295" s="39"/>
      <c r="F295" s="227" t="s">
        <v>389</v>
      </c>
      <c r="G295" s="39"/>
      <c r="H295" s="39"/>
      <c r="I295" s="228"/>
      <c r="J295" s="39"/>
      <c r="K295" s="39"/>
      <c r="L295" s="43"/>
      <c r="M295" s="229"/>
      <c r="N295" s="230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130</v>
      </c>
      <c r="AU295" s="16" t="s">
        <v>81</v>
      </c>
    </row>
    <row r="296" s="2" customFormat="1" ht="21.75" customHeight="1">
      <c r="A296" s="37"/>
      <c r="B296" s="38"/>
      <c r="C296" s="213" t="s">
        <v>273</v>
      </c>
      <c r="D296" s="213" t="s">
        <v>125</v>
      </c>
      <c r="E296" s="214" t="s">
        <v>391</v>
      </c>
      <c r="F296" s="215" t="s">
        <v>392</v>
      </c>
      <c r="G296" s="216" t="s">
        <v>128</v>
      </c>
      <c r="H296" s="217">
        <v>57</v>
      </c>
      <c r="I296" s="218"/>
      <c r="J296" s="219">
        <f>ROUND(I296*H296,2)</f>
        <v>0</v>
      </c>
      <c r="K296" s="215" t="s">
        <v>1</v>
      </c>
      <c r="L296" s="43"/>
      <c r="M296" s="220" t="s">
        <v>1</v>
      </c>
      <c r="N296" s="221" t="s">
        <v>38</v>
      </c>
      <c r="O296" s="90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4" t="s">
        <v>159</v>
      </c>
      <c r="AT296" s="224" t="s">
        <v>125</v>
      </c>
      <c r="AU296" s="224" t="s">
        <v>81</v>
      </c>
      <c r="AY296" s="16" t="s">
        <v>122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6" t="s">
        <v>79</v>
      </c>
      <c r="BK296" s="225">
        <f>ROUND(I296*H296,2)</f>
        <v>0</v>
      </c>
      <c r="BL296" s="16" t="s">
        <v>159</v>
      </c>
      <c r="BM296" s="224" t="s">
        <v>393</v>
      </c>
    </row>
    <row r="297" s="2" customFormat="1">
      <c r="A297" s="37"/>
      <c r="B297" s="38"/>
      <c r="C297" s="39"/>
      <c r="D297" s="226" t="s">
        <v>130</v>
      </c>
      <c r="E297" s="39"/>
      <c r="F297" s="227" t="s">
        <v>392</v>
      </c>
      <c r="G297" s="39"/>
      <c r="H297" s="39"/>
      <c r="I297" s="228"/>
      <c r="J297" s="39"/>
      <c r="K297" s="39"/>
      <c r="L297" s="43"/>
      <c r="M297" s="229"/>
      <c r="N297" s="230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130</v>
      </c>
      <c r="AU297" s="16" t="s">
        <v>81</v>
      </c>
    </row>
    <row r="298" s="2" customFormat="1" ht="24.15" customHeight="1">
      <c r="A298" s="37"/>
      <c r="B298" s="38"/>
      <c r="C298" s="213" t="s">
        <v>394</v>
      </c>
      <c r="D298" s="213" t="s">
        <v>125</v>
      </c>
      <c r="E298" s="214" t="s">
        <v>395</v>
      </c>
      <c r="F298" s="215" t="s">
        <v>396</v>
      </c>
      <c r="G298" s="216" t="s">
        <v>211</v>
      </c>
      <c r="H298" s="263"/>
      <c r="I298" s="218"/>
      <c r="J298" s="219">
        <f>ROUND(I298*H298,2)</f>
        <v>0</v>
      </c>
      <c r="K298" s="215" t="s">
        <v>1</v>
      </c>
      <c r="L298" s="43"/>
      <c r="M298" s="220" t="s">
        <v>1</v>
      </c>
      <c r="N298" s="221" t="s">
        <v>38</v>
      </c>
      <c r="O298" s="90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4" t="s">
        <v>159</v>
      </c>
      <c r="AT298" s="224" t="s">
        <v>125</v>
      </c>
      <c r="AU298" s="224" t="s">
        <v>81</v>
      </c>
      <c r="AY298" s="16" t="s">
        <v>122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6" t="s">
        <v>79</v>
      </c>
      <c r="BK298" s="225">
        <f>ROUND(I298*H298,2)</f>
        <v>0</v>
      </c>
      <c r="BL298" s="16" t="s">
        <v>159</v>
      </c>
      <c r="BM298" s="224" t="s">
        <v>397</v>
      </c>
    </row>
    <row r="299" s="2" customFormat="1">
      <c r="A299" s="37"/>
      <c r="B299" s="38"/>
      <c r="C299" s="39"/>
      <c r="D299" s="226" t="s">
        <v>130</v>
      </c>
      <c r="E299" s="39"/>
      <c r="F299" s="227" t="s">
        <v>396</v>
      </c>
      <c r="G299" s="39"/>
      <c r="H299" s="39"/>
      <c r="I299" s="228"/>
      <c r="J299" s="39"/>
      <c r="K299" s="39"/>
      <c r="L299" s="43"/>
      <c r="M299" s="229"/>
      <c r="N299" s="230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130</v>
      </c>
      <c r="AU299" s="16" t="s">
        <v>81</v>
      </c>
    </row>
    <row r="300" s="12" customFormat="1" ht="22.8" customHeight="1">
      <c r="A300" s="12"/>
      <c r="B300" s="197"/>
      <c r="C300" s="198"/>
      <c r="D300" s="199" t="s">
        <v>72</v>
      </c>
      <c r="E300" s="211" t="s">
        <v>398</v>
      </c>
      <c r="F300" s="211" t="s">
        <v>399</v>
      </c>
      <c r="G300" s="198"/>
      <c r="H300" s="198"/>
      <c r="I300" s="201"/>
      <c r="J300" s="212">
        <f>BK300</f>
        <v>0</v>
      </c>
      <c r="K300" s="198"/>
      <c r="L300" s="203"/>
      <c r="M300" s="204"/>
      <c r="N300" s="205"/>
      <c r="O300" s="205"/>
      <c r="P300" s="206">
        <f>SUM(P301:P314)</f>
        <v>0</v>
      </c>
      <c r="Q300" s="205"/>
      <c r="R300" s="206">
        <f>SUM(R301:R314)</f>
        <v>0</v>
      </c>
      <c r="S300" s="205"/>
      <c r="T300" s="207">
        <f>SUM(T301:T314)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8" t="s">
        <v>81</v>
      </c>
      <c r="AT300" s="209" t="s">
        <v>72</v>
      </c>
      <c r="AU300" s="209" t="s">
        <v>79</v>
      </c>
      <c r="AY300" s="208" t="s">
        <v>122</v>
      </c>
      <c r="BK300" s="210">
        <f>SUM(BK301:BK314)</f>
        <v>0</v>
      </c>
    </row>
    <row r="301" s="2" customFormat="1" ht="24.15" customHeight="1">
      <c r="A301" s="37"/>
      <c r="B301" s="38"/>
      <c r="C301" s="213" t="s">
        <v>276</v>
      </c>
      <c r="D301" s="213" t="s">
        <v>125</v>
      </c>
      <c r="E301" s="214" t="s">
        <v>400</v>
      </c>
      <c r="F301" s="215" t="s">
        <v>401</v>
      </c>
      <c r="G301" s="216" t="s">
        <v>299</v>
      </c>
      <c r="H301" s="217">
        <v>10</v>
      </c>
      <c r="I301" s="218"/>
      <c r="J301" s="219">
        <f>ROUND(I301*H301,2)</f>
        <v>0</v>
      </c>
      <c r="K301" s="215" t="s">
        <v>1</v>
      </c>
      <c r="L301" s="43"/>
      <c r="M301" s="220" t="s">
        <v>1</v>
      </c>
      <c r="N301" s="221" t="s">
        <v>38</v>
      </c>
      <c r="O301" s="90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4" t="s">
        <v>159</v>
      </c>
      <c r="AT301" s="224" t="s">
        <v>125</v>
      </c>
      <c r="AU301" s="224" t="s">
        <v>81</v>
      </c>
      <c r="AY301" s="16" t="s">
        <v>122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6" t="s">
        <v>79</v>
      </c>
      <c r="BK301" s="225">
        <f>ROUND(I301*H301,2)</f>
        <v>0</v>
      </c>
      <c r="BL301" s="16" t="s">
        <v>159</v>
      </c>
      <c r="BM301" s="224" t="s">
        <v>402</v>
      </c>
    </row>
    <row r="302" s="2" customFormat="1">
      <c r="A302" s="37"/>
      <c r="B302" s="38"/>
      <c r="C302" s="39"/>
      <c r="D302" s="226" t="s">
        <v>130</v>
      </c>
      <c r="E302" s="39"/>
      <c r="F302" s="227" t="s">
        <v>401</v>
      </c>
      <c r="G302" s="39"/>
      <c r="H302" s="39"/>
      <c r="I302" s="228"/>
      <c r="J302" s="39"/>
      <c r="K302" s="39"/>
      <c r="L302" s="43"/>
      <c r="M302" s="229"/>
      <c r="N302" s="230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130</v>
      </c>
      <c r="AU302" s="16" t="s">
        <v>81</v>
      </c>
    </row>
    <row r="303" s="2" customFormat="1" ht="24.15" customHeight="1">
      <c r="A303" s="37"/>
      <c r="B303" s="38"/>
      <c r="C303" s="213" t="s">
        <v>403</v>
      </c>
      <c r="D303" s="213" t="s">
        <v>125</v>
      </c>
      <c r="E303" s="214" t="s">
        <v>404</v>
      </c>
      <c r="F303" s="215" t="s">
        <v>405</v>
      </c>
      <c r="G303" s="216" t="s">
        <v>299</v>
      </c>
      <c r="H303" s="217">
        <v>10</v>
      </c>
      <c r="I303" s="218"/>
      <c r="J303" s="219">
        <f>ROUND(I303*H303,2)</f>
        <v>0</v>
      </c>
      <c r="K303" s="215" t="s">
        <v>1</v>
      </c>
      <c r="L303" s="43"/>
      <c r="M303" s="220" t="s">
        <v>1</v>
      </c>
      <c r="N303" s="221" t="s">
        <v>38</v>
      </c>
      <c r="O303" s="90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4" t="s">
        <v>159</v>
      </c>
      <c r="AT303" s="224" t="s">
        <v>125</v>
      </c>
      <c r="AU303" s="224" t="s">
        <v>81</v>
      </c>
      <c r="AY303" s="16" t="s">
        <v>122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6" t="s">
        <v>79</v>
      </c>
      <c r="BK303" s="225">
        <f>ROUND(I303*H303,2)</f>
        <v>0</v>
      </c>
      <c r="BL303" s="16" t="s">
        <v>159</v>
      </c>
      <c r="BM303" s="224" t="s">
        <v>406</v>
      </c>
    </row>
    <row r="304" s="2" customFormat="1">
      <c r="A304" s="37"/>
      <c r="B304" s="38"/>
      <c r="C304" s="39"/>
      <c r="D304" s="226" t="s">
        <v>130</v>
      </c>
      <c r="E304" s="39"/>
      <c r="F304" s="227" t="s">
        <v>405</v>
      </c>
      <c r="G304" s="39"/>
      <c r="H304" s="39"/>
      <c r="I304" s="228"/>
      <c r="J304" s="39"/>
      <c r="K304" s="39"/>
      <c r="L304" s="43"/>
      <c r="M304" s="229"/>
      <c r="N304" s="230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130</v>
      </c>
      <c r="AU304" s="16" t="s">
        <v>81</v>
      </c>
    </row>
    <row r="305" s="2" customFormat="1" ht="24.15" customHeight="1">
      <c r="A305" s="37"/>
      <c r="B305" s="38"/>
      <c r="C305" s="213" t="s">
        <v>280</v>
      </c>
      <c r="D305" s="213" t="s">
        <v>125</v>
      </c>
      <c r="E305" s="214" t="s">
        <v>407</v>
      </c>
      <c r="F305" s="215" t="s">
        <v>408</v>
      </c>
      <c r="G305" s="216" t="s">
        <v>299</v>
      </c>
      <c r="H305" s="217">
        <v>10</v>
      </c>
      <c r="I305" s="218"/>
      <c r="J305" s="219">
        <f>ROUND(I305*H305,2)</f>
        <v>0</v>
      </c>
      <c r="K305" s="215" t="s">
        <v>1</v>
      </c>
      <c r="L305" s="43"/>
      <c r="M305" s="220" t="s">
        <v>1</v>
      </c>
      <c r="N305" s="221" t="s">
        <v>38</v>
      </c>
      <c r="O305" s="90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4" t="s">
        <v>159</v>
      </c>
      <c r="AT305" s="224" t="s">
        <v>125</v>
      </c>
      <c r="AU305" s="224" t="s">
        <v>81</v>
      </c>
      <c r="AY305" s="16" t="s">
        <v>122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6" t="s">
        <v>79</v>
      </c>
      <c r="BK305" s="225">
        <f>ROUND(I305*H305,2)</f>
        <v>0</v>
      </c>
      <c r="BL305" s="16" t="s">
        <v>159</v>
      </c>
      <c r="BM305" s="224" t="s">
        <v>409</v>
      </c>
    </row>
    <row r="306" s="2" customFormat="1">
      <c r="A306" s="37"/>
      <c r="B306" s="38"/>
      <c r="C306" s="39"/>
      <c r="D306" s="226" t="s">
        <v>130</v>
      </c>
      <c r="E306" s="39"/>
      <c r="F306" s="227" t="s">
        <v>408</v>
      </c>
      <c r="G306" s="39"/>
      <c r="H306" s="39"/>
      <c r="I306" s="228"/>
      <c r="J306" s="39"/>
      <c r="K306" s="39"/>
      <c r="L306" s="43"/>
      <c r="M306" s="229"/>
      <c r="N306" s="230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130</v>
      </c>
      <c r="AU306" s="16" t="s">
        <v>81</v>
      </c>
    </row>
    <row r="307" s="2" customFormat="1" ht="24.15" customHeight="1">
      <c r="A307" s="37"/>
      <c r="B307" s="38"/>
      <c r="C307" s="213" t="s">
        <v>410</v>
      </c>
      <c r="D307" s="213" t="s">
        <v>125</v>
      </c>
      <c r="E307" s="214" t="s">
        <v>411</v>
      </c>
      <c r="F307" s="215" t="s">
        <v>412</v>
      </c>
      <c r="G307" s="216" t="s">
        <v>299</v>
      </c>
      <c r="H307" s="217">
        <v>10</v>
      </c>
      <c r="I307" s="218"/>
      <c r="J307" s="219">
        <f>ROUND(I307*H307,2)</f>
        <v>0</v>
      </c>
      <c r="K307" s="215" t="s">
        <v>1</v>
      </c>
      <c r="L307" s="43"/>
      <c r="M307" s="220" t="s">
        <v>1</v>
      </c>
      <c r="N307" s="221" t="s">
        <v>38</v>
      </c>
      <c r="O307" s="90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4" t="s">
        <v>159</v>
      </c>
      <c r="AT307" s="224" t="s">
        <v>125</v>
      </c>
      <c r="AU307" s="224" t="s">
        <v>81</v>
      </c>
      <c r="AY307" s="16" t="s">
        <v>122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6" t="s">
        <v>79</v>
      </c>
      <c r="BK307" s="225">
        <f>ROUND(I307*H307,2)</f>
        <v>0</v>
      </c>
      <c r="BL307" s="16" t="s">
        <v>159</v>
      </c>
      <c r="BM307" s="224" t="s">
        <v>413</v>
      </c>
    </row>
    <row r="308" s="2" customFormat="1">
      <c r="A308" s="37"/>
      <c r="B308" s="38"/>
      <c r="C308" s="39"/>
      <c r="D308" s="226" t="s">
        <v>130</v>
      </c>
      <c r="E308" s="39"/>
      <c r="F308" s="227" t="s">
        <v>412</v>
      </c>
      <c r="G308" s="39"/>
      <c r="H308" s="39"/>
      <c r="I308" s="228"/>
      <c r="J308" s="39"/>
      <c r="K308" s="39"/>
      <c r="L308" s="43"/>
      <c r="M308" s="229"/>
      <c r="N308" s="230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130</v>
      </c>
      <c r="AU308" s="16" t="s">
        <v>81</v>
      </c>
    </row>
    <row r="309" s="2" customFormat="1" ht="24.15" customHeight="1">
      <c r="A309" s="37"/>
      <c r="B309" s="38"/>
      <c r="C309" s="213" t="s">
        <v>283</v>
      </c>
      <c r="D309" s="213" t="s">
        <v>125</v>
      </c>
      <c r="E309" s="214" t="s">
        <v>414</v>
      </c>
      <c r="F309" s="215" t="s">
        <v>415</v>
      </c>
      <c r="G309" s="216" t="s">
        <v>333</v>
      </c>
      <c r="H309" s="217">
        <v>35</v>
      </c>
      <c r="I309" s="218"/>
      <c r="J309" s="219">
        <f>ROUND(I309*H309,2)</f>
        <v>0</v>
      </c>
      <c r="K309" s="215" t="s">
        <v>1</v>
      </c>
      <c r="L309" s="43"/>
      <c r="M309" s="220" t="s">
        <v>1</v>
      </c>
      <c r="N309" s="221" t="s">
        <v>38</v>
      </c>
      <c r="O309" s="90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4" t="s">
        <v>159</v>
      </c>
      <c r="AT309" s="224" t="s">
        <v>125</v>
      </c>
      <c r="AU309" s="224" t="s">
        <v>81</v>
      </c>
      <c r="AY309" s="16" t="s">
        <v>122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6" t="s">
        <v>79</v>
      </c>
      <c r="BK309" s="225">
        <f>ROUND(I309*H309,2)</f>
        <v>0</v>
      </c>
      <c r="BL309" s="16" t="s">
        <v>159</v>
      </c>
      <c r="BM309" s="224" t="s">
        <v>416</v>
      </c>
    </row>
    <row r="310" s="2" customFormat="1">
      <c r="A310" s="37"/>
      <c r="B310" s="38"/>
      <c r="C310" s="39"/>
      <c r="D310" s="226" t="s">
        <v>130</v>
      </c>
      <c r="E310" s="39"/>
      <c r="F310" s="227" t="s">
        <v>415</v>
      </c>
      <c r="G310" s="39"/>
      <c r="H310" s="39"/>
      <c r="I310" s="228"/>
      <c r="J310" s="39"/>
      <c r="K310" s="39"/>
      <c r="L310" s="43"/>
      <c r="M310" s="229"/>
      <c r="N310" s="230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130</v>
      </c>
      <c r="AU310" s="16" t="s">
        <v>81</v>
      </c>
    </row>
    <row r="311" s="2" customFormat="1" ht="24.15" customHeight="1">
      <c r="A311" s="37"/>
      <c r="B311" s="38"/>
      <c r="C311" s="213" t="s">
        <v>417</v>
      </c>
      <c r="D311" s="213" t="s">
        <v>125</v>
      </c>
      <c r="E311" s="214" t="s">
        <v>418</v>
      </c>
      <c r="F311" s="215" t="s">
        <v>419</v>
      </c>
      <c r="G311" s="216" t="s">
        <v>333</v>
      </c>
      <c r="H311" s="217">
        <v>35</v>
      </c>
      <c r="I311" s="218"/>
      <c r="J311" s="219">
        <f>ROUND(I311*H311,2)</f>
        <v>0</v>
      </c>
      <c r="K311" s="215" t="s">
        <v>1</v>
      </c>
      <c r="L311" s="43"/>
      <c r="M311" s="220" t="s">
        <v>1</v>
      </c>
      <c r="N311" s="221" t="s">
        <v>38</v>
      </c>
      <c r="O311" s="90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4" t="s">
        <v>159</v>
      </c>
      <c r="AT311" s="224" t="s">
        <v>125</v>
      </c>
      <c r="AU311" s="224" t="s">
        <v>81</v>
      </c>
      <c r="AY311" s="16" t="s">
        <v>122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6" t="s">
        <v>79</v>
      </c>
      <c r="BK311" s="225">
        <f>ROUND(I311*H311,2)</f>
        <v>0</v>
      </c>
      <c r="BL311" s="16" t="s">
        <v>159</v>
      </c>
      <c r="BM311" s="224" t="s">
        <v>420</v>
      </c>
    </row>
    <row r="312" s="2" customFormat="1">
      <c r="A312" s="37"/>
      <c r="B312" s="38"/>
      <c r="C312" s="39"/>
      <c r="D312" s="226" t="s">
        <v>130</v>
      </c>
      <c r="E312" s="39"/>
      <c r="F312" s="227" t="s">
        <v>419</v>
      </c>
      <c r="G312" s="39"/>
      <c r="H312" s="39"/>
      <c r="I312" s="228"/>
      <c r="J312" s="39"/>
      <c r="K312" s="39"/>
      <c r="L312" s="43"/>
      <c r="M312" s="229"/>
      <c r="N312" s="230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130</v>
      </c>
      <c r="AU312" s="16" t="s">
        <v>81</v>
      </c>
    </row>
    <row r="313" s="2" customFormat="1" ht="24.15" customHeight="1">
      <c r="A313" s="37"/>
      <c r="B313" s="38"/>
      <c r="C313" s="213" t="s">
        <v>287</v>
      </c>
      <c r="D313" s="213" t="s">
        <v>125</v>
      </c>
      <c r="E313" s="214" t="s">
        <v>421</v>
      </c>
      <c r="F313" s="215" t="s">
        <v>422</v>
      </c>
      <c r="G313" s="216" t="s">
        <v>333</v>
      </c>
      <c r="H313" s="217">
        <v>35</v>
      </c>
      <c r="I313" s="218"/>
      <c r="J313" s="219">
        <f>ROUND(I313*H313,2)</f>
        <v>0</v>
      </c>
      <c r="K313" s="215" t="s">
        <v>1</v>
      </c>
      <c r="L313" s="43"/>
      <c r="M313" s="220" t="s">
        <v>1</v>
      </c>
      <c r="N313" s="221" t="s">
        <v>38</v>
      </c>
      <c r="O313" s="90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4" t="s">
        <v>159</v>
      </c>
      <c r="AT313" s="224" t="s">
        <v>125</v>
      </c>
      <c r="AU313" s="224" t="s">
        <v>81</v>
      </c>
      <c r="AY313" s="16" t="s">
        <v>122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6" t="s">
        <v>79</v>
      </c>
      <c r="BK313" s="225">
        <f>ROUND(I313*H313,2)</f>
        <v>0</v>
      </c>
      <c r="BL313" s="16" t="s">
        <v>159</v>
      </c>
      <c r="BM313" s="224" t="s">
        <v>423</v>
      </c>
    </row>
    <row r="314" s="2" customFormat="1">
      <c r="A314" s="37"/>
      <c r="B314" s="38"/>
      <c r="C314" s="39"/>
      <c r="D314" s="226" t="s">
        <v>130</v>
      </c>
      <c r="E314" s="39"/>
      <c r="F314" s="227" t="s">
        <v>422</v>
      </c>
      <c r="G314" s="39"/>
      <c r="H314" s="39"/>
      <c r="I314" s="228"/>
      <c r="J314" s="39"/>
      <c r="K314" s="39"/>
      <c r="L314" s="43"/>
      <c r="M314" s="229"/>
      <c r="N314" s="230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130</v>
      </c>
      <c r="AU314" s="16" t="s">
        <v>81</v>
      </c>
    </row>
    <row r="315" s="12" customFormat="1" ht="22.8" customHeight="1">
      <c r="A315" s="12"/>
      <c r="B315" s="197"/>
      <c r="C315" s="198"/>
      <c r="D315" s="199" t="s">
        <v>72</v>
      </c>
      <c r="E315" s="211" t="s">
        <v>424</v>
      </c>
      <c r="F315" s="211" t="s">
        <v>425</v>
      </c>
      <c r="G315" s="198"/>
      <c r="H315" s="198"/>
      <c r="I315" s="201"/>
      <c r="J315" s="212">
        <f>BK315</f>
        <v>0</v>
      </c>
      <c r="K315" s="198"/>
      <c r="L315" s="203"/>
      <c r="M315" s="204"/>
      <c r="N315" s="205"/>
      <c r="O315" s="205"/>
      <c r="P315" s="206">
        <f>SUM(P316:P325)</f>
        <v>0</v>
      </c>
      <c r="Q315" s="205"/>
      <c r="R315" s="206">
        <f>SUM(R316:R325)</f>
        <v>0</v>
      </c>
      <c r="S315" s="205"/>
      <c r="T315" s="207">
        <f>SUM(T316:T325)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8" t="s">
        <v>81</v>
      </c>
      <c r="AT315" s="209" t="s">
        <v>72</v>
      </c>
      <c r="AU315" s="209" t="s">
        <v>79</v>
      </c>
      <c r="AY315" s="208" t="s">
        <v>122</v>
      </c>
      <c r="BK315" s="210">
        <f>SUM(BK316:BK325)</f>
        <v>0</v>
      </c>
    </row>
    <row r="316" s="2" customFormat="1" ht="16.5" customHeight="1">
      <c r="A316" s="37"/>
      <c r="B316" s="38"/>
      <c r="C316" s="213" t="s">
        <v>426</v>
      </c>
      <c r="D316" s="213" t="s">
        <v>125</v>
      </c>
      <c r="E316" s="214" t="s">
        <v>427</v>
      </c>
      <c r="F316" s="215" t="s">
        <v>428</v>
      </c>
      <c r="G316" s="216" t="s">
        <v>299</v>
      </c>
      <c r="H316" s="217">
        <v>107.2</v>
      </c>
      <c r="I316" s="218"/>
      <c r="J316" s="219">
        <f>ROUND(I316*H316,2)</f>
        <v>0</v>
      </c>
      <c r="K316" s="215" t="s">
        <v>1</v>
      </c>
      <c r="L316" s="43"/>
      <c r="M316" s="220" t="s">
        <v>1</v>
      </c>
      <c r="N316" s="221" t="s">
        <v>38</v>
      </c>
      <c r="O316" s="90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4" t="s">
        <v>159</v>
      </c>
      <c r="AT316" s="224" t="s">
        <v>125</v>
      </c>
      <c r="AU316" s="224" t="s">
        <v>81</v>
      </c>
      <c r="AY316" s="16" t="s">
        <v>122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6" t="s">
        <v>79</v>
      </c>
      <c r="BK316" s="225">
        <f>ROUND(I316*H316,2)</f>
        <v>0</v>
      </c>
      <c r="BL316" s="16" t="s">
        <v>159</v>
      </c>
      <c r="BM316" s="224" t="s">
        <v>429</v>
      </c>
    </row>
    <row r="317" s="2" customFormat="1">
      <c r="A317" s="37"/>
      <c r="B317" s="38"/>
      <c r="C317" s="39"/>
      <c r="D317" s="226" t="s">
        <v>130</v>
      </c>
      <c r="E317" s="39"/>
      <c r="F317" s="227" t="s">
        <v>428</v>
      </c>
      <c r="G317" s="39"/>
      <c r="H317" s="39"/>
      <c r="I317" s="228"/>
      <c r="J317" s="39"/>
      <c r="K317" s="39"/>
      <c r="L317" s="43"/>
      <c r="M317" s="229"/>
      <c r="N317" s="230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130</v>
      </c>
      <c r="AU317" s="16" t="s">
        <v>81</v>
      </c>
    </row>
    <row r="318" s="2" customFormat="1" ht="24.15" customHeight="1">
      <c r="A318" s="37"/>
      <c r="B318" s="38"/>
      <c r="C318" s="213" t="s">
        <v>290</v>
      </c>
      <c r="D318" s="213" t="s">
        <v>125</v>
      </c>
      <c r="E318" s="214" t="s">
        <v>430</v>
      </c>
      <c r="F318" s="215" t="s">
        <v>431</v>
      </c>
      <c r="G318" s="216" t="s">
        <v>299</v>
      </c>
      <c r="H318" s="217">
        <v>107.2</v>
      </c>
      <c r="I318" s="218"/>
      <c r="J318" s="219">
        <f>ROUND(I318*H318,2)</f>
        <v>0</v>
      </c>
      <c r="K318" s="215" t="s">
        <v>238</v>
      </c>
      <c r="L318" s="43"/>
      <c r="M318" s="220" t="s">
        <v>1</v>
      </c>
      <c r="N318" s="221" t="s">
        <v>38</v>
      </c>
      <c r="O318" s="90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4" t="s">
        <v>159</v>
      </c>
      <c r="AT318" s="224" t="s">
        <v>125</v>
      </c>
      <c r="AU318" s="224" t="s">
        <v>81</v>
      </c>
      <c r="AY318" s="16" t="s">
        <v>122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6" t="s">
        <v>79</v>
      </c>
      <c r="BK318" s="225">
        <f>ROUND(I318*H318,2)</f>
        <v>0</v>
      </c>
      <c r="BL318" s="16" t="s">
        <v>159</v>
      </c>
      <c r="BM318" s="224" t="s">
        <v>432</v>
      </c>
    </row>
    <row r="319" s="2" customFormat="1">
      <c r="A319" s="37"/>
      <c r="B319" s="38"/>
      <c r="C319" s="39"/>
      <c r="D319" s="226" t="s">
        <v>130</v>
      </c>
      <c r="E319" s="39"/>
      <c r="F319" s="227" t="s">
        <v>433</v>
      </c>
      <c r="G319" s="39"/>
      <c r="H319" s="39"/>
      <c r="I319" s="228"/>
      <c r="J319" s="39"/>
      <c r="K319" s="39"/>
      <c r="L319" s="43"/>
      <c r="M319" s="229"/>
      <c r="N319" s="230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130</v>
      </c>
      <c r="AU319" s="16" t="s">
        <v>81</v>
      </c>
    </row>
    <row r="320" s="2" customFormat="1" ht="24.15" customHeight="1">
      <c r="A320" s="37"/>
      <c r="B320" s="38"/>
      <c r="C320" s="213" t="s">
        <v>434</v>
      </c>
      <c r="D320" s="213" t="s">
        <v>125</v>
      </c>
      <c r="E320" s="214" t="s">
        <v>435</v>
      </c>
      <c r="F320" s="215" t="s">
        <v>436</v>
      </c>
      <c r="G320" s="216" t="s">
        <v>299</v>
      </c>
      <c r="H320" s="217">
        <v>107.2</v>
      </c>
      <c r="I320" s="218"/>
      <c r="J320" s="219">
        <f>ROUND(I320*H320,2)</f>
        <v>0</v>
      </c>
      <c r="K320" s="215" t="s">
        <v>1</v>
      </c>
      <c r="L320" s="43"/>
      <c r="M320" s="220" t="s">
        <v>1</v>
      </c>
      <c r="N320" s="221" t="s">
        <v>38</v>
      </c>
      <c r="O320" s="90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4" t="s">
        <v>159</v>
      </c>
      <c r="AT320" s="224" t="s">
        <v>125</v>
      </c>
      <c r="AU320" s="224" t="s">
        <v>81</v>
      </c>
      <c r="AY320" s="16" t="s">
        <v>122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6" t="s">
        <v>79</v>
      </c>
      <c r="BK320" s="225">
        <f>ROUND(I320*H320,2)</f>
        <v>0</v>
      </c>
      <c r="BL320" s="16" t="s">
        <v>159</v>
      </c>
      <c r="BM320" s="224" t="s">
        <v>437</v>
      </c>
    </row>
    <row r="321" s="2" customFormat="1">
      <c r="A321" s="37"/>
      <c r="B321" s="38"/>
      <c r="C321" s="39"/>
      <c r="D321" s="226" t="s">
        <v>130</v>
      </c>
      <c r="E321" s="39"/>
      <c r="F321" s="227" t="s">
        <v>436</v>
      </c>
      <c r="G321" s="39"/>
      <c r="H321" s="39"/>
      <c r="I321" s="228"/>
      <c r="J321" s="39"/>
      <c r="K321" s="39"/>
      <c r="L321" s="43"/>
      <c r="M321" s="229"/>
      <c r="N321" s="230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130</v>
      </c>
      <c r="AU321" s="16" t="s">
        <v>81</v>
      </c>
    </row>
    <row r="322" s="2" customFormat="1" ht="24.15" customHeight="1">
      <c r="A322" s="37"/>
      <c r="B322" s="38"/>
      <c r="C322" s="213" t="s">
        <v>294</v>
      </c>
      <c r="D322" s="213" t="s">
        <v>125</v>
      </c>
      <c r="E322" s="214" t="s">
        <v>438</v>
      </c>
      <c r="F322" s="215" t="s">
        <v>439</v>
      </c>
      <c r="G322" s="216" t="s">
        <v>299</v>
      </c>
      <c r="H322" s="217">
        <v>107.2</v>
      </c>
      <c r="I322" s="218"/>
      <c r="J322" s="219">
        <f>ROUND(I322*H322,2)</f>
        <v>0</v>
      </c>
      <c r="K322" s="215" t="s">
        <v>1</v>
      </c>
      <c r="L322" s="43"/>
      <c r="M322" s="220" t="s">
        <v>1</v>
      </c>
      <c r="N322" s="221" t="s">
        <v>38</v>
      </c>
      <c r="O322" s="90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4" t="s">
        <v>159</v>
      </c>
      <c r="AT322" s="224" t="s">
        <v>125</v>
      </c>
      <c r="AU322" s="224" t="s">
        <v>81</v>
      </c>
      <c r="AY322" s="16" t="s">
        <v>122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6" t="s">
        <v>79</v>
      </c>
      <c r="BK322" s="225">
        <f>ROUND(I322*H322,2)</f>
        <v>0</v>
      </c>
      <c r="BL322" s="16" t="s">
        <v>159</v>
      </c>
      <c r="BM322" s="224" t="s">
        <v>440</v>
      </c>
    </row>
    <row r="323" s="2" customFormat="1">
      <c r="A323" s="37"/>
      <c r="B323" s="38"/>
      <c r="C323" s="39"/>
      <c r="D323" s="226" t="s">
        <v>130</v>
      </c>
      <c r="E323" s="39"/>
      <c r="F323" s="227" t="s">
        <v>439</v>
      </c>
      <c r="G323" s="39"/>
      <c r="H323" s="39"/>
      <c r="I323" s="228"/>
      <c r="J323" s="39"/>
      <c r="K323" s="39"/>
      <c r="L323" s="43"/>
      <c r="M323" s="229"/>
      <c r="N323" s="230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130</v>
      </c>
      <c r="AU323" s="16" t="s">
        <v>81</v>
      </c>
    </row>
    <row r="324" s="2" customFormat="1" ht="33" customHeight="1">
      <c r="A324" s="37"/>
      <c r="B324" s="38"/>
      <c r="C324" s="213" t="s">
        <v>441</v>
      </c>
      <c r="D324" s="213" t="s">
        <v>125</v>
      </c>
      <c r="E324" s="214" t="s">
        <v>442</v>
      </c>
      <c r="F324" s="215" t="s">
        <v>443</v>
      </c>
      <c r="G324" s="216" t="s">
        <v>299</v>
      </c>
      <c r="H324" s="217">
        <v>107.2</v>
      </c>
      <c r="I324" s="218"/>
      <c r="J324" s="219">
        <f>ROUND(I324*H324,2)</f>
        <v>0</v>
      </c>
      <c r="K324" s="215" t="s">
        <v>1</v>
      </c>
      <c r="L324" s="43"/>
      <c r="M324" s="220" t="s">
        <v>1</v>
      </c>
      <c r="N324" s="221" t="s">
        <v>38</v>
      </c>
      <c r="O324" s="90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4" t="s">
        <v>159</v>
      </c>
      <c r="AT324" s="224" t="s">
        <v>125</v>
      </c>
      <c r="AU324" s="224" t="s">
        <v>81</v>
      </c>
      <c r="AY324" s="16" t="s">
        <v>122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6" t="s">
        <v>79</v>
      </c>
      <c r="BK324" s="225">
        <f>ROUND(I324*H324,2)</f>
        <v>0</v>
      </c>
      <c r="BL324" s="16" t="s">
        <v>159</v>
      </c>
      <c r="BM324" s="224" t="s">
        <v>444</v>
      </c>
    </row>
    <row r="325" s="2" customFormat="1">
      <c r="A325" s="37"/>
      <c r="B325" s="38"/>
      <c r="C325" s="39"/>
      <c r="D325" s="226" t="s">
        <v>130</v>
      </c>
      <c r="E325" s="39"/>
      <c r="F325" s="227" t="s">
        <v>443</v>
      </c>
      <c r="G325" s="39"/>
      <c r="H325" s="39"/>
      <c r="I325" s="228"/>
      <c r="J325" s="39"/>
      <c r="K325" s="39"/>
      <c r="L325" s="43"/>
      <c r="M325" s="229"/>
      <c r="N325" s="230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130</v>
      </c>
      <c r="AU325" s="16" t="s">
        <v>81</v>
      </c>
    </row>
    <row r="326" s="12" customFormat="1" ht="25.92" customHeight="1">
      <c r="A326" s="12"/>
      <c r="B326" s="197"/>
      <c r="C326" s="198"/>
      <c r="D326" s="199" t="s">
        <v>72</v>
      </c>
      <c r="E326" s="200" t="s">
        <v>445</v>
      </c>
      <c r="F326" s="200" t="s">
        <v>446</v>
      </c>
      <c r="G326" s="198"/>
      <c r="H326" s="198"/>
      <c r="I326" s="201"/>
      <c r="J326" s="202">
        <f>BK326</f>
        <v>0</v>
      </c>
      <c r="K326" s="198"/>
      <c r="L326" s="203"/>
      <c r="M326" s="204"/>
      <c r="N326" s="205"/>
      <c r="O326" s="205"/>
      <c r="P326" s="206">
        <f>SUM(P327:P328)</f>
        <v>0</v>
      </c>
      <c r="Q326" s="205"/>
      <c r="R326" s="206">
        <f>SUM(R327:R328)</f>
        <v>0.0023692000000000001</v>
      </c>
      <c r="S326" s="205"/>
      <c r="T326" s="207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8" t="s">
        <v>129</v>
      </c>
      <c r="AT326" s="209" t="s">
        <v>72</v>
      </c>
      <c r="AU326" s="209" t="s">
        <v>73</v>
      </c>
      <c r="AY326" s="208" t="s">
        <v>122</v>
      </c>
      <c r="BK326" s="210">
        <f>SUM(BK327:BK328)</f>
        <v>0</v>
      </c>
    </row>
    <row r="327" s="2" customFormat="1" ht="24.15" customHeight="1">
      <c r="A327" s="37"/>
      <c r="B327" s="38"/>
      <c r="C327" s="213" t="s">
        <v>300</v>
      </c>
      <c r="D327" s="213" t="s">
        <v>125</v>
      </c>
      <c r="E327" s="214" t="s">
        <v>447</v>
      </c>
      <c r="F327" s="215" t="s">
        <v>448</v>
      </c>
      <c r="G327" s="216" t="s">
        <v>299</v>
      </c>
      <c r="H327" s="217">
        <v>59.229999999999997</v>
      </c>
      <c r="I327" s="218"/>
      <c r="J327" s="219">
        <f>ROUND(I327*H327,2)</f>
        <v>0</v>
      </c>
      <c r="K327" s="215" t="s">
        <v>238</v>
      </c>
      <c r="L327" s="43"/>
      <c r="M327" s="220" t="s">
        <v>1</v>
      </c>
      <c r="N327" s="221" t="s">
        <v>38</v>
      </c>
      <c r="O327" s="90"/>
      <c r="P327" s="222">
        <f>O327*H327</f>
        <v>0</v>
      </c>
      <c r="Q327" s="222">
        <v>4.0000000000000003E-05</v>
      </c>
      <c r="R327" s="222">
        <f>Q327*H327</f>
        <v>0.0023692000000000001</v>
      </c>
      <c r="S327" s="222">
        <v>0</v>
      </c>
      <c r="T327" s="22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4" t="s">
        <v>449</v>
      </c>
      <c r="AT327" s="224" t="s">
        <v>125</v>
      </c>
      <c r="AU327" s="224" t="s">
        <v>79</v>
      </c>
      <c r="AY327" s="16" t="s">
        <v>122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6" t="s">
        <v>79</v>
      </c>
      <c r="BK327" s="225">
        <f>ROUND(I327*H327,2)</f>
        <v>0</v>
      </c>
      <c r="BL327" s="16" t="s">
        <v>449</v>
      </c>
      <c r="BM327" s="224" t="s">
        <v>450</v>
      </c>
    </row>
    <row r="328" s="2" customFormat="1">
      <c r="A328" s="37"/>
      <c r="B328" s="38"/>
      <c r="C328" s="39"/>
      <c r="D328" s="226" t="s">
        <v>130</v>
      </c>
      <c r="E328" s="39"/>
      <c r="F328" s="227" t="s">
        <v>451</v>
      </c>
      <c r="G328" s="39"/>
      <c r="H328" s="39"/>
      <c r="I328" s="228"/>
      <c r="J328" s="39"/>
      <c r="K328" s="39"/>
      <c r="L328" s="43"/>
      <c r="M328" s="229"/>
      <c r="N328" s="230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130</v>
      </c>
      <c r="AU328" s="16" t="s">
        <v>79</v>
      </c>
    </row>
    <row r="329" s="12" customFormat="1" ht="25.92" customHeight="1">
      <c r="A329" s="12"/>
      <c r="B329" s="197"/>
      <c r="C329" s="198"/>
      <c r="D329" s="199" t="s">
        <v>72</v>
      </c>
      <c r="E329" s="200" t="s">
        <v>452</v>
      </c>
      <c r="F329" s="200" t="s">
        <v>453</v>
      </c>
      <c r="G329" s="198"/>
      <c r="H329" s="198"/>
      <c r="I329" s="201"/>
      <c r="J329" s="202">
        <f>BK329</f>
        <v>0</v>
      </c>
      <c r="K329" s="198"/>
      <c r="L329" s="203"/>
      <c r="M329" s="204"/>
      <c r="N329" s="205"/>
      <c r="O329" s="205"/>
      <c r="P329" s="206">
        <f>SUM(P330:P331)</f>
        <v>0</v>
      </c>
      <c r="Q329" s="205"/>
      <c r="R329" s="206">
        <f>SUM(R330:R331)</f>
        <v>0</v>
      </c>
      <c r="S329" s="205"/>
      <c r="T329" s="207">
        <f>SUM(T330:T331)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8" t="s">
        <v>143</v>
      </c>
      <c r="AT329" s="209" t="s">
        <v>72</v>
      </c>
      <c r="AU329" s="209" t="s">
        <v>73</v>
      </c>
      <c r="AY329" s="208" t="s">
        <v>122</v>
      </c>
      <c r="BK329" s="210">
        <f>SUM(BK330:BK331)</f>
        <v>0</v>
      </c>
    </row>
    <row r="330" s="2" customFormat="1" ht="16.5" customHeight="1">
      <c r="A330" s="37"/>
      <c r="B330" s="38"/>
      <c r="C330" s="213" t="s">
        <v>454</v>
      </c>
      <c r="D330" s="213" t="s">
        <v>125</v>
      </c>
      <c r="E330" s="214" t="s">
        <v>455</v>
      </c>
      <c r="F330" s="215" t="s">
        <v>456</v>
      </c>
      <c r="G330" s="216" t="s">
        <v>457</v>
      </c>
      <c r="H330" s="217">
        <v>1</v>
      </c>
      <c r="I330" s="218"/>
      <c r="J330" s="219">
        <f>ROUND(I330*H330,2)</f>
        <v>0</v>
      </c>
      <c r="K330" s="215" t="s">
        <v>238</v>
      </c>
      <c r="L330" s="43"/>
      <c r="M330" s="220" t="s">
        <v>1</v>
      </c>
      <c r="N330" s="221" t="s">
        <v>38</v>
      </c>
      <c r="O330" s="90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4" t="s">
        <v>458</v>
      </c>
      <c r="AT330" s="224" t="s">
        <v>125</v>
      </c>
      <c r="AU330" s="224" t="s">
        <v>79</v>
      </c>
      <c r="AY330" s="16" t="s">
        <v>122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6" t="s">
        <v>79</v>
      </c>
      <c r="BK330" s="225">
        <f>ROUND(I330*H330,2)</f>
        <v>0</v>
      </c>
      <c r="BL330" s="16" t="s">
        <v>458</v>
      </c>
      <c r="BM330" s="224" t="s">
        <v>459</v>
      </c>
    </row>
    <row r="331" s="2" customFormat="1">
      <c r="A331" s="37"/>
      <c r="B331" s="38"/>
      <c r="C331" s="39"/>
      <c r="D331" s="226" t="s">
        <v>130</v>
      </c>
      <c r="E331" s="39"/>
      <c r="F331" s="227" t="s">
        <v>456</v>
      </c>
      <c r="G331" s="39"/>
      <c r="H331" s="39"/>
      <c r="I331" s="228"/>
      <c r="J331" s="39"/>
      <c r="K331" s="39"/>
      <c r="L331" s="43"/>
      <c r="M331" s="264"/>
      <c r="N331" s="265"/>
      <c r="O331" s="266"/>
      <c r="P331" s="266"/>
      <c r="Q331" s="266"/>
      <c r="R331" s="266"/>
      <c r="S331" s="266"/>
      <c r="T331" s="26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130</v>
      </c>
      <c r="AU331" s="16" t="s">
        <v>79</v>
      </c>
    </row>
    <row r="332" s="2" customFormat="1" ht="6.96" customHeight="1">
      <c r="A332" s="37"/>
      <c r="B332" s="65"/>
      <c r="C332" s="66"/>
      <c r="D332" s="66"/>
      <c r="E332" s="66"/>
      <c r="F332" s="66"/>
      <c r="G332" s="66"/>
      <c r="H332" s="66"/>
      <c r="I332" s="66"/>
      <c r="J332" s="66"/>
      <c r="K332" s="66"/>
      <c r="L332" s="43"/>
      <c r="M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</row>
  </sheetData>
  <sheetProtection sheet="1" autoFilter="0" formatColumns="0" formatRows="0" objects="1" scenarios="1" spinCount="100000" saltValue="wzuea2iYsjDRNkYWibtBK9gJUpvqqbGQbeAZt/6QxI+3u9xDosy5AUCap48rV0ZybBgGfxyAHRQxxD0kLdaE+g==" hashValue="gILRSaLzlI+/edOuL7Ois8ltGw7vJtJ4vImSEzqnupXrjd9qVDb41tEJHFr/hhfgIch9+GxFmoFtonwNJYIJPQ==" algorithmName="SHA-512" password="CC35"/>
  <autoFilter ref="C132:K33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Augusta</dc:creator>
  <cp:lastModifiedBy>Filip Augusta</cp:lastModifiedBy>
  <dcterms:created xsi:type="dcterms:W3CDTF">2024-11-18T05:40:07Z</dcterms:created>
  <dcterms:modified xsi:type="dcterms:W3CDTF">2024-11-18T05:40:11Z</dcterms:modified>
</cp:coreProperties>
</file>