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W10\Documents\Documents\Dokumenty office\EXCEL\Akce 2024\Bílina\Bílina - dlažba Aléská\"/>
    </mc:Choice>
  </mc:AlternateContent>
  <bookViews>
    <workbookView xWindow="0" yWindow="0" windowWidth="0" windowHeight="0"/>
  </bookViews>
  <sheets>
    <sheet name="Rekapitulace stavby" sheetId="1" r:id="rId1"/>
    <sheet name="1 - Výměna dlažby  - škol..." sheetId="2" r:id="rId2"/>
    <sheet name="2 - VRN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Výměna dlažby  - škol...'!$C$89:$K$210</definedName>
    <definedName name="_xlnm.Print_Area" localSheetId="1">'1 - Výměna dlažby  - škol...'!$C$4:$J$39,'1 - Výměna dlažby  - škol...'!$C$45:$J$71,'1 - Výměna dlažby  - škol...'!$C$77:$T$210</definedName>
    <definedName name="_xlnm.Print_Titles" localSheetId="1">'1 - Výměna dlažby  - škol...'!$89:$89</definedName>
    <definedName name="_xlnm._FilterDatabase" localSheetId="2" hidden="1">'2 - VRN'!$C$82:$K$99</definedName>
    <definedName name="_xlnm.Print_Area" localSheetId="2">'2 - VRN'!$C$4:$J$39,'2 - VRN'!$C$45:$J$64,'2 - VRN'!$C$70:$T$99</definedName>
    <definedName name="_xlnm.Print_Titles" localSheetId="2">'2 - VRN'!$82:$82</definedName>
    <definedName name="_xlnm.Print_Area" localSheetId="3">'Seznam figur'!$C$4:$G$25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97"/>
  <c r="BH97"/>
  <c r="BG97"/>
  <c r="BF97"/>
  <c r="T97"/>
  <c r="T96"/>
  <c r="R97"/>
  <c r="R96"/>
  <c r="P97"/>
  <c r="P96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T85"/>
  <c r="R86"/>
  <c r="R85"/>
  <c r="P86"/>
  <c r="P85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48"/>
  <c i="2" r="J37"/>
  <c r="J36"/>
  <c i="1" r="AY55"/>
  <c i="2" r="J35"/>
  <c i="1" r="AX55"/>
  <c i="2" r="BI208"/>
  <c r="BH208"/>
  <c r="BG208"/>
  <c r="BF208"/>
  <c r="T208"/>
  <c r="R208"/>
  <c r="P208"/>
  <c r="BI205"/>
  <c r="BH205"/>
  <c r="BG205"/>
  <c r="BF205"/>
  <c r="T205"/>
  <c r="R205"/>
  <c r="P205"/>
  <c r="BI195"/>
  <c r="BH195"/>
  <c r="BG195"/>
  <c r="BF195"/>
  <c r="T195"/>
  <c r="R195"/>
  <c r="P195"/>
  <c r="BI189"/>
  <c r="BH189"/>
  <c r="BG189"/>
  <c r="BF189"/>
  <c r="T189"/>
  <c r="R189"/>
  <c r="P189"/>
  <c r="BI180"/>
  <c r="BH180"/>
  <c r="BG180"/>
  <c r="BF180"/>
  <c r="T180"/>
  <c r="R180"/>
  <c r="P180"/>
  <c r="BI175"/>
  <c r="BH175"/>
  <c r="BG175"/>
  <c r="BF175"/>
  <c r="T175"/>
  <c r="R175"/>
  <c r="P175"/>
  <c r="BI167"/>
  <c r="BH167"/>
  <c r="BG167"/>
  <c r="BF167"/>
  <c r="T167"/>
  <c r="R167"/>
  <c r="P167"/>
  <c r="BI159"/>
  <c r="BH159"/>
  <c r="BG159"/>
  <c r="BF159"/>
  <c r="T159"/>
  <c r="T158"/>
  <c r="R159"/>
  <c r="R158"/>
  <c r="P159"/>
  <c r="P158"/>
  <c r="BI153"/>
  <c r="BH153"/>
  <c r="BG153"/>
  <c r="BF153"/>
  <c r="T153"/>
  <c r="R153"/>
  <c r="P153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BI125"/>
  <c r="BH125"/>
  <c r="BG125"/>
  <c r="BF125"/>
  <c r="T125"/>
  <c r="R125"/>
  <c r="P125"/>
  <c r="BI119"/>
  <c r="BH119"/>
  <c r="BG119"/>
  <c r="BF119"/>
  <c r="T119"/>
  <c r="T118"/>
  <c r="R119"/>
  <c r="R118"/>
  <c r="P119"/>
  <c r="P118"/>
  <c r="BI114"/>
  <c r="BH114"/>
  <c r="BG114"/>
  <c r="BF114"/>
  <c r="T114"/>
  <c r="R114"/>
  <c r="P114"/>
  <c r="BI109"/>
  <c r="BH109"/>
  <c r="BG109"/>
  <c r="BF109"/>
  <c r="T109"/>
  <c r="R109"/>
  <c r="P109"/>
  <c r="BI99"/>
  <c r="BH99"/>
  <c r="BG99"/>
  <c r="BF99"/>
  <c r="T99"/>
  <c r="R99"/>
  <c r="P99"/>
  <c r="BI94"/>
  <c r="BH94"/>
  <c r="BG94"/>
  <c r="BF94"/>
  <c r="T94"/>
  <c r="R94"/>
  <c r="P94"/>
  <c r="J87"/>
  <c r="F86"/>
  <c r="F84"/>
  <c r="E82"/>
  <c r="J55"/>
  <c r="F54"/>
  <c r="F52"/>
  <c r="E50"/>
  <c r="J21"/>
  <c r="E21"/>
  <c r="J54"/>
  <c r="J20"/>
  <c r="J18"/>
  <c r="E18"/>
  <c r="F87"/>
  <c r="J17"/>
  <c r="J12"/>
  <c r="J84"/>
  <c r="E7"/>
  <c r="E80"/>
  <c i="1" r="L50"/>
  <c r="AM50"/>
  <c r="AM49"/>
  <c r="L49"/>
  <c r="AM47"/>
  <c r="L47"/>
  <c r="L45"/>
  <c r="L44"/>
  <c i="2" r="BK140"/>
  <c r="J144"/>
  <c i="3" r="J90"/>
  <c i="2" r="BK109"/>
  <c r="J175"/>
  <c i="3" r="BK93"/>
  <c i="2" r="BK189"/>
  <c r="BK125"/>
  <c i="3" r="BK97"/>
  <c i="2" r="BK153"/>
  <c r="J189"/>
  <c i="3" r="J97"/>
  <c i="2" r="BK205"/>
  <c r="BK99"/>
  <c r="BK114"/>
  <c r="BK144"/>
  <c r="J140"/>
  <c r="J135"/>
  <c r="J125"/>
  <c r="BK135"/>
  <c r="J180"/>
  <c r="J159"/>
  <c r="J94"/>
  <c r="J119"/>
  <c r="BK175"/>
  <c i="1" r="AS54"/>
  <c i="2" r="BK180"/>
  <c r="BK119"/>
  <c i="3" r="BK90"/>
  <c i="2" r="BK167"/>
  <c r="BK208"/>
  <c i="3" r="J86"/>
  <c i="2" r="J129"/>
  <c r="J205"/>
  <c r="BK94"/>
  <c r="J167"/>
  <c i="3" r="J93"/>
  <c i="2" r="BK129"/>
  <c r="J109"/>
  <c r="J195"/>
  <c r="J153"/>
  <c r="BK195"/>
  <c r="J99"/>
  <c r="J114"/>
  <c r="J208"/>
  <c r="BK159"/>
  <c i="3" r="BK86"/>
  <c i="2" l="1" r="BK93"/>
  <c r="J93"/>
  <c r="J62"/>
  <c r="BK124"/>
  <c r="J124"/>
  <c r="J65"/>
  <c r="R134"/>
  <c r="R166"/>
  <c r="BK204"/>
  <c r="J204"/>
  <c r="J70"/>
  <c r="T204"/>
  <c r="R93"/>
  <c r="R92"/>
  <c r="R124"/>
  <c r="R123"/>
  <c r="P134"/>
  <c r="T166"/>
  <c r="T157"/>
  <c r="P204"/>
  <c r="R204"/>
  <c r="T93"/>
  <c r="T92"/>
  <c r="T124"/>
  <c r="T134"/>
  <c r="P166"/>
  <c r="P157"/>
  <c i="3" r="BK89"/>
  <c r="J89"/>
  <c r="J62"/>
  <c r="P89"/>
  <c r="P84"/>
  <c r="P83"/>
  <c i="1" r="AU56"/>
  <c i="3" r="T89"/>
  <c r="T84"/>
  <c r="T83"/>
  <c i="2" r="P93"/>
  <c r="P92"/>
  <c r="P124"/>
  <c r="P123"/>
  <c r="BK134"/>
  <c r="J134"/>
  <c r="J66"/>
  <c r="BK166"/>
  <c r="J166"/>
  <c r="J69"/>
  <c i="3" r="R89"/>
  <c r="R84"/>
  <c r="R83"/>
  <c i="2" r="BK118"/>
  <c r="J118"/>
  <c r="J63"/>
  <c r="BK158"/>
  <c r="J158"/>
  <c r="J68"/>
  <c i="3" r="BK85"/>
  <c r="J85"/>
  <c r="J61"/>
  <c r="BK96"/>
  <c r="J96"/>
  <c r="J63"/>
  <c r="J54"/>
  <c r="E73"/>
  <c r="BE93"/>
  <c r="F55"/>
  <c r="BE90"/>
  <c r="J52"/>
  <c r="BE86"/>
  <c r="BE97"/>
  <c i="2" r="J86"/>
  <c r="BE125"/>
  <c r="BE129"/>
  <c r="BE140"/>
  <c r="BE208"/>
  <c r="E48"/>
  <c r="J52"/>
  <c r="F55"/>
  <c r="BE94"/>
  <c r="BE99"/>
  <c r="BE109"/>
  <c r="BE135"/>
  <c r="BE159"/>
  <c r="BE175"/>
  <c r="BE114"/>
  <c r="BE119"/>
  <c r="BE167"/>
  <c r="BE195"/>
  <c r="BE205"/>
  <c r="BE144"/>
  <c r="BE153"/>
  <c r="BE180"/>
  <c r="BE189"/>
  <c r="F34"/>
  <c i="1" r="BA55"/>
  <c i="3" r="F34"/>
  <c i="1" r="BA56"/>
  <c i="3" r="J34"/>
  <c i="1" r="AW56"/>
  <c i="2" r="F37"/>
  <c i="1" r="BD55"/>
  <c i="3" r="F35"/>
  <c i="1" r="BB56"/>
  <c i="3" r="F37"/>
  <c i="1" r="BD56"/>
  <c i="3" r="F36"/>
  <c i="1" r="BC56"/>
  <c i="2" r="F36"/>
  <c i="1" r="BC55"/>
  <c i="2" r="J34"/>
  <c i="1" r="AW55"/>
  <c i="2" r="F35"/>
  <c i="1" r="BB55"/>
  <c i="2" l="1" r="R157"/>
  <c r="T123"/>
  <c r="T91"/>
  <c r="T90"/>
  <c r="P91"/>
  <c r="P90"/>
  <c i="1" r="AU55"/>
  <c i="2" r="R91"/>
  <c r="R90"/>
  <c r="BK92"/>
  <c r="J92"/>
  <c r="J61"/>
  <c r="BK157"/>
  <c r="J157"/>
  <c r="J67"/>
  <c i="3" r="BK84"/>
  <c r="J84"/>
  <c r="J60"/>
  <c i="2" r="BK123"/>
  <c r="J123"/>
  <c r="J64"/>
  <c i="1" r="AU54"/>
  <c r="BA54"/>
  <c r="W30"/>
  <c r="BD54"/>
  <c r="W33"/>
  <c r="BB54"/>
  <c r="W31"/>
  <c i="2" r="J33"/>
  <c i="1" r="AV55"/>
  <c r="AT55"/>
  <c r="BC54"/>
  <c r="W32"/>
  <c i="2" r="F33"/>
  <c i="1" r="AZ55"/>
  <c i="3" r="J33"/>
  <c i="1" r="AV56"/>
  <c r="AT56"/>
  <c i="3" r="F33"/>
  <c i="1" r="AZ56"/>
  <c i="2" l="1" r="BK91"/>
  <c r="J91"/>
  <c r="J60"/>
  <c i="3" r="BK83"/>
  <c r="J83"/>
  <c r="J59"/>
  <c i="1" r="AW54"/>
  <c r="AK30"/>
  <c r="AY54"/>
  <c r="AX54"/>
  <c r="AZ54"/>
  <c r="AV54"/>
  <c r="AK29"/>
  <c i="2" l="1" r="BK90"/>
  <c r="J90"/>
  <c r="J59"/>
  <c i="1" r="AT54"/>
  <c i="3" r="J30"/>
  <c i="1" r="AG56"/>
  <c r="W29"/>
  <c i="3" l="1" r="J39"/>
  <c i="1" r="AN56"/>
  <c i="2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<sst xmlns="http://schemas.openxmlformats.org/spreadsheetml/2006/main">
  <si>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</si>
  <si>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</si>
  <si>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</si>
  <si>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</si>
  <si>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</si>
  <si>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{25c3d662-95f7-4e96-af50-f8670714fc02}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</si>
  <si>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</si>
  <si>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</si>
  <si>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</si>
  <si>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</si>
  <si>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</si>
  <si>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</si>
  <si>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</si>
  <si>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</si>
  <si>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2024/11/52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</si>
  <si>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</si>
  <si>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</si>
  <si>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a oprava dlažby vstupního dvora ZŠ Aléská</t>
  </si>
  <si>
    <t>KSO:</t>
  </si>
  <si>
    <t/>
  </si>
  <si>
    <t>CC-CZ:</t>
  </si>
  <si>
    <t>Místo:</t>
  </si>
  <si>
    <t xml:space="preserve"> </t>
  </si>
  <si>
    <t>Datum:</t>
  </si>
  <si>
    <t>26. 11. 2024</t>
  </si>
  <si>
    <t>Zadavatel:</t>
  </si>
  <si>
    <t>IČ:</t>
  </si>
  <si>
    <t>00266230</t>
  </si>
  <si>
    <t>Město Bílina</t>
  </si>
  <si>
    <t>DIČ:</t>
  </si>
  <si>
    <t>Uchazeč:</t>
  </si>
  <si>
    <t>Vyplň údaj</t>
  </si>
  <si>
    <t>Projektant:</t>
  </si>
  <si>
    <t>True</t>
  </si>
  <si>
    <t>Zpracovatel:</t>
  </si>
  <si>
    <t>44233965</t>
  </si>
  <si>
    <t>Ing. Jaromír Pýcha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</si>
  <si>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</si>
  <si>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</si>
  <si>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</si>
  <si>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</si>
  <si>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</si>
  <si>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</si>
  <si>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</si>
  <si>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</si>
  <si>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</si>
  <si>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</si>
  <si>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</si>
  <si>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</si>
  <si>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</si>
  <si>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</si>
  <si>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</si>
  <si>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</si>
  <si>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</si>
  <si>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</si>
  <si>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</si>
  <si>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</si>
  <si>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</si>
  <si>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</si>
  <si>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</si>
  <si>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</si>
  <si>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</si>
  <si>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</si>
  <si>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</si>
  <si>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</si>
  <si>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</si>
  <si>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</si>
  <si>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</si>
  <si>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</si>
  <si>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</si>
  <si>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</si>
  <si>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</si>
  <si>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</si>
  <si>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</si>
  <si>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</si>
  <si>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</si>
  <si>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</si>
  <si>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</si>
  <si>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</si>
  <si>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Výměna dlažby  - školní dvůr Aléská</t>
  </si>
  <si>
    <t>STA</t>
  </si>
  <si>
    <t>{25fd24f4-74e1-4fec-96b7-19dcd915ed6c}</t>
  </si>
  <si>
    <t>2</t>
  </si>
  <si>
    <t>VRN</t>
  </si>
  <si>
    <t>{c2caa267-5f62-447b-a4db-2afe1b6dbfe1}</t>
  </si>
  <si>
    <t>ploch_opr</t>
  </si>
  <si>
    <t>plocha výměny dlažby</t>
  </si>
  <si>
    <t>m2</t>
  </si>
  <si>
    <t>134,485</t>
  </si>
  <si>
    <t>3</t>
  </si>
  <si>
    <t>KRYCÍ LIST SOUPISU PRACÍ</t>
  </si>
  <si>
    <t>Objekt:</t>
  </si>
  <si>
    <t xml:space="preserve">1 - Výměna dlažby  - školní dvůr Aléská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</si>
  <si>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</si>
  <si>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</si>
  <si>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</si>
  <si>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</si>
  <si>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</si>
  <si>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</si>
  <si>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</si>
  <si>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18 - Zemní práce - povrchové úpravy terénu</t>
  </si>
  <si>
    <t xml:space="preserve">    5 - Komunikace</t>
  </si>
  <si>
    <t xml:space="preserve">      56 - Podkladní vrstvy komunikací, letišť a ploch</t>
  </si>
  <si>
    <t xml:space="preserve">      59 - Kryty pozemních komunikací, letišť a ploch dlážděné</t>
  </si>
  <si>
    <t xml:space="preserve">    9 - Ostatní konstrukce a práce, bourání</t>
  </si>
  <si>
    <t xml:space="preserve">      97 - Prorážení otvorů a ostatní bourací práce</t>
  </si>
  <si>
    <t xml:space="preserve">      997 - Přesun sutě</t>
  </si>
  <si>
    <t xml:space="preserve">  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</si>
  <si>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</si>
  <si>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</si>
  <si>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</si>
  <si>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</si>
  <si>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</si>
  <si>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</si>
  <si>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</si>
  <si>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</si>
  <si>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</si>
  <si>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</si>
  <si>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</si>
  <si>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</si>
  <si>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</si>
  <si>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</si>
  <si>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</si>
  <si>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</si>
  <si>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</si>
  <si>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</si>
  <si>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</si>
  <si>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</si>
  <si>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113106061</t>
  </si>
  <si>
    <t>Rozebrání dlažeb při překopech vozovek z drobných kostek s ložem z kameniva ručně</t>
  </si>
  <si>
    <t>CS ÚRS 2024 02</t>
  </si>
  <si>
    <t>4</t>
  </si>
  <si>
    <t>605272554</t>
  </si>
  <si>
    <t>PP</t>
  </si>
  <si>
    <t>Rozebrání dlažeb a dílců při překopech inženýrských sítí s přemístěním hmot na skládku na vzdálenost do 3 m nebo s naložením na dopravní prostředek ručně vozovek a ploch, s jakoukoliv výplní spár z drobných kostek nebo odseků s ložem z kameniva těženého</t>
  </si>
  <si>
    <t>Online PSC</t>
  </si>
  <si>
    <t>https://podminky.urs.cz/item/CS_URS_2024_02/113106061</t>
  </si>
  <si>
    <t>VV</t>
  </si>
  <si>
    <t>oprava výtluků</t>
  </si>
  <si>
    <t>4*1,0*1,0</t>
  </si>
  <si>
    <t>113106111</t>
  </si>
  <si>
    <t>Rozebrání dlažeb z mozaiky komunikací pro pěší ručně</t>
  </si>
  <si>
    <t>289990989</t>
  </si>
  <si>
    <t>Rozebrání dlažeb komunikací pro pěší s přemístěním hmot na skládku na vzdálenost do 3 m nebo s naložením na dopravní prostředek s ložem z kameniva nebo živice a s jakoukoliv výplní spár ručně z mozaiky</t>
  </si>
  <si>
    <t>https://podminky.urs.cz/item/CS_URS_2024_02/113106111</t>
  </si>
  <si>
    <t>4,1*1,4</t>
  </si>
  <si>
    <t>7*4,5-0,4*0,4/2</t>
  </si>
  <si>
    <t>3,3*(7-0,4)/2</t>
  </si>
  <si>
    <t>(4,5+5)*(4,9+1,8)</t>
  </si>
  <si>
    <t>2,7*4,9/2</t>
  </si>
  <si>
    <t>(3,3*4,9)</t>
  </si>
  <si>
    <t>Součet</t>
  </si>
  <si>
    <t>113107021</t>
  </si>
  <si>
    <t>Odstranění podkladu z kameniva drceného tl do 100 mm při překopech ručně</t>
  </si>
  <si>
    <t>-851448947</t>
  </si>
  <si>
    <t>Odstranění podkladů nebo krytů při překopech inženýrských sítí s přemístěním hmot na skládku ve vzdálenosti do 3 m nebo s naložením na dopravní prostředek ručně z kameniva hrubého drceného, o tl. vrstvy do 100 mm</t>
  </si>
  <si>
    <t>https://podminky.urs.cz/item/CS_URS_2024_02/113107021</t>
  </si>
  <si>
    <t>113107121</t>
  </si>
  <si>
    <t>Odstranění podkladu z kameniva drceného tl do 100 mm ručně</t>
  </si>
  <si>
    <t>150737544</t>
  </si>
  <si>
    <t>Odstranění podkladů nebo krytů ručně s přemístěním hmot na skládku na vzdálenost do 3 m nebo s naložením na dopravní prostředek z kameniva hrubého drceného, o tl. vrstvy do 100 mm</t>
  </si>
  <si>
    <t>https://podminky.urs.cz/item/CS_URS_2024_02/113107121</t>
  </si>
  <si>
    <t>18</t>
  </si>
  <si>
    <t>Zemní práce - povrchové úpravy terénu</t>
  </si>
  <si>
    <t>5</t>
  </si>
  <si>
    <t>181911102</t>
  </si>
  <si>
    <t>Úprava pláně v hornině třídy těžitelnosti I skupiny 1 až 2 se zhutněním ručně</t>
  </si>
  <si>
    <t>-1671463938</t>
  </si>
  <si>
    <t>Úprava pláně vyrovnáním výškových rozdílů ručně v hornině třídy těžitelnosti I skupiny 1 a 2 se zhutněním</t>
  </si>
  <si>
    <t>https://podminky.urs.cz/item/CS_URS_2024_02/181911102</t>
  </si>
  <si>
    <t>Komunikace</t>
  </si>
  <si>
    <t>56</t>
  </si>
  <si>
    <t>Podkladní vrstvy komunikací, letišť a ploch</t>
  </si>
  <si>
    <t>6</t>
  </si>
  <si>
    <t>564811111</t>
  </si>
  <si>
    <t>Podklad ze štěrkodrtě ŠD plochy přes 100 m2 tl 50 mm</t>
  </si>
  <si>
    <t>136191640</t>
  </si>
  <si>
    <t>Podklad ze štěrkodrti ŠD s rozprostřením a zhutněním plochy přes 100 m2, po zhutnění tl. 50 mm</t>
  </si>
  <si>
    <t>https://podminky.urs.cz/item/CS_URS_2024_02/564811111</t>
  </si>
  <si>
    <t>7</t>
  </si>
  <si>
    <t>566901131</t>
  </si>
  <si>
    <t>Vyspravení podkladu po překopech inženýrských sítí plochy do 15 m2 štěrkodrtí tl. 100 mm</t>
  </si>
  <si>
    <t>1904105486</t>
  </si>
  <si>
    <t>Vyspravení podkladu po překopech inženýrských sítí plochy do 15 m2 s rozprostřením a zhutněním štěrkodrtí tl. 100 mm</t>
  </si>
  <si>
    <t>https://podminky.urs.cz/item/CS_URS_2024_02/566901131</t>
  </si>
  <si>
    <t>59</t>
  </si>
  <si>
    <t>Kryty pozemních komunikací, letišť a ploch dlážděné</t>
  </si>
  <si>
    <t>8</t>
  </si>
  <si>
    <t>591412111</t>
  </si>
  <si>
    <t>Kladení dlažby z mozaiky dvou a vícebarevné komunikací pro pěší lože z kameniva</t>
  </si>
  <si>
    <t>1787951404</t>
  </si>
  <si>
    <t>Kladení dlažby z mozaiky komunikací pro pěší s vyplněním spár, s dvojím beraněním a se smetením přebytečného materiálu na vzdálenost do 3 m dvoubarevné a vícebarevné, s ložem tl. do 40 mm z kameniva</t>
  </si>
  <si>
    <t>https://podminky.urs.cz/item/CS_URS_2024_02/591412111</t>
  </si>
  <si>
    <t>4*1*1</t>
  </si>
  <si>
    <t>9</t>
  </si>
  <si>
    <t>596811222</t>
  </si>
  <si>
    <t>Kladení betonové dlažby komunikací pro pěší do lože z kameniva velikosti přes 0,09 do 0,25 m2 pl přes 100 do 300 m2</t>
  </si>
  <si>
    <t>794887091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</si>
  <si>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přes 100 do 300 m2</t>
  </si>
  <si>
    <t>https://podminky.urs.cz/item/CS_URS_2024_02/596811222</t>
  </si>
  <si>
    <t>10</t>
  </si>
  <si>
    <t>596991111.1</t>
  </si>
  <si>
    <t>Řezání betonové, kameninové a kamenné dlažby tl do 60 mm</t>
  </si>
  <si>
    <t>m</t>
  </si>
  <si>
    <t>-654441858</t>
  </si>
  <si>
    <t>spára podél zídky se zábradlím</t>
  </si>
  <si>
    <t>Sqrt(2,7*2,7+4,9*4,9)</t>
  </si>
  <si>
    <t>Sqrt(2,7*2,7+(4,9+2)*(4,9+2))</t>
  </si>
  <si>
    <t>nájezd podél obrub</t>
  </si>
  <si>
    <t>Sqrt((3,3+3,5)*(3,3+3,5)+(4,9+7+2)*(4,9+7+2))</t>
  </si>
  <si>
    <t>1,4</t>
  </si>
  <si>
    <t>M</t>
  </si>
  <si>
    <t>59245601</t>
  </si>
  <si>
    <t>dlažba desková betonová tl 50mm přírodní</t>
  </si>
  <si>
    <t>32</t>
  </si>
  <si>
    <t>16</t>
  </si>
  <si>
    <t>-1459053893</t>
  </si>
  <si>
    <t>134,485*1,15 'Přepočtené koeficientem množství</t>
  </si>
  <si>
    <t>Ostatní konstrukce a práce, bourání</t>
  </si>
  <si>
    <t>97</t>
  </si>
  <si>
    <t>Prorážení otvorů a ostatní bourací práce</t>
  </si>
  <si>
    <t>979071121</t>
  </si>
  <si>
    <t>Očištění dlažebních kostek drobných s původním spárováním kamenivem těženým</t>
  </si>
  <si>
    <t>-718629851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</si>
  <si>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</si>
  <si>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https://podminky.urs.cz/item/CS_URS_2024_02/979071121</t>
  </si>
  <si>
    <t>997</t>
  </si>
  <si>
    <t>Přesun sutě</t>
  </si>
  <si>
    <t>13</t>
  </si>
  <si>
    <t>997221149</t>
  </si>
  <si>
    <t>Příplatek za každých dalších 10 m u vodorovné dopravy suti ze sypkých materiálů stavebním kolečkem</t>
  </si>
  <si>
    <t>t</t>
  </si>
  <si>
    <t>-1194742287</t>
  </si>
  <si>
    <t>Vodorovná doprava suti stavebním kolečkem s naložením a se složením ze sypkých materiálů, na vzdálenost Příplatek k ceně za každých dalších započatých 10 m přes 50 m</t>
  </si>
  <si>
    <t>https://podminky.urs.cz/item/CS_URS_2024_02/997221149</t>
  </si>
  <si>
    <t>podklad</t>
  </si>
  <si>
    <t>61,413</t>
  </si>
  <si>
    <t>odpočet mozaika</t>
  </si>
  <si>
    <t>-37,79</t>
  </si>
  <si>
    <t>14</t>
  </si>
  <si>
    <t>997221159</t>
  </si>
  <si>
    <t>Příplatek za každých dalších 10 m u vodorovné dopravy suti z kusových materiálů stavebním kolečkem</t>
  </si>
  <si>
    <t>772665849</t>
  </si>
  <si>
    <t>Vodorovná doprava suti stavebním kolečkem s naložením a se složením z kusových materiálů, na vzdálenost Příplatek k ceně za každých dalších započatých 10 m přes 50 m</t>
  </si>
  <si>
    <t>https://podminky.urs.cz/item/CS_URS_2024_02/997221159</t>
  </si>
  <si>
    <t>mozaika</t>
  </si>
  <si>
    <t>37,79</t>
  </si>
  <si>
    <t>15</t>
  </si>
  <si>
    <t>997221559</t>
  </si>
  <si>
    <t>Příplatek ZKD 1 km u vodorovné dopravy suti ze sypkých materiálů</t>
  </si>
  <si>
    <t>-919345971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</si>
  <si>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</si>
  <si>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</si>
  <si>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23,623*15 'Přepočtené koeficientem množství</t>
  </si>
  <si>
    <t>997221569</t>
  </si>
  <si>
    <t>Příplatek ZKD 1 km u vodorovné dopravy suti z kusových materiálů</t>
  </si>
  <si>
    <t>-1519949313</t>
  </si>
  <si>
    <t>https://podminky.urs.cz/item/CS_URS_2024_02/997221569</t>
  </si>
  <si>
    <t>37,79*5 'Přepočtené koeficientem množství</t>
  </si>
  <si>
    <t>17</t>
  </si>
  <si>
    <t>997013873</t>
  </si>
  <si>
    <t>Poplatek za uložení stavebního odpadu na recyklační skládce (skládkovné) zeminy a kamení zatříděného do Katalogu odpadů pod kódem 17 05 04</t>
  </si>
  <si>
    <t>2043439388</t>
  </si>
  <si>
    <t>https://podminky.urs.cz/item/CS_URS_2024_02/997013873</t>
  </si>
  <si>
    <t>23,623*1,6 'Přepočtené koeficientem množství</t>
  </si>
  <si>
    <t>998</t>
  </si>
  <si>
    <t>Přesun hmot</t>
  </si>
  <si>
    <t>998229112</t>
  </si>
  <si>
    <t>Přesun hmot ruční pro pozemní komunikace s krytem dlážděným na vzdálenost do 50 m</t>
  </si>
  <si>
    <t>-1148294209</t>
  </si>
  <si>
    <t>Přesun hmot ruční pro pozemní komunikace s naložením a složením na vzdálenost do 50 m, s krytem dlážděným</t>
  </si>
  <si>
    <t>https://podminky.urs.cz/item/CS_URS_2024_02/998229112</t>
  </si>
  <si>
    <t>19</t>
  </si>
  <si>
    <t>998229121</t>
  </si>
  <si>
    <t>Příplatek k ručnímu přesunu hmot pro pro pozemní komunikace za zvětšený přesun ZKD 50 m</t>
  </si>
  <si>
    <t>1728779306</t>
  </si>
  <si>
    <t>Přesun hmot ruční pro pozemní komunikace s naložením a složením na vzdálenost do 50 m, s krytem Příplatek k cenám za ruční zvětšený přesun přes vymezenou vodorovnou dopravní vzdálenost za každých dalších započatých 50 m</t>
  </si>
  <si>
    <t>https://podminky.urs.cz/item/CS_URS_2024_02/998229121</t>
  </si>
  <si>
    <t>2 - VRN</t>
  </si>
  <si>
    <t>VRN - Vedlejší rozpočtové náklady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</si>
  <si>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</si>
  <si>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</si>
  <si>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</si>
  <si>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</si>
  <si>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VRN4</t>
  </si>
  <si>
    <t>Inženýrská činnost</t>
  </si>
  <si>
    <t>045303000</t>
  </si>
  <si>
    <t>Koordinační činnost</t>
  </si>
  <si>
    <t>kpl</t>
  </si>
  <si>
    <t>1024</t>
  </si>
  <si>
    <t>-401198075</t>
  </si>
  <si>
    <t>https://podminky.urs.cz/item/CS_URS_2024_02/045303000</t>
  </si>
  <si>
    <t>VRN6</t>
  </si>
  <si>
    <t>Územní vlivy</t>
  </si>
  <si>
    <t>061002000</t>
  </si>
  <si>
    <t>Vliv klimatických podmínek</t>
  </si>
  <si>
    <t>-258147990</t>
  </si>
  <si>
    <t>https://podminky.urs.cz/item/CS_URS_2024_02/061002000</t>
  </si>
  <si>
    <t>065103000</t>
  </si>
  <si>
    <t>Mimostaveništní doprava materiálů a výrobků</t>
  </si>
  <si>
    <t>1960781466</t>
  </si>
  <si>
    <t>https://podminky.urs.cz/item/CS_URS_2024_02/065103000</t>
  </si>
  <si>
    <t>VRN7</t>
  </si>
  <si>
    <t>Provozní vlivy</t>
  </si>
  <si>
    <t>071103000</t>
  </si>
  <si>
    <t>Provoz investora</t>
  </si>
  <si>
    <t>1724067807</t>
  </si>
  <si>
    <t>https://podminky.urs.cz/item/CS_URS_2024_02/071103000</t>
  </si>
  <si>
    <t>SEZNAM FIGUR</t>
  </si>
  <si>
    <t>Výměra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</si>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</sst>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61" TargetMode="External" /><Relationship Id="rId2" Type="http://schemas.openxmlformats.org/officeDocument/2006/relationships/hyperlink" Target="https://podminky.urs.cz/item/CS_URS_2024_02/113106111" TargetMode="External" /><Relationship Id="rId3" Type="http://schemas.openxmlformats.org/officeDocument/2006/relationships/hyperlink" Target="https://podminky.urs.cz/item/CS_URS_2024_02/113107021" TargetMode="External" /><Relationship Id="rId4" Type="http://schemas.openxmlformats.org/officeDocument/2006/relationships/hyperlink" Target="https://podminky.urs.cz/item/CS_URS_2024_02/113107121" TargetMode="External" /><Relationship Id="rId5" Type="http://schemas.openxmlformats.org/officeDocument/2006/relationships/hyperlink" Target="https://podminky.urs.cz/item/CS_URS_2024_02/181911102" TargetMode="External" /><Relationship Id="rId6" Type="http://schemas.openxmlformats.org/officeDocument/2006/relationships/hyperlink" Target="https://podminky.urs.cz/item/CS_URS_2024_02/564811111" TargetMode="External" /><Relationship Id="rId7" Type="http://schemas.openxmlformats.org/officeDocument/2006/relationships/hyperlink" Target="https://podminky.urs.cz/item/CS_URS_2024_02/566901131" TargetMode="External" /><Relationship Id="rId8" Type="http://schemas.openxmlformats.org/officeDocument/2006/relationships/hyperlink" Target="https://podminky.urs.cz/item/CS_URS_2024_02/591412111" TargetMode="External" /><Relationship Id="rId9" Type="http://schemas.openxmlformats.org/officeDocument/2006/relationships/hyperlink" Target="https://podminky.urs.cz/item/CS_URS_2024_02/596811222" TargetMode="External" /><Relationship Id="rId10" Type="http://schemas.openxmlformats.org/officeDocument/2006/relationships/hyperlink" Target="https://podminky.urs.cz/item/CS_URS_2024_02/979071121" TargetMode="External" /><Relationship Id="rId11" Type="http://schemas.openxmlformats.org/officeDocument/2006/relationships/hyperlink" Target="https://podminky.urs.cz/item/CS_URS_2024_02/997221149" TargetMode="External" /><Relationship Id="rId12" Type="http://schemas.openxmlformats.org/officeDocument/2006/relationships/hyperlink" Target="https://podminky.urs.cz/item/CS_URS_2024_02/997221159" TargetMode="External" /><Relationship Id="rId13" Type="http://schemas.openxmlformats.org/officeDocument/2006/relationships/hyperlink" Target="https://podminky.urs.cz/item/CS_URS_2024_02/997221559" TargetMode="External" /><Relationship Id="rId14" Type="http://schemas.openxmlformats.org/officeDocument/2006/relationships/hyperlink" Target="https://podminky.urs.cz/item/CS_URS_2024_02/997221569" TargetMode="External" /><Relationship Id="rId15" Type="http://schemas.openxmlformats.org/officeDocument/2006/relationships/hyperlink" Target="https://podminky.urs.cz/item/CS_URS_2024_02/997013873" TargetMode="External" /><Relationship Id="rId16" Type="http://schemas.openxmlformats.org/officeDocument/2006/relationships/hyperlink" Target="https://podminky.urs.cz/item/CS_URS_2024_02/998229112" TargetMode="External" /><Relationship Id="rId17" Type="http://schemas.openxmlformats.org/officeDocument/2006/relationships/hyperlink" Target="https://podminky.urs.cz/item/CS_URS_2024_02/998229121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45303000" TargetMode="External" /><Relationship Id="rId2" Type="http://schemas.openxmlformats.org/officeDocument/2006/relationships/hyperlink" Target="https://podminky.urs.cz/item/CS_URS_2024_02/061002000" TargetMode="External" /><Relationship Id="rId3" Type="http://schemas.openxmlformats.org/officeDocument/2006/relationships/hyperlink" Target="https://podminky.urs.cz/item/CS_URS_2024_02/065103000" TargetMode="External" /><Relationship Id="rId4" Type="http://schemas.openxmlformats.org/officeDocument/2006/relationships/hyperlink" Target="https://podminky.urs.cz/item/CS_URS_2024_02/071103000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35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2024/11/52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Výměna a oprava dlažby vstupního dvora ZŠ Aléská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26. 11. 2024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Bílina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 Jaromír Pýcha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Výměna dlažby  - škol...'!J30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'1 - Výměna dlažby  - škol...'!P90</f>
        <v>0</v>
      </c>
      <c r="AV55" s="122">
        <f>'1 - Výměna dlažby  - škol...'!J33</f>
        <v>0</v>
      </c>
      <c r="AW55" s="122">
        <f>'1 - Výměna dlažby  - škol...'!J34</f>
        <v>0</v>
      </c>
      <c r="AX55" s="122">
        <f>'1 - Výměna dlažby  - škol...'!J35</f>
        <v>0</v>
      </c>
      <c r="AY55" s="122">
        <f>'1 - Výměna dlažby  - škol...'!J36</f>
        <v>0</v>
      </c>
      <c r="AZ55" s="122">
        <f>'1 - Výměna dlažby  - škol...'!F33</f>
        <v>0</v>
      </c>
      <c r="BA55" s="122">
        <f>'1 - Výměna dlažby  - škol...'!F34</f>
        <v>0</v>
      </c>
      <c r="BB55" s="122">
        <f>'1 - Výměna dlažby  - škol...'!F35</f>
        <v>0</v>
      </c>
      <c r="BC55" s="122">
        <f>'1 - Výměna dlažby  - škol...'!F36</f>
        <v>0</v>
      </c>
      <c r="BD55" s="124">
        <f>'1 - Výměna dlažby  - škol...'!F37</f>
        <v>0</v>
      </c>
      <c r="BE55" s="7"/>
      <c r="BT55" s="125" t="s">
        <v>78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77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'2 - VRN'!J30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6">
        <v>0</v>
      </c>
      <c r="AT56" s="127">
        <f>ROUND(SUM(AV56:AW56),2)</f>
        <v>0</v>
      </c>
      <c r="AU56" s="128">
        <f>'2 - VRN'!P83</f>
        <v>0</v>
      </c>
      <c r="AV56" s="127">
        <f>'2 - VRN'!J33</f>
        <v>0</v>
      </c>
      <c r="AW56" s="127">
        <f>'2 - VRN'!J34</f>
        <v>0</v>
      </c>
      <c r="AX56" s="127">
        <f>'2 - VRN'!J35</f>
        <v>0</v>
      </c>
      <c r="AY56" s="127">
        <f>'2 - VRN'!J36</f>
        <v>0</v>
      </c>
      <c r="AZ56" s="127">
        <f>'2 - VRN'!F33</f>
        <v>0</v>
      </c>
      <c r="BA56" s="127">
        <f>'2 - VRN'!F34</f>
        <v>0</v>
      </c>
      <c r="BB56" s="127">
        <f>'2 - VRN'!F35</f>
        <v>0</v>
      </c>
      <c r="BC56" s="127">
        <f>'2 - VRN'!F36</f>
        <v>0</v>
      </c>
      <c r="BD56" s="129">
        <f>'2 - VRN'!F37</f>
        <v>0</v>
      </c>
      <c r="BE56" s="7"/>
      <c r="BT56" s="125" t="s">
        <v>78</v>
      </c>
      <c r="BV56" s="125" t="s">
        <v>75</v>
      </c>
      <c r="BW56" s="125" t="s">
        <v>84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lkogLNEgl8mj5+w3IYhTFoN/BX1r2Zy2DePSqX1cRZvYusA4/YhwjGZoBFbzRHmpjyM0ozibyHSM+hxwiueQMg==" hashValue="sMKB/wXaH8kHmwNj4BfV9CbC5fQY9eElsFGhxanUl8oPRBPgMbvdjkmYJ6YngOn7DxDY777qpuUYDuURhNDh8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Výměna dlažby  - škol...'!C2" display="/"/>
    <hyperlink ref="A56" location="'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  <c r="AZ2" s="130" t="s">
        <v>85</v>
      </c>
      <c r="BA2" s="130" t="s">
        <v>86</v>
      </c>
      <c r="BB2" s="130" t="s">
        <v>87</v>
      </c>
      <c r="BC2" s="130" t="s">
        <v>88</v>
      </c>
      <c r="BD2" s="13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90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Výměna a oprava dlažby vstupního dvora ZŠ Aléská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91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92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26. 11. 2024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29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35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36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1"/>
      <c r="B27" s="142"/>
      <c r="C27" s="141"/>
      <c r="D27" s="141"/>
      <c r="E27" s="143" t="s">
        <v>38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ROUND(J90,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ROUND((SUM(BE90:BE210)),  2)</f>
        <v>0</v>
      </c>
      <c r="G33" s="40"/>
      <c r="H33" s="40"/>
      <c r="I33" s="151">
        <v>0.20999999999999999</v>
      </c>
      <c r="J33" s="150">
        <f>ROUND(((SUM(BE90:BE210))*I33),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ROUND((SUM(BF90:BF210)),  2)</f>
        <v>0</v>
      </c>
      <c r="G34" s="40"/>
      <c r="H34" s="40"/>
      <c r="I34" s="151">
        <v>0.12</v>
      </c>
      <c r="J34" s="150">
        <f>ROUND(((SUM(BF90:BF210))*I34),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ROUND((SUM(BG90:BG210)),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ROUND((SUM(BH90:BH210)),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ROUND((SUM(BI90:BI210)),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Výměna a oprava dlažby vstupního dvora ZŠ Aléská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1 - Výměna dlažby  - školní dvůr Aléská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26. 11. 2024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Bílina</v>
      </c>
      <c r="G54" s="42"/>
      <c r="H54" s="42"/>
      <c r="I54" s="34" t="s">
        <v>32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Jaromír Pýcha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94</v>
      </c>
      <c r="D57" s="165"/>
      <c r="E57" s="165"/>
      <c r="F57" s="165"/>
      <c r="G57" s="165"/>
      <c r="H57" s="165"/>
      <c r="I57" s="165"/>
      <c r="J57" s="166" t="s">
        <v>95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8"/>
      <c r="C60" s="169"/>
      <c r="D60" s="170" t="s">
        <v>97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98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99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4"/>
      <c r="C63" s="175"/>
      <c r="D63" s="176" t="s">
        <v>100</v>
      </c>
      <c r="E63" s="177"/>
      <c r="F63" s="177"/>
      <c r="G63" s="177"/>
      <c r="H63" s="177"/>
      <c r="I63" s="177"/>
      <c r="J63" s="178">
        <f>J118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101</v>
      </c>
      <c r="E64" s="177"/>
      <c r="F64" s="177"/>
      <c r="G64" s="177"/>
      <c r="H64" s="177"/>
      <c r="I64" s="177"/>
      <c r="J64" s="178">
        <f>J123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4"/>
      <c r="C65" s="175"/>
      <c r="D65" s="176" t="s">
        <v>102</v>
      </c>
      <c r="E65" s="177"/>
      <c r="F65" s="177"/>
      <c r="G65" s="177"/>
      <c r="H65" s="177"/>
      <c r="I65" s="177"/>
      <c r="J65" s="178">
        <f>J124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4"/>
      <c r="C66" s="175"/>
      <c r="D66" s="176" t="s">
        <v>103</v>
      </c>
      <c r="E66" s="177"/>
      <c r="F66" s="177"/>
      <c r="G66" s="177"/>
      <c r="H66" s="177"/>
      <c r="I66" s="177"/>
      <c r="J66" s="178">
        <f>J134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104</v>
      </c>
      <c r="E67" s="177"/>
      <c r="F67" s="177"/>
      <c r="G67" s="177"/>
      <c r="H67" s="177"/>
      <c r="I67" s="177"/>
      <c r="J67" s="178">
        <f>J157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4"/>
      <c r="C68" s="175"/>
      <c r="D68" s="176" t="s">
        <v>105</v>
      </c>
      <c r="E68" s="177"/>
      <c r="F68" s="177"/>
      <c r="G68" s="177"/>
      <c r="H68" s="177"/>
      <c r="I68" s="177"/>
      <c r="J68" s="178">
        <f>J158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4"/>
      <c r="C69" s="175"/>
      <c r="D69" s="176" t="s">
        <v>106</v>
      </c>
      <c r="E69" s="177"/>
      <c r="F69" s="177"/>
      <c r="G69" s="177"/>
      <c r="H69" s="177"/>
      <c r="I69" s="177"/>
      <c r="J69" s="178">
        <f>J166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4"/>
      <c r="C70" s="175"/>
      <c r="D70" s="176" t="s">
        <v>107</v>
      </c>
      <c r="E70" s="177"/>
      <c r="F70" s="177"/>
      <c r="G70" s="177"/>
      <c r="H70" s="177"/>
      <c r="I70" s="177"/>
      <c r="J70" s="178">
        <f>J204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108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3" t="str">
        <f>E7</f>
        <v>Výměna a oprava dlažby vstupního dvora ZŠ Aléská</v>
      </c>
      <c r="F80" s="34"/>
      <c r="G80" s="34"/>
      <c r="H80" s="34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91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 xml:space="preserve">1 - Výměna dlažby  - školní dvůr Aléská</v>
      </c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26. 11. 2024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Město Bílina</v>
      </c>
      <c r="G86" s="42"/>
      <c r="H86" s="42"/>
      <c r="I86" s="34" t="s">
        <v>32</v>
      </c>
      <c r="J86" s="38" t="str">
        <f>E21</f>
        <v xml:space="preserve"> 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Ing. Jaromír Pýcha</v>
      </c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0"/>
      <c r="B89" s="181"/>
      <c r="C89" s="182" t="s">
        <v>109</v>
      </c>
      <c r="D89" s="183" t="s">
        <v>58</v>
      </c>
      <c r="E89" s="183" t="s">
        <v>54</v>
      </c>
      <c r="F89" s="183" t="s">
        <v>55</v>
      </c>
      <c r="G89" s="183" t="s">
        <v>110</v>
      </c>
      <c r="H89" s="183" t="s">
        <v>111</v>
      </c>
      <c r="I89" s="183" t="s">
        <v>112</v>
      </c>
      <c r="J89" s="183" t="s">
        <v>95</v>
      </c>
      <c r="K89" s="184" t="s">
        <v>113</v>
      </c>
      <c r="L89" s="185"/>
      <c r="M89" s="94" t="s">
        <v>19</v>
      </c>
      <c r="N89" s="95" t="s">
        <v>43</v>
      </c>
      <c r="O89" s="95" t="s">
        <v>114</v>
      </c>
      <c r="P89" s="95" t="s">
        <v>115</v>
      </c>
      <c r="Q89" s="95" t="s">
        <v>116</v>
      </c>
      <c r="R89" s="95" t="s">
        <v>117</v>
      </c>
      <c r="S89" s="95" t="s">
        <v>118</v>
      </c>
      <c r="T89" s="96" t="s">
        <v>119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0"/>
      <c r="B90" s="41"/>
      <c r="C90" s="101" t="s">
        <v>120</v>
      </c>
      <c r="D90" s="42"/>
      <c r="E90" s="42"/>
      <c r="F90" s="42"/>
      <c r="G90" s="42"/>
      <c r="H90" s="42"/>
      <c r="I90" s="42"/>
      <c r="J90" s="186">
        <f>BK90</f>
        <v>0</v>
      </c>
      <c r="K90" s="42"/>
      <c r="L90" s="46"/>
      <c r="M90" s="97"/>
      <c r="N90" s="187"/>
      <c r="O90" s="98"/>
      <c r="P90" s="188">
        <f>P91</f>
        <v>0</v>
      </c>
      <c r="Q90" s="98"/>
      <c r="R90" s="188">
        <f>R91</f>
        <v>47.340242780000004</v>
      </c>
      <c r="S90" s="98"/>
      <c r="T90" s="189">
        <f>T91</f>
        <v>61.412735000000005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96</v>
      </c>
      <c r="BK90" s="190">
        <f>BK91</f>
        <v>0</v>
      </c>
    </row>
    <row r="91" s="12" customFormat="1" ht="25.92" customHeight="1">
      <c r="A91" s="12"/>
      <c r="B91" s="191"/>
      <c r="C91" s="192"/>
      <c r="D91" s="193" t="s">
        <v>72</v>
      </c>
      <c r="E91" s="194" t="s">
        <v>121</v>
      </c>
      <c r="F91" s="194" t="s">
        <v>122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P92+P123+P157</f>
        <v>0</v>
      </c>
      <c r="Q91" s="199"/>
      <c r="R91" s="200">
        <f>R92+R123+R157</f>
        <v>47.340242780000004</v>
      </c>
      <c r="S91" s="199"/>
      <c r="T91" s="201">
        <f>T92+T123+T157</f>
        <v>61.412735000000005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78</v>
      </c>
      <c r="AT91" s="203" t="s">
        <v>72</v>
      </c>
      <c r="AU91" s="203" t="s">
        <v>73</v>
      </c>
      <c r="AY91" s="202" t="s">
        <v>123</v>
      </c>
      <c r="BK91" s="204">
        <f>BK92+BK123+BK157</f>
        <v>0</v>
      </c>
    </row>
    <row r="92" s="12" customFormat="1" ht="22.8" customHeight="1">
      <c r="A92" s="12"/>
      <c r="B92" s="191"/>
      <c r="C92" s="192"/>
      <c r="D92" s="193" t="s">
        <v>72</v>
      </c>
      <c r="E92" s="205" t="s">
        <v>78</v>
      </c>
      <c r="F92" s="205" t="s">
        <v>124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P93+P118</f>
        <v>0</v>
      </c>
      <c r="Q92" s="199"/>
      <c r="R92" s="200">
        <f>R93+R118</f>
        <v>0</v>
      </c>
      <c r="S92" s="199"/>
      <c r="T92" s="201">
        <f>T93+T118</f>
        <v>61.412735000000005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78</v>
      </c>
      <c r="AT92" s="203" t="s">
        <v>72</v>
      </c>
      <c r="AU92" s="203" t="s">
        <v>78</v>
      </c>
      <c r="AY92" s="202" t="s">
        <v>123</v>
      </c>
      <c r="BK92" s="204">
        <f>BK93+BK118</f>
        <v>0</v>
      </c>
    </row>
    <row r="93" s="12" customFormat="1" ht="20.88" customHeight="1">
      <c r="A93" s="12"/>
      <c r="B93" s="191"/>
      <c r="C93" s="192"/>
      <c r="D93" s="193" t="s">
        <v>72</v>
      </c>
      <c r="E93" s="205" t="s">
        <v>125</v>
      </c>
      <c r="F93" s="205" t="s">
        <v>126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SUM(P94:P117)</f>
        <v>0</v>
      </c>
      <c r="Q93" s="199"/>
      <c r="R93" s="200">
        <f>SUM(R94:R117)</f>
        <v>0</v>
      </c>
      <c r="S93" s="199"/>
      <c r="T93" s="201">
        <f>SUM(T94:T117)</f>
        <v>61.412735000000005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78</v>
      </c>
      <c r="AT93" s="203" t="s">
        <v>72</v>
      </c>
      <c r="AU93" s="203" t="s">
        <v>82</v>
      </c>
      <c r="AY93" s="202" t="s">
        <v>123</v>
      </c>
      <c r="BK93" s="204">
        <f>SUM(BK94:BK117)</f>
        <v>0</v>
      </c>
    </row>
    <row r="94" s="2" customFormat="1" ht="24.15" customHeight="1">
      <c r="A94" s="40"/>
      <c r="B94" s="41"/>
      <c r="C94" s="207" t="s">
        <v>78</v>
      </c>
      <c r="D94" s="207" t="s">
        <v>127</v>
      </c>
      <c r="E94" s="208" t="s">
        <v>128</v>
      </c>
      <c r="F94" s="209" t="s">
        <v>129</v>
      </c>
      <c r="G94" s="210" t="s">
        <v>87</v>
      </c>
      <c r="H94" s="211">
        <v>4</v>
      </c>
      <c r="I94" s="212"/>
      <c r="J94" s="213">
        <f>ROUND(I94*H94,2)</f>
        <v>0</v>
      </c>
      <c r="K94" s="209" t="s">
        <v>130</v>
      </c>
      <c r="L94" s="46"/>
      <c r="M94" s="214" t="s">
        <v>19</v>
      </c>
      <c r="N94" s="215" t="s">
        <v>44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131</v>
      </c>
      <c r="AT94" s="218" t="s">
        <v>127</v>
      </c>
      <c r="AU94" s="218" t="s">
        <v>89</v>
      </c>
      <c r="AY94" s="19" t="s">
        <v>123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78</v>
      </c>
      <c r="BK94" s="219">
        <f>ROUND(I94*H94,2)</f>
        <v>0</v>
      </c>
      <c r="BL94" s="19" t="s">
        <v>131</v>
      </c>
      <c r="BM94" s="218" t="s">
        <v>132</v>
      </c>
    </row>
    <row r="95" s="2" customFormat="1">
      <c r="A95" s="40"/>
      <c r="B95" s="41"/>
      <c r="C95" s="42"/>
      <c r="D95" s="220" t="s">
        <v>133</v>
      </c>
      <c r="E95" s="42"/>
      <c r="F95" s="221" t="s">
        <v>134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133</v>
      </c>
      <c r="AU95" s="19" t="s">
        <v>89</v>
      </c>
    </row>
    <row r="96" s="2" customFormat="1">
      <c r="A96" s="40"/>
      <c r="B96" s="41"/>
      <c r="C96" s="42"/>
      <c r="D96" s="225" t="s">
        <v>135</v>
      </c>
      <c r="E96" s="42"/>
      <c r="F96" s="226" t="s">
        <v>136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135</v>
      </c>
      <c r="AU96" s="19" t="s">
        <v>89</v>
      </c>
    </row>
    <row r="97" s="13" customFormat="1">
      <c r="A97" s="13"/>
      <c r="B97" s="227"/>
      <c r="C97" s="228"/>
      <c r="D97" s="220" t="s">
        <v>137</v>
      </c>
      <c r="E97" s="229" t="s">
        <v>19</v>
      </c>
      <c r="F97" s="230" t="s">
        <v>138</v>
      </c>
      <c r="G97" s="228"/>
      <c r="H97" s="229" t="s">
        <v>19</v>
      </c>
      <c r="I97" s="231"/>
      <c r="J97" s="228"/>
      <c r="K97" s="228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137</v>
      </c>
      <c r="AU97" s="236" t="s">
        <v>89</v>
      </c>
      <c r="AV97" s="13" t="s">
        <v>78</v>
      </c>
      <c r="AW97" s="13" t="s">
        <v>33</v>
      </c>
      <c r="AX97" s="13" t="s">
        <v>73</v>
      </c>
      <c r="AY97" s="236" t="s">
        <v>123</v>
      </c>
    </row>
    <row r="98" s="14" customFormat="1">
      <c r="A98" s="14"/>
      <c r="B98" s="237"/>
      <c r="C98" s="238"/>
      <c r="D98" s="220" t="s">
        <v>137</v>
      </c>
      <c r="E98" s="239" t="s">
        <v>19</v>
      </c>
      <c r="F98" s="240" t="s">
        <v>139</v>
      </c>
      <c r="G98" s="238"/>
      <c r="H98" s="241">
        <v>4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137</v>
      </c>
      <c r="AU98" s="247" t="s">
        <v>89</v>
      </c>
      <c r="AV98" s="14" t="s">
        <v>82</v>
      </c>
      <c r="AW98" s="14" t="s">
        <v>33</v>
      </c>
      <c r="AX98" s="14" t="s">
        <v>78</v>
      </c>
      <c r="AY98" s="247" t="s">
        <v>123</v>
      </c>
    </row>
    <row r="99" s="2" customFormat="1" ht="21.75" customHeight="1">
      <c r="A99" s="40"/>
      <c r="B99" s="41"/>
      <c r="C99" s="207" t="s">
        <v>82</v>
      </c>
      <c r="D99" s="207" t="s">
        <v>127</v>
      </c>
      <c r="E99" s="208" t="s">
        <v>140</v>
      </c>
      <c r="F99" s="209" t="s">
        <v>141</v>
      </c>
      <c r="G99" s="210" t="s">
        <v>87</v>
      </c>
      <c r="H99" s="211">
        <v>134.48500000000001</v>
      </c>
      <c r="I99" s="212"/>
      <c r="J99" s="213">
        <f>ROUND(I99*H99,2)</f>
        <v>0</v>
      </c>
      <c r="K99" s="209" t="s">
        <v>130</v>
      </c>
      <c r="L99" s="46"/>
      <c r="M99" s="214" t="s">
        <v>19</v>
      </c>
      <c r="N99" s="215" t="s">
        <v>44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0.28100000000000003</v>
      </c>
      <c r="T99" s="217">
        <f>S99*H99</f>
        <v>37.790285000000004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131</v>
      </c>
      <c r="AT99" s="218" t="s">
        <v>127</v>
      </c>
      <c r="AU99" s="218" t="s">
        <v>89</v>
      </c>
      <c r="AY99" s="19" t="s">
        <v>123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78</v>
      </c>
      <c r="BK99" s="219">
        <f>ROUND(I99*H99,2)</f>
        <v>0</v>
      </c>
      <c r="BL99" s="19" t="s">
        <v>131</v>
      </c>
      <c r="BM99" s="218" t="s">
        <v>142</v>
      </c>
    </row>
    <row r="100" s="2" customFormat="1">
      <c r="A100" s="40"/>
      <c r="B100" s="41"/>
      <c r="C100" s="42"/>
      <c r="D100" s="220" t="s">
        <v>133</v>
      </c>
      <c r="E100" s="42"/>
      <c r="F100" s="221" t="s">
        <v>143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133</v>
      </c>
      <c r="AU100" s="19" t="s">
        <v>89</v>
      </c>
    </row>
    <row r="101" s="2" customFormat="1">
      <c r="A101" s="40"/>
      <c r="B101" s="41"/>
      <c r="C101" s="42"/>
      <c r="D101" s="225" t="s">
        <v>135</v>
      </c>
      <c r="E101" s="42"/>
      <c r="F101" s="226" t="s">
        <v>144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135</v>
      </c>
      <c r="AU101" s="19" t="s">
        <v>89</v>
      </c>
    </row>
    <row r="102" s="14" customFormat="1">
      <c r="A102" s="14"/>
      <c r="B102" s="237"/>
      <c r="C102" s="238"/>
      <c r="D102" s="220" t="s">
        <v>137</v>
      </c>
      <c r="E102" s="239" t="s">
        <v>19</v>
      </c>
      <c r="F102" s="240" t="s">
        <v>145</v>
      </c>
      <c r="G102" s="238"/>
      <c r="H102" s="241">
        <v>5.7400000000000002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137</v>
      </c>
      <c r="AU102" s="247" t="s">
        <v>89</v>
      </c>
      <c r="AV102" s="14" t="s">
        <v>82</v>
      </c>
      <c r="AW102" s="14" t="s">
        <v>33</v>
      </c>
      <c r="AX102" s="14" t="s">
        <v>73</v>
      </c>
      <c r="AY102" s="247" t="s">
        <v>123</v>
      </c>
    </row>
    <row r="103" s="14" customFormat="1">
      <c r="A103" s="14"/>
      <c r="B103" s="237"/>
      <c r="C103" s="238"/>
      <c r="D103" s="220" t="s">
        <v>137</v>
      </c>
      <c r="E103" s="239" t="s">
        <v>19</v>
      </c>
      <c r="F103" s="240" t="s">
        <v>146</v>
      </c>
      <c r="G103" s="238"/>
      <c r="H103" s="241">
        <v>31.420000000000002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137</v>
      </c>
      <c r="AU103" s="247" t="s">
        <v>89</v>
      </c>
      <c r="AV103" s="14" t="s">
        <v>82</v>
      </c>
      <c r="AW103" s="14" t="s">
        <v>33</v>
      </c>
      <c r="AX103" s="14" t="s">
        <v>73</v>
      </c>
      <c r="AY103" s="247" t="s">
        <v>123</v>
      </c>
    </row>
    <row r="104" s="14" customFormat="1">
      <c r="A104" s="14"/>
      <c r="B104" s="237"/>
      <c r="C104" s="238"/>
      <c r="D104" s="220" t="s">
        <v>137</v>
      </c>
      <c r="E104" s="239" t="s">
        <v>19</v>
      </c>
      <c r="F104" s="240" t="s">
        <v>147</v>
      </c>
      <c r="G104" s="238"/>
      <c r="H104" s="241">
        <v>10.890000000000001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137</v>
      </c>
      <c r="AU104" s="247" t="s">
        <v>89</v>
      </c>
      <c r="AV104" s="14" t="s">
        <v>82</v>
      </c>
      <c r="AW104" s="14" t="s">
        <v>33</v>
      </c>
      <c r="AX104" s="14" t="s">
        <v>73</v>
      </c>
      <c r="AY104" s="247" t="s">
        <v>123</v>
      </c>
    </row>
    <row r="105" s="14" customFormat="1">
      <c r="A105" s="14"/>
      <c r="B105" s="237"/>
      <c r="C105" s="238"/>
      <c r="D105" s="220" t="s">
        <v>137</v>
      </c>
      <c r="E105" s="239" t="s">
        <v>19</v>
      </c>
      <c r="F105" s="240" t="s">
        <v>148</v>
      </c>
      <c r="G105" s="238"/>
      <c r="H105" s="241">
        <v>63.649999999999999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137</v>
      </c>
      <c r="AU105" s="247" t="s">
        <v>89</v>
      </c>
      <c r="AV105" s="14" t="s">
        <v>82</v>
      </c>
      <c r="AW105" s="14" t="s">
        <v>33</v>
      </c>
      <c r="AX105" s="14" t="s">
        <v>73</v>
      </c>
      <c r="AY105" s="247" t="s">
        <v>123</v>
      </c>
    </row>
    <row r="106" s="14" customFormat="1">
      <c r="A106" s="14"/>
      <c r="B106" s="237"/>
      <c r="C106" s="238"/>
      <c r="D106" s="220" t="s">
        <v>137</v>
      </c>
      <c r="E106" s="239" t="s">
        <v>19</v>
      </c>
      <c r="F106" s="240" t="s">
        <v>149</v>
      </c>
      <c r="G106" s="238"/>
      <c r="H106" s="241">
        <v>6.6150000000000002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137</v>
      </c>
      <c r="AU106" s="247" t="s">
        <v>89</v>
      </c>
      <c r="AV106" s="14" t="s">
        <v>82</v>
      </c>
      <c r="AW106" s="14" t="s">
        <v>33</v>
      </c>
      <c r="AX106" s="14" t="s">
        <v>73</v>
      </c>
      <c r="AY106" s="247" t="s">
        <v>123</v>
      </c>
    </row>
    <row r="107" s="14" customFormat="1">
      <c r="A107" s="14"/>
      <c r="B107" s="237"/>
      <c r="C107" s="238"/>
      <c r="D107" s="220" t="s">
        <v>137</v>
      </c>
      <c r="E107" s="239" t="s">
        <v>19</v>
      </c>
      <c r="F107" s="240" t="s">
        <v>150</v>
      </c>
      <c r="G107" s="238"/>
      <c r="H107" s="241">
        <v>16.170000000000002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137</v>
      </c>
      <c r="AU107" s="247" t="s">
        <v>89</v>
      </c>
      <c r="AV107" s="14" t="s">
        <v>82</v>
      </c>
      <c r="AW107" s="14" t="s">
        <v>33</v>
      </c>
      <c r="AX107" s="14" t="s">
        <v>73</v>
      </c>
      <c r="AY107" s="247" t="s">
        <v>123</v>
      </c>
    </row>
    <row r="108" s="15" customFormat="1">
      <c r="A108" s="15"/>
      <c r="B108" s="248"/>
      <c r="C108" s="249"/>
      <c r="D108" s="220" t="s">
        <v>137</v>
      </c>
      <c r="E108" s="250" t="s">
        <v>19</v>
      </c>
      <c r="F108" s="251" t="s">
        <v>151</v>
      </c>
      <c r="G108" s="249"/>
      <c r="H108" s="252">
        <v>134.48500000000001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137</v>
      </c>
      <c r="AU108" s="258" t="s">
        <v>89</v>
      </c>
      <c r="AV108" s="15" t="s">
        <v>131</v>
      </c>
      <c r="AW108" s="15" t="s">
        <v>33</v>
      </c>
      <c r="AX108" s="15" t="s">
        <v>78</v>
      </c>
      <c r="AY108" s="258" t="s">
        <v>123</v>
      </c>
    </row>
    <row r="109" s="2" customFormat="1" ht="24.15" customHeight="1">
      <c r="A109" s="40"/>
      <c r="B109" s="41"/>
      <c r="C109" s="207" t="s">
        <v>89</v>
      </c>
      <c r="D109" s="207" t="s">
        <v>127</v>
      </c>
      <c r="E109" s="208" t="s">
        <v>152</v>
      </c>
      <c r="F109" s="209" t="s">
        <v>153</v>
      </c>
      <c r="G109" s="210" t="s">
        <v>87</v>
      </c>
      <c r="H109" s="211">
        <v>4</v>
      </c>
      <c r="I109" s="212"/>
      <c r="J109" s="213">
        <f>ROUND(I109*H109,2)</f>
        <v>0</v>
      </c>
      <c r="K109" s="209" t="s">
        <v>130</v>
      </c>
      <c r="L109" s="46"/>
      <c r="M109" s="214" t="s">
        <v>19</v>
      </c>
      <c r="N109" s="215" t="s">
        <v>44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0.19</v>
      </c>
      <c r="T109" s="217">
        <f>S109*H109</f>
        <v>0.76000000000000001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131</v>
      </c>
      <c r="AT109" s="218" t="s">
        <v>127</v>
      </c>
      <c r="AU109" s="218" t="s">
        <v>89</v>
      </c>
      <c r="AY109" s="19" t="s">
        <v>123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78</v>
      </c>
      <c r="BK109" s="219">
        <f>ROUND(I109*H109,2)</f>
        <v>0</v>
      </c>
      <c r="BL109" s="19" t="s">
        <v>131</v>
      </c>
      <c r="BM109" s="218" t="s">
        <v>154</v>
      </c>
    </row>
    <row r="110" s="2" customFormat="1">
      <c r="A110" s="40"/>
      <c r="B110" s="41"/>
      <c r="C110" s="42"/>
      <c r="D110" s="220" t="s">
        <v>133</v>
      </c>
      <c r="E110" s="42"/>
      <c r="F110" s="221" t="s">
        <v>155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133</v>
      </c>
      <c r="AU110" s="19" t="s">
        <v>89</v>
      </c>
    </row>
    <row r="111" s="2" customFormat="1">
      <c r="A111" s="40"/>
      <c r="B111" s="41"/>
      <c r="C111" s="42"/>
      <c r="D111" s="225" t="s">
        <v>135</v>
      </c>
      <c r="E111" s="42"/>
      <c r="F111" s="226" t="s">
        <v>156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135</v>
      </c>
      <c r="AU111" s="19" t="s">
        <v>89</v>
      </c>
    </row>
    <row r="112" s="13" customFormat="1">
      <c r="A112" s="13"/>
      <c r="B112" s="227"/>
      <c r="C112" s="228"/>
      <c r="D112" s="220" t="s">
        <v>137</v>
      </c>
      <c r="E112" s="229" t="s">
        <v>19</v>
      </c>
      <c r="F112" s="230" t="s">
        <v>138</v>
      </c>
      <c r="G112" s="228"/>
      <c r="H112" s="229" t="s">
        <v>19</v>
      </c>
      <c r="I112" s="231"/>
      <c r="J112" s="228"/>
      <c r="K112" s="228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137</v>
      </c>
      <c r="AU112" s="236" t="s">
        <v>89</v>
      </c>
      <c r="AV112" s="13" t="s">
        <v>78</v>
      </c>
      <c r="AW112" s="13" t="s">
        <v>33</v>
      </c>
      <c r="AX112" s="13" t="s">
        <v>73</v>
      </c>
      <c r="AY112" s="236" t="s">
        <v>123</v>
      </c>
    </row>
    <row r="113" s="14" customFormat="1">
      <c r="A113" s="14"/>
      <c r="B113" s="237"/>
      <c r="C113" s="238"/>
      <c r="D113" s="220" t="s">
        <v>137</v>
      </c>
      <c r="E113" s="239" t="s">
        <v>19</v>
      </c>
      <c r="F113" s="240" t="s">
        <v>139</v>
      </c>
      <c r="G113" s="238"/>
      <c r="H113" s="241">
        <v>4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137</v>
      </c>
      <c r="AU113" s="247" t="s">
        <v>89</v>
      </c>
      <c r="AV113" s="14" t="s">
        <v>82</v>
      </c>
      <c r="AW113" s="14" t="s">
        <v>33</v>
      </c>
      <c r="AX113" s="14" t="s">
        <v>78</v>
      </c>
      <c r="AY113" s="247" t="s">
        <v>123</v>
      </c>
    </row>
    <row r="114" s="2" customFormat="1" ht="24.15" customHeight="1">
      <c r="A114" s="40"/>
      <c r="B114" s="41"/>
      <c r="C114" s="207" t="s">
        <v>131</v>
      </c>
      <c r="D114" s="207" t="s">
        <v>127</v>
      </c>
      <c r="E114" s="208" t="s">
        <v>157</v>
      </c>
      <c r="F114" s="209" t="s">
        <v>158</v>
      </c>
      <c r="G114" s="210" t="s">
        <v>87</v>
      </c>
      <c r="H114" s="211">
        <v>134.48500000000001</v>
      </c>
      <c r="I114" s="212"/>
      <c r="J114" s="213">
        <f>ROUND(I114*H114,2)</f>
        <v>0</v>
      </c>
      <c r="K114" s="209" t="s">
        <v>130</v>
      </c>
      <c r="L114" s="46"/>
      <c r="M114" s="214" t="s">
        <v>19</v>
      </c>
      <c r="N114" s="215" t="s">
        <v>44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0.17000000000000001</v>
      </c>
      <c r="T114" s="217">
        <f>S114*H114</f>
        <v>22.862450000000003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131</v>
      </c>
      <c r="AT114" s="218" t="s">
        <v>127</v>
      </c>
      <c r="AU114" s="218" t="s">
        <v>89</v>
      </c>
      <c r="AY114" s="19" t="s">
        <v>123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78</v>
      </c>
      <c r="BK114" s="219">
        <f>ROUND(I114*H114,2)</f>
        <v>0</v>
      </c>
      <c r="BL114" s="19" t="s">
        <v>131</v>
      </c>
      <c r="BM114" s="218" t="s">
        <v>159</v>
      </c>
    </row>
    <row r="115" s="2" customFormat="1">
      <c r="A115" s="40"/>
      <c r="B115" s="41"/>
      <c r="C115" s="42"/>
      <c r="D115" s="220" t="s">
        <v>133</v>
      </c>
      <c r="E115" s="42"/>
      <c r="F115" s="221" t="s">
        <v>160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133</v>
      </c>
      <c r="AU115" s="19" t="s">
        <v>89</v>
      </c>
    </row>
    <row r="116" s="2" customFormat="1">
      <c r="A116" s="40"/>
      <c r="B116" s="41"/>
      <c r="C116" s="42"/>
      <c r="D116" s="225" t="s">
        <v>135</v>
      </c>
      <c r="E116" s="42"/>
      <c r="F116" s="226" t="s">
        <v>161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135</v>
      </c>
      <c r="AU116" s="19" t="s">
        <v>89</v>
      </c>
    </row>
    <row r="117" s="14" customFormat="1">
      <c r="A117" s="14"/>
      <c r="B117" s="237"/>
      <c r="C117" s="238"/>
      <c r="D117" s="220" t="s">
        <v>137</v>
      </c>
      <c r="E117" s="239" t="s">
        <v>19</v>
      </c>
      <c r="F117" s="240" t="s">
        <v>85</v>
      </c>
      <c r="G117" s="238"/>
      <c r="H117" s="241">
        <v>134.48500000000001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137</v>
      </c>
      <c r="AU117" s="247" t="s">
        <v>89</v>
      </c>
      <c r="AV117" s="14" t="s">
        <v>82</v>
      </c>
      <c r="AW117" s="14" t="s">
        <v>33</v>
      </c>
      <c r="AX117" s="14" t="s">
        <v>78</v>
      </c>
      <c r="AY117" s="247" t="s">
        <v>123</v>
      </c>
    </row>
    <row r="118" s="12" customFormat="1" ht="20.88" customHeight="1">
      <c r="A118" s="12"/>
      <c r="B118" s="191"/>
      <c r="C118" s="192"/>
      <c r="D118" s="193" t="s">
        <v>72</v>
      </c>
      <c r="E118" s="205" t="s">
        <v>162</v>
      </c>
      <c r="F118" s="205" t="s">
        <v>163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SUM(P119:P122)</f>
        <v>0</v>
      </c>
      <c r="Q118" s="199"/>
      <c r="R118" s="200">
        <f>SUM(R119:R122)</f>
        <v>0</v>
      </c>
      <c r="S118" s="199"/>
      <c r="T118" s="201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78</v>
      </c>
      <c r="AT118" s="203" t="s">
        <v>72</v>
      </c>
      <c r="AU118" s="203" t="s">
        <v>82</v>
      </c>
      <c r="AY118" s="202" t="s">
        <v>123</v>
      </c>
      <c r="BK118" s="204">
        <f>SUM(BK119:BK122)</f>
        <v>0</v>
      </c>
    </row>
    <row r="119" s="2" customFormat="1" ht="24.15" customHeight="1">
      <c r="A119" s="40"/>
      <c r="B119" s="41"/>
      <c r="C119" s="207" t="s">
        <v>164</v>
      </c>
      <c r="D119" s="207" t="s">
        <v>127</v>
      </c>
      <c r="E119" s="208" t="s">
        <v>165</v>
      </c>
      <c r="F119" s="209" t="s">
        <v>166</v>
      </c>
      <c r="G119" s="210" t="s">
        <v>87</v>
      </c>
      <c r="H119" s="211">
        <v>134.48500000000001</v>
      </c>
      <c r="I119" s="212"/>
      <c r="J119" s="213">
        <f>ROUND(I119*H119,2)</f>
        <v>0</v>
      </c>
      <c r="K119" s="209" t="s">
        <v>130</v>
      </c>
      <c r="L119" s="46"/>
      <c r="M119" s="214" t="s">
        <v>19</v>
      </c>
      <c r="N119" s="215" t="s">
        <v>44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131</v>
      </c>
      <c r="AT119" s="218" t="s">
        <v>127</v>
      </c>
      <c r="AU119" s="218" t="s">
        <v>89</v>
      </c>
      <c r="AY119" s="19" t="s">
        <v>123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78</v>
      </c>
      <c r="BK119" s="219">
        <f>ROUND(I119*H119,2)</f>
        <v>0</v>
      </c>
      <c r="BL119" s="19" t="s">
        <v>131</v>
      </c>
      <c r="BM119" s="218" t="s">
        <v>167</v>
      </c>
    </row>
    <row r="120" s="2" customFormat="1">
      <c r="A120" s="40"/>
      <c r="B120" s="41"/>
      <c r="C120" s="42"/>
      <c r="D120" s="220" t="s">
        <v>133</v>
      </c>
      <c r="E120" s="42"/>
      <c r="F120" s="221" t="s">
        <v>168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133</v>
      </c>
      <c r="AU120" s="19" t="s">
        <v>89</v>
      </c>
    </row>
    <row r="121" s="2" customFormat="1">
      <c r="A121" s="40"/>
      <c r="B121" s="41"/>
      <c r="C121" s="42"/>
      <c r="D121" s="225" t="s">
        <v>135</v>
      </c>
      <c r="E121" s="42"/>
      <c r="F121" s="226" t="s">
        <v>169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135</v>
      </c>
      <c r="AU121" s="19" t="s">
        <v>89</v>
      </c>
    </row>
    <row r="122" s="14" customFormat="1">
      <c r="A122" s="14"/>
      <c r="B122" s="237"/>
      <c r="C122" s="238"/>
      <c r="D122" s="220" t="s">
        <v>137</v>
      </c>
      <c r="E122" s="239" t="s">
        <v>19</v>
      </c>
      <c r="F122" s="240" t="s">
        <v>85</v>
      </c>
      <c r="G122" s="238"/>
      <c r="H122" s="241">
        <v>134.48500000000001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137</v>
      </c>
      <c r="AU122" s="247" t="s">
        <v>89</v>
      </c>
      <c r="AV122" s="14" t="s">
        <v>82</v>
      </c>
      <c r="AW122" s="14" t="s">
        <v>33</v>
      </c>
      <c r="AX122" s="14" t="s">
        <v>78</v>
      </c>
      <c r="AY122" s="247" t="s">
        <v>123</v>
      </c>
    </row>
    <row r="123" s="12" customFormat="1" ht="22.8" customHeight="1">
      <c r="A123" s="12"/>
      <c r="B123" s="191"/>
      <c r="C123" s="192"/>
      <c r="D123" s="193" t="s">
        <v>72</v>
      </c>
      <c r="E123" s="205" t="s">
        <v>164</v>
      </c>
      <c r="F123" s="205" t="s">
        <v>170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P124+P134</f>
        <v>0</v>
      </c>
      <c r="Q123" s="199"/>
      <c r="R123" s="200">
        <f>R124+R134</f>
        <v>47.340242780000004</v>
      </c>
      <c r="S123" s="199"/>
      <c r="T123" s="201">
        <f>T124+T134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78</v>
      </c>
      <c r="AT123" s="203" t="s">
        <v>72</v>
      </c>
      <c r="AU123" s="203" t="s">
        <v>78</v>
      </c>
      <c r="AY123" s="202" t="s">
        <v>123</v>
      </c>
      <c r="BK123" s="204">
        <f>BK124+BK134</f>
        <v>0</v>
      </c>
    </row>
    <row r="124" s="12" customFormat="1" ht="20.88" customHeight="1">
      <c r="A124" s="12"/>
      <c r="B124" s="191"/>
      <c r="C124" s="192"/>
      <c r="D124" s="193" t="s">
        <v>72</v>
      </c>
      <c r="E124" s="205" t="s">
        <v>171</v>
      </c>
      <c r="F124" s="205" t="s">
        <v>172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SUM(P125:P133)</f>
        <v>0</v>
      </c>
      <c r="Q124" s="199"/>
      <c r="R124" s="200">
        <f>SUM(R125:R133)</f>
        <v>16.385775000000002</v>
      </c>
      <c r="S124" s="199"/>
      <c r="T124" s="201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78</v>
      </c>
      <c r="AT124" s="203" t="s">
        <v>72</v>
      </c>
      <c r="AU124" s="203" t="s">
        <v>82</v>
      </c>
      <c r="AY124" s="202" t="s">
        <v>123</v>
      </c>
      <c r="BK124" s="204">
        <f>SUM(BK125:BK133)</f>
        <v>0</v>
      </c>
    </row>
    <row r="125" s="2" customFormat="1" ht="21.75" customHeight="1">
      <c r="A125" s="40"/>
      <c r="B125" s="41"/>
      <c r="C125" s="207" t="s">
        <v>173</v>
      </c>
      <c r="D125" s="207" t="s">
        <v>127</v>
      </c>
      <c r="E125" s="208" t="s">
        <v>174</v>
      </c>
      <c r="F125" s="209" t="s">
        <v>175</v>
      </c>
      <c r="G125" s="210" t="s">
        <v>87</v>
      </c>
      <c r="H125" s="211">
        <v>134.48500000000001</v>
      </c>
      <c r="I125" s="212"/>
      <c r="J125" s="213">
        <f>ROUND(I125*H125,2)</f>
        <v>0</v>
      </c>
      <c r="K125" s="209" t="s">
        <v>130</v>
      </c>
      <c r="L125" s="46"/>
      <c r="M125" s="214" t="s">
        <v>19</v>
      </c>
      <c r="N125" s="215" t="s">
        <v>44</v>
      </c>
      <c r="O125" s="86"/>
      <c r="P125" s="216">
        <f>O125*H125</f>
        <v>0</v>
      </c>
      <c r="Q125" s="216">
        <v>0.11500000000000001</v>
      </c>
      <c r="R125" s="216">
        <f>Q125*H125</f>
        <v>15.465775000000003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131</v>
      </c>
      <c r="AT125" s="218" t="s">
        <v>127</v>
      </c>
      <c r="AU125" s="218" t="s">
        <v>89</v>
      </c>
      <c r="AY125" s="19" t="s">
        <v>123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78</v>
      </c>
      <c r="BK125" s="219">
        <f>ROUND(I125*H125,2)</f>
        <v>0</v>
      </c>
      <c r="BL125" s="19" t="s">
        <v>131</v>
      </c>
      <c r="BM125" s="218" t="s">
        <v>176</v>
      </c>
    </row>
    <row r="126" s="2" customFormat="1">
      <c r="A126" s="40"/>
      <c r="B126" s="41"/>
      <c r="C126" s="42"/>
      <c r="D126" s="220" t="s">
        <v>133</v>
      </c>
      <c r="E126" s="42"/>
      <c r="F126" s="221" t="s">
        <v>177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89</v>
      </c>
    </row>
    <row r="127" s="2" customFormat="1">
      <c r="A127" s="40"/>
      <c r="B127" s="41"/>
      <c r="C127" s="42"/>
      <c r="D127" s="225" t="s">
        <v>135</v>
      </c>
      <c r="E127" s="42"/>
      <c r="F127" s="226" t="s">
        <v>178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135</v>
      </c>
      <c r="AU127" s="19" t="s">
        <v>89</v>
      </c>
    </row>
    <row r="128" s="14" customFormat="1">
      <c r="A128" s="14"/>
      <c r="B128" s="237"/>
      <c r="C128" s="238"/>
      <c r="D128" s="220" t="s">
        <v>137</v>
      </c>
      <c r="E128" s="239" t="s">
        <v>19</v>
      </c>
      <c r="F128" s="240" t="s">
        <v>85</v>
      </c>
      <c r="G128" s="238"/>
      <c r="H128" s="241">
        <v>134.48500000000001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137</v>
      </c>
      <c r="AU128" s="247" t="s">
        <v>89</v>
      </c>
      <c r="AV128" s="14" t="s">
        <v>82</v>
      </c>
      <c r="AW128" s="14" t="s">
        <v>33</v>
      </c>
      <c r="AX128" s="14" t="s">
        <v>78</v>
      </c>
      <c r="AY128" s="247" t="s">
        <v>123</v>
      </c>
    </row>
    <row r="129" s="2" customFormat="1" ht="24.15" customHeight="1">
      <c r="A129" s="40"/>
      <c r="B129" s="41"/>
      <c r="C129" s="207" t="s">
        <v>179</v>
      </c>
      <c r="D129" s="207" t="s">
        <v>127</v>
      </c>
      <c r="E129" s="208" t="s">
        <v>180</v>
      </c>
      <c r="F129" s="209" t="s">
        <v>181</v>
      </c>
      <c r="G129" s="210" t="s">
        <v>87</v>
      </c>
      <c r="H129" s="211">
        <v>4</v>
      </c>
      <c r="I129" s="212"/>
      <c r="J129" s="213">
        <f>ROUND(I129*H129,2)</f>
        <v>0</v>
      </c>
      <c r="K129" s="209" t="s">
        <v>130</v>
      </c>
      <c r="L129" s="46"/>
      <c r="M129" s="214" t="s">
        <v>19</v>
      </c>
      <c r="N129" s="215" t="s">
        <v>44</v>
      </c>
      <c r="O129" s="86"/>
      <c r="P129" s="216">
        <f>O129*H129</f>
        <v>0</v>
      </c>
      <c r="Q129" s="216">
        <v>0.23000000000000001</v>
      </c>
      <c r="R129" s="216">
        <f>Q129*H129</f>
        <v>0.92000000000000004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131</v>
      </c>
      <c r="AT129" s="218" t="s">
        <v>127</v>
      </c>
      <c r="AU129" s="218" t="s">
        <v>89</v>
      </c>
      <c r="AY129" s="19" t="s">
        <v>123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78</v>
      </c>
      <c r="BK129" s="219">
        <f>ROUND(I129*H129,2)</f>
        <v>0</v>
      </c>
      <c r="BL129" s="19" t="s">
        <v>131</v>
      </c>
      <c r="BM129" s="218" t="s">
        <v>182</v>
      </c>
    </row>
    <row r="130" s="2" customFormat="1">
      <c r="A130" s="40"/>
      <c r="B130" s="41"/>
      <c r="C130" s="42"/>
      <c r="D130" s="220" t="s">
        <v>133</v>
      </c>
      <c r="E130" s="42"/>
      <c r="F130" s="221" t="s">
        <v>183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133</v>
      </c>
      <c r="AU130" s="19" t="s">
        <v>89</v>
      </c>
    </row>
    <row r="131" s="2" customFormat="1">
      <c r="A131" s="40"/>
      <c r="B131" s="41"/>
      <c r="C131" s="42"/>
      <c r="D131" s="225" t="s">
        <v>135</v>
      </c>
      <c r="E131" s="42"/>
      <c r="F131" s="226" t="s">
        <v>184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135</v>
      </c>
      <c r="AU131" s="19" t="s">
        <v>89</v>
      </c>
    </row>
    <row r="132" s="13" customFormat="1">
      <c r="A132" s="13"/>
      <c r="B132" s="227"/>
      <c r="C132" s="228"/>
      <c r="D132" s="220" t="s">
        <v>137</v>
      </c>
      <c r="E132" s="229" t="s">
        <v>19</v>
      </c>
      <c r="F132" s="230" t="s">
        <v>138</v>
      </c>
      <c r="G132" s="228"/>
      <c r="H132" s="229" t="s">
        <v>19</v>
      </c>
      <c r="I132" s="231"/>
      <c r="J132" s="228"/>
      <c r="K132" s="228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137</v>
      </c>
      <c r="AU132" s="236" t="s">
        <v>89</v>
      </c>
      <c r="AV132" s="13" t="s">
        <v>78</v>
      </c>
      <c r="AW132" s="13" t="s">
        <v>33</v>
      </c>
      <c r="AX132" s="13" t="s">
        <v>73</v>
      </c>
      <c r="AY132" s="236" t="s">
        <v>123</v>
      </c>
    </row>
    <row r="133" s="14" customFormat="1">
      <c r="A133" s="14"/>
      <c r="B133" s="237"/>
      <c r="C133" s="238"/>
      <c r="D133" s="220" t="s">
        <v>137</v>
      </c>
      <c r="E133" s="239" t="s">
        <v>19</v>
      </c>
      <c r="F133" s="240" t="s">
        <v>139</v>
      </c>
      <c r="G133" s="238"/>
      <c r="H133" s="241">
        <v>4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137</v>
      </c>
      <c r="AU133" s="247" t="s">
        <v>89</v>
      </c>
      <c r="AV133" s="14" t="s">
        <v>82</v>
      </c>
      <c r="AW133" s="14" t="s">
        <v>33</v>
      </c>
      <c r="AX133" s="14" t="s">
        <v>78</v>
      </c>
      <c r="AY133" s="247" t="s">
        <v>123</v>
      </c>
    </row>
    <row r="134" s="12" customFormat="1" ht="20.88" customHeight="1">
      <c r="A134" s="12"/>
      <c r="B134" s="191"/>
      <c r="C134" s="192"/>
      <c r="D134" s="193" t="s">
        <v>72</v>
      </c>
      <c r="E134" s="205" t="s">
        <v>185</v>
      </c>
      <c r="F134" s="205" t="s">
        <v>186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SUM(P135:P156)</f>
        <v>0</v>
      </c>
      <c r="Q134" s="199"/>
      <c r="R134" s="200">
        <f>SUM(R135:R156)</f>
        <v>30.954467780000002</v>
      </c>
      <c r="S134" s="199"/>
      <c r="T134" s="201">
        <f>SUM(T135:T156)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78</v>
      </c>
      <c r="AT134" s="203" t="s">
        <v>72</v>
      </c>
      <c r="AU134" s="203" t="s">
        <v>82</v>
      </c>
      <c r="AY134" s="202" t="s">
        <v>123</v>
      </c>
      <c r="BK134" s="204">
        <f>SUM(BK135:BK156)</f>
        <v>0</v>
      </c>
    </row>
    <row r="135" s="2" customFormat="1" ht="24.15" customHeight="1">
      <c r="A135" s="40"/>
      <c r="B135" s="41"/>
      <c r="C135" s="207" t="s">
        <v>187</v>
      </c>
      <c r="D135" s="207" t="s">
        <v>127</v>
      </c>
      <c r="E135" s="208" t="s">
        <v>188</v>
      </c>
      <c r="F135" s="209" t="s">
        <v>189</v>
      </c>
      <c r="G135" s="210" t="s">
        <v>87</v>
      </c>
      <c r="H135" s="211">
        <v>4</v>
      </c>
      <c r="I135" s="212"/>
      <c r="J135" s="213">
        <f>ROUND(I135*H135,2)</f>
        <v>0</v>
      </c>
      <c r="K135" s="209" t="s">
        <v>130</v>
      </c>
      <c r="L135" s="46"/>
      <c r="M135" s="214" t="s">
        <v>19</v>
      </c>
      <c r="N135" s="215" t="s">
        <v>44</v>
      </c>
      <c r="O135" s="86"/>
      <c r="P135" s="216">
        <f>O135*H135</f>
        <v>0</v>
      </c>
      <c r="Q135" s="216">
        <v>0.16703000000000001</v>
      </c>
      <c r="R135" s="216">
        <f>Q135*H135</f>
        <v>0.66812000000000005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131</v>
      </c>
      <c r="AT135" s="218" t="s">
        <v>127</v>
      </c>
      <c r="AU135" s="218" t="s">
        <v>89</v>
      </c>
      <c r="AY135" s="19" t="s">
        <v>123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78</v>
      </c>
      <c r="BK135" s="219">
        <f>ROUND(I135*H135,2)</f>
        <v>0</v>
      </c>
      <c r="BL135" s="19" t="s">
        <v>131</v>
      </c>
      <c r="BM135" s="218" t="s">
        <v>190</v>
      </c>
    </row>
    <row r="136" s="2" customFormat="1">
      <c r="A136" s="40"/>
      <c r="B136" s="41"/>
      <c r="C136" s="42"/>
      <c r="D136" s="220" t="s">
        <v>133</v>
      </c>
      <c r="E136" s="42"/>
      <c r="F136" s="221" t="s">
        <v>191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133</v>
      </c>
      <c r="AU136" s="19" t="s">
        <v>89</v>
      </c>
    </row>
    <row r="137" s="2" customFormat="1">
      <c r="A137" s="40"/>
      <c r="B137" s="41"/>
      <c r="C137" s="42"/>
      <c r="D137" s="225" t="s">
        <v>135</v>
      </c>
      <c r="E137" s="42"/>
      <c r="F137" s="226" t="s">
        <v>192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135</v>
      </c>
      <c r="AU137" s="19" t="s">
        <v>89</v>
      </c>
    </row>
    <row r="138" s="13" customFormat="1">
      <c r="A138" s="13"/>
      <c r="B138" s="227"/>
      <c r="C138" s="228"/>
      <c r="D138" s="220" t="s">
        <v>137</v>
      </c>
      <c r="E138" s="229" t="s">
        <v>19</v>
      </c>
      <c r="F138" s="230" t="s">
        <v>138</v>
      </c>
      <c r="G138" s="228"/>
      <c r="H138" s="229" t="s">
        <v>19</v>
      </c>
      <c r="I138" s="231"/>
      <c r="J138" s="228"/>
      <c r="K138" s="228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137</v>
      </c>
      <c r="AU138" s="236" t="s">
        <v>89</v>
      </c>
      <c r="AV138" s="13" t="s">
        <v>78</v>
      </c>
      <c r="AW138" s="13" t="s">
        <v>33</v>
      </c>
      <c r="AX138" s="13" t="s">
        <v>73</v>
      </c>
      <c r="AY138" s="236" t="s">
        <v>123</v>
      </c>
    </row>
    <row r="139" s="14" customFormat="1">
      <c r="A139" s="14"/>
      <c r="B139" s="237"/>
      <c r="C139" s="238"/>
      <c r="D139" s="220" t="s">
        <v>137</v>
      </c>
      <c r="E139" s="239" t="s">
        <v>19</v>
      </c>
      <c r="F139" s="240" t="s">
        <v>193</v>
      </c>
      <c r="G139" s="238"/>
      <c r="H139" s="241">
        <v>4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137</v>
      </c>
      <c r="AU139" s="247" t="s">
        <v>89</v>
      </c>
      <c r="AV139" s="14" t="s">
        <v>82</v>
      </c>
      <c r="AW139" s="14" t="s">
        <v>33</v>
      </c>
      <c r="AX139" s="14" t="s">
        <v>78</v>
      </c>
      <c r="AY139" s="247" t="s">
        <v>123</v>
      </c>
    </row>
    <row r="140" s="2" customFormat="1" ht="37.8" customHeight="1">
      <c r="A140" s="40"/>
      <c r="B140" s="41"/>
      <c r="C140" s="207" t="s">
        <v>194</v>
      </c>
      <c r="D140" s="207" t="s">
        <v>127</v>
      </c>
      <c r="E140" s="208" t="s">
        <v>195</v>
      </c>
      <c r="F140" s="209" t="s">
        <v>196</v>
      </c>
      <c r="G140" s="210" t="s">
        <v>87</v>
      </c>
      <c r="H140" s="211">
        <v>134.48500000000001</v>
      </c>
      <c r="I140" s="212"/>
      <c r="J140" s="213">
        <f>ROUND(I140*H140,2)</f>
        <v>0</v>
      </c>
      <c r="K140" s="209" t="s">
        <v>130</v>
      </c>
      <c r="L140" s="46"/>
      <c r="M140" s="214" t="s">
        <v>19</v>
      </c>
      <c r="N140" s="215" t="s">
        <v>44</v>
      </c>
      <c r="O140" s="86"/>
      <c r="P140" s="216">
        <f>O140*H140</f>
        <v>0</v>
      </c>
      <c r="Q140" s="216">
        <v>0.10100000000000001</v>
      </c>
      <c r="R140" s="216">
        <f>Q140*H140</f>
        <v>13.582985000000003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131</v>
      </c>
      <c r="AT140" s="218" t="s">
        <v>127</v>
      </c>
      <c r="AU140" s="218" t="s">
        <v>89</v>
      </c>
      <c r="AY140" s="19" t="s">
        <v>123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78</v>
      </c>
      <c r="BK140" s="219">
        <f>ROUND(I140*H140,2)</f>
        <v>0</v>
      </c>
      <c r="BL140" s="19" t="s">
        <v>131</v>
      </c>
      <c r="BM140" s="218" t="s">
        <v>197</v>
      </c>
    </row>
    <row r="141" s="2" customFormat="1">
      <c r="A141" s="40"/>
      <c r="B141" s="41"/>
      <c r="C141" s="42"/>
      <c r="D141" s="220" t="s">
        <v>133</v>
      </c>
      <c r="E141" s="42"/>
      <c r="F141" s="221" t="s">
        <v>198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133</v>
      </c>
      <c r="AU141" s="19" t="s">
        <v>89</v>
      </c>
    </row>
    <row r="142" s="2" customFormat="1">
      <c r="A142" s="40"/>
      <c r="B142" s="41"/>
      <c r="C142" s="42"/>
      <c r="D142" s="225" t="s">
        <v>135</v>
      </c>
      <c r="E142" s="42"/>
      <c r="F142" s="226" t="s">
        <v>199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135</v>
      </c>
      <c r="AU142" s="19" t="s">
        <v>89</v>
      </c>
    </row>
    <row r="143" s="14" customFormat="1">
      <c r="A143" s="14"/>
      <c r="B143" s="237"/>
      <c r="C143" s="238"/>
      <c r="D143" s="220" t="s">
        <v>137</v>
      </c>
      <c r="E143" s="239" t="s">
        <v>19</v>
      </c>
      <c r="F143" s="240" t="s">
        <v>85</v>
      </c>
      <c r="G143" s="238"/>
      <c r="H143" s="241">
        <v>134.48500000000001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137</v>
      </c>
      <c r="AU143" s="247" t="s">
        <v>89</v>
      </c>
      <c r="AV143" s="14" t="s">
        <v>82</v>
      </c>
      <c r="AW143" s="14" t="s">
        <v>33</v>
      </c>
      <c r="AX143" s="14" t="s">
        <v>78</v>
      </c>
      <c r="AY143" s="247" t="s">
        <v>123</v>
      </c>
    </row>
    <row r="144" s="2" customFormat="1" ht="24.15" customHeight="1">
      <c r="A144" s="40"/>
      <c r="B144" s="41"/>
      <c r="C144" s="207" t="s">
        <v>200</v>
      </c>
      <c r="D144" s="207" t="s">
        <v>127</v>
      </c>
      <c r="E144" s="208" t="s">
        <v>201</v>
      </c>
      <c r="F144" s="209" t="s">
        <v>202</v>
      </c>
      <c r="G144" s="210" t="s">
        <v>203</v>
      </c>
      <c r="H144" s="211">
        <v>29.878</v>
      </c>
      <c r="I144" s="212"/>
      <c r="J144" s="213">
        <f>ROUND(I144*H144,2)</f>
        <v>0</v>
      </c>
      <c r="K144" s="209" t="s">
        <v>19</v>
      </c>
      <c r="L144" s="46"/>
      <c r="M144" s="214" t="s">
        <v>19</v>
      </c>
      <c r="N144" s="215" t="s">
        <v>44</v>
      </c>
      <c r="O144" s="86"/>
      <c r="P144" s="216">
        <f>O144*H144</f>
        <v>0</v>
      </c>
      <c r="Q144" s="216">
        <v>1.0000000000000001E-05</v>
      </c>
      <c r="R144" s="216">
        <f>Q144*H144</f>
        <v>0.00029878000000000001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131</v>
      </c>
      <c r="AT144" s="218" t="s">
        <v>127</v>
      </c>
      <c r="AU144" s="218" t="s">
        <v>89</v>
      </c>
      <c r="AY144" s="19" t="s">
        <v>123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78</v>
      </c>
      <c r="BK144" s="219">
        <f>ROUND(I144*H144,2)</f>
        <v>0</v>
      </c>
      <c r="BL144" s="19" t="s">
        <v>131</v>
      </c>
      <c r="BM144" s="218" t="s">
        <v>204</v>
      </c>
    </row>
    <row r="145" s="2" customFormat="1">
      <c r="A145" s="40"/>
      <c r="B145" s="41"/>
      <c r="C145" s="42"/>
      <c r="D145" s="220" t="s">
        <v>133</v>
      </c>
      <c r="E145" s="42"/>
      <c r="F145" s="221" t="s">
        <v>202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133</v>
      </c>
      <c r="AU145" s="19" t="s">
        <v>89</v>
      </c>
    </row>
    <row r="146" s="13" customFormat="1">
      <c r="A146" s="13"/>
      <c r="B146" s="227"/>
      <c r="C146" s="228"/>
      <c r="D146" s="220" t="s">
        <v>137</v>
      </c>
      <c r="E146" s="229" t="s">
        <v>19</v>
      </c>
      <c r="F146" s="230" t="s">
        <v>205</v>
      </c>
      <c r="G146" s="228"/>
      <c r="H146" s="229" t="s">
        <v>19</v>
      </c>
      <c r="I146" s="231"/>
      <c r="J146" s="228"/>
      <c r="K146" s="228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137</v>
      </c>
      <c r="AU146" s="236" t="s">
        <v>89</v>
      </c>
      <c r="AV146" s="13" t="s">
        <v>78</v>
      </c>
      <c r="AW146" s="13" t="s">
        <v>33</v>
      </c>
      <c r="AX146" s="13" t="s">
        <v>73</v>
      </c>
      <c r="AY146" s="236" t="s">
        <v>123</v>
      </c>
    </row>
    <row r="147" s="14" customFormat="1">
      <c r="A147" s="14"/>
      <c r="B147" s="237"/>
      <c r="C147" s="238"/>
      <c r="D147" s="220" t="s">
        <v>137</v>
      </c>
      <c r="E147" s="239" t="s">
        <v>19</v>
      </c>
      <c r="F147" s="240" t="s">
        <v>206</v>
      </c>
      <c r="G147" s="238"/>
      <c r="H147" s="241">
        <v>5.5949999999999998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137</v>
      </c>
      <c r="AU147" s="247" t="s">
        <v>89</v>
      </c>
      <c r="AV147" s="14" t="s">
        <v>82</v>
      </c>
      <c r="AW147" s="14" t="s">
        <v>33</v>
      </c>
      <c r="AX147" s="14" t="s">
        <v>73</v>
      </c>
      <c r="AY147" s="247" t="s">
        <v>123</v>
      </c>
    </row>
    <row r="148" s="14" customFormat="1">
      <c r="A148" s="14"/>
      <c r="B148" s="237"/>
      <c r="C148" s="238"/>
      <c r="D148" s="220" t="s">
        <v>137</v>
      </c>
      <c r="E148" s="239" t="s">
        <v>19</v>
      </c>
      <c r="F148" s="240" t="s">
        <v>207</v>
      </c>
      <c r="G148" s="238"/>
      <c r="H148" s="241">
        <v>7.4089999999999998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137</v>
      </c>
      <c r="AU148" s="247" t="s">
        <v>89</v>
      </c>
      <c r="AV148" s="14" t="s">
        <v>82</v>
      </c>
      <c r="AW148" s="14" t="s">
        <v>33</v>
      </c>
      <c r="AX148" s="14" t="s">
        <v>73</v>
      </c>
      <c r="AY148" s="247" t="s">
        <v>123</v>
      </c>
    </row>
    <row r="149" s="13" customFormat="1">
      <c r="A149" s="13"/>
      <c r="B149" s="227"/>
      <c r="C149" s="228"/>
      <c r="D149" s="220" t="s">
        <v>137</v>
      </c>
      <c r="E149" s="229" t="s">
        <v>19</v>
      </c>
      <c r="F149" s="230" t="s">
        <v>208</v>
      </c>
      <c r="G149" s="228"/>
      <c r="H149" s="229" t="s">
        <v>19</v>
      </c>
      <c r="I149" s="231"/>
      <c r="J149" s="228"/>
      <c r="K149" s="228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137</v>
      </c>
      <c r="AU149" s="236" t="s">
        <v>89</v>
      </c>
      <c r="AV149" s="13" t="s">
        <v>78</v>
      </c>
      <c r="AW149" s="13" t="s">
        <v>33</v>
      </c>
      <c r="AX149" s="13" t="s">
        <v>73</v>
      </c>
      <c r="AY149" s="236" t="s">
        <v>123</v>
      </c>
    </row>
    <row r="150" s="14" customFormat="1">
      <c r="A150" s="14"/>
      <c r="B150" s="237"/>
      <c r="C150" s="238"/>
      <c r="D150" s="220" t="s">
        <v>137</v>
      </c>
      <c r="E150" s="239" t="s">
        <v>19</v>
      </c>
      <c r="F150" s="240" t="s">
        <v>209</v>
      </c>
      <c r="G150" s="238"/>
      <c r="H150" s="241">
        <v>15.474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137</v>
      </c>
      <c r="AU150" s="247" t="s">
        <v>89</v>
      </c>
      <c r="AV150" s="14" t="s">
        <v>82</v>
      </c>
      <c r="AW150" s="14" t="s">
        <v>33</v>
      </c>
      <c r="AX150" s="14" t="s">
        <v>73</v>
      </c>
      <c r="AY150" s="247" t="s">
        <v>123</v>
      </c>
    </row>
    <row r="151" s="14" customFormat="1">
      <c r="A151" s="14"/>
      <c r="B151" s="237"/>
      <c r="C151" s="238"/>
      <c r="D151" s="220" t="s">
        <v>137</v>
      </c>
      <c r="E151" s="239" t="s">
        <v>19</v>
      </c>
      <c r="F151" s="240" t="s">
        <v>210</v>
      </c>
      <c r="G151" s="238"/>
      <c r="H151" s="241">
        <v>1.3999999999999999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137</v>
      </c>
      <c r="AU151" s="247" t="s">
        <v>89</v>
      </c>
      <c r="AV151" s="14" t="s">
        <v>82</v>
      </c>
      <c r="AW151" s="14" t="s">
        <v>33</v>
      </c>
      <c r="AX151" s="14" t="s">
        <v>73</v>
      </c>
      <c r="AY151" s="247" t="s">
        <v>123</v>
      </c>
    </row>
    <row r="152" s="15" customFormat="1">
      <c r="A152" s="15"/>
      <c r="B152" s="248"/>
      <c r="C152" s="249"/>
      <c r="D152" s="220" t="s">
        <v>137</v>
      </c>
      <c r="E152" s="250" t="s">
        <v>19</v>
      </c>
      <c r="F152" s="251" t="s">
        <v>151</v>
      </c>
      <c r="G152" s="249"/>
      <c r="H152" s="252">
        <v>29.878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137</v>
      </c>
      <c r="AU152" s="258" t="s">
        <v>89</v>
      </c>
      <c r="AV152" s="15" t="s">
        <v>131</v>
      </c>
      <c r="AW152" s="15" t="s">
        <v>33</v>
      </c>
      <c r="AX152" s="15" t="s">
        <v>78</v>
      </c>
      <c r="AY152" s="258" t="s">
        <v>123</v>
      </c>
    </row>
    <row r="153" s="2" customFormat="1" ht="16.5" customHeight="1">
      <c r="A153" s="40"/>
      <c r="B153" s="41"/>
      <c r="C153" s="259" t="s">
        <v>125</v>
      </c>
      <c r="D153" s="259" t="s">
        <v>211</v>
      </c>
      <c r="E153" s="260" t="s">
        <v>212</v>
      </c>
      <c r="F153" s="261" t="s">
        <v>213</v>
      </c>
      <c r="G153" s="262" t="s">
        <v>87</v>
      </c>
      <c r="H153" s="263">
        <v>154.65799999999999</v>
      </c>
      <c r="I153" s="264"/>
      <c r="J153" s="265">
        <f>ROUND(I153*H153,2)</f>
        <v>0</v>
      </c>
      <c r="K153" s="261" t="s">
        <v>130</v>
      </c>
      <c r="L153" s="266"/>
      <c r="M153" s="267" t="s">
        <v>19</v>
      </c>
      <c r="N153" s="268" t="s">
        <v>44</v>
      </c>
      <c r="O153" s="86"/>
      <c r="P153" s="216">
        <f>O153*H153</f>
        <v>0</v>
      </c>
      <c r="Q153" s="216">
        <v>0.108</v>
      </c>
      <c r="R153" s="216">
        <f>Q153*H153</f>
        <v>16.703063999999998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214</v>
      </c>
      <c r="AT153" s="218" t="s">
        <v>211</v>
      </c>
      <c r="AU153" s="218" t="s">
        <v>89</v>
      </c>
      <c r="AY153" s="19" t="s">
        <v>123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78</v>
      </c>
      <c r="BK153" s="219">
        <f>ROUND(I153*H153,2)</f>
        <v>0</v>
      </c>
      <c r="BL153" s="19" t="s">
        <v>215</v>
      </c>
      <c r="BM153" s="218" t="s">
        <v>216</v>
      </c>
    </row>
    <row r="154" s="2" customFormat="1">
      <c r="A154" s="40"/>
      <c r="B154" s="41"/>
      <c r="C154" s="42"/>
      <c r="D154" s="220" t="s">
        <v>133</v>
      </c>
      <c r="E154" s="42"/>
      <c r="F154" s="221" t="s">
        <v>213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133</v>
      </c>
      <c r="AU154" s="19" t="s">
        <v>89</v>
      </c>
    </row>
    <row r="155" s="14" customFormat="1">
      <c r="A155" s="14"/>
      <c r="B155" s="237"/>
      <c r="C155" s="238"/>
      <c r="D155" s="220" t="s">
        <v>137</v>
      </c>
      <c r="E155" s="239" t="s">
        <v>19</v>
      </c>
      <c r="F155" s="240" t="s">
        <v>85</v>
      </c>
      <c r="G155" s="238"/>
      <c r="H155" s="241">
        <v>134.48500000000001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137</v>
      </c>
      <c r="AU155" s="247" t="s">
        <v>89</v>
      </c>
      <c r="AV155" s="14" t="s">
        <v>82</v>
      </c>
      <c r="AW155" s="14" t="s">
        <v>33</v>
      </c>
      <c r="AX155" s="14" t="s">
        <v>78</v>
      </c>
      <c r="AY155" s="247" t="s">
        <v>123</v>
      </c>
    </row>
    <row r="156" s="14" customFormat="1">
      <c r="A156" s="14"/>
      <c r="B156" s="237"/>
      <c r="C156" s="238"/>
      <c r="D156" s="220" t="s">
        <v>137</v>
      </c>
      <c r="E156" s="238"/>
      <c r="F156" s="240" t="s">
        <v>217</v>
      </c>
      <c r="G156" s="238"/>
      <c r="H156" s="241">
        <v>154.65799999999999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137</v>
      </c>
      <c r="AU156" s="247" t="s">
        <v>89</v>
      </c>
      <c r="AV156" s="14" t="s">
        <v>82</v>
      </c>
      <c r="AW156" s="14" t="s">
        <v>4</v>
      </c>
      <c r="AX156" s="14" t="s">
        <v>78</v>
      </c>
      <c r="AY156" s="247" t="s">
        <v>123</v>
      </c>
    </row>
    <row r="157" s="12" customFormat="1" ht="22.8" customHeight="1">
      <c r="A157" s="12"/>
      <c r="B157" s="191"/>
      <c r="C157" s="192"/>
      <c r="D157" s="193" t="s">
        <v>72</v>
      </c>
      <c r="E157" s="205" t="s">
        <v>194</v>
      </c>
      <c r="F157" s="205" t="s">
        <v>218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P158+P166+P204</f>
        <v>0</v>
      </c>
      <c r="Q157" s="199"/>
      <c r="R157" s="200">
        <f>R158+R166+R204</f>
        <v>0</v>
      </c>
      <c r="S157" s="199"/>
      <c r="T157" s="201">
        <f>T158+T166+T204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78</v>
      </c>
      <c r="AT157" s="203" t="s">
        <v>72</v>
      </c>
      <c r="AU157" s="203" t="s">
        <v>78</v>
      </c>
      <c r="AY157" s="202" t="s">
        <v>123</v>
      </c>
      <c r="BK157" s="204">
        <f>BK158+BK166+BK204</f>
        <v>0</v>
      </c>
    </row>
    <row r="158" s="12" customFormat="1" ht="20.88" customHeight="1">
      <c r="A158" s="12"/>
      <c r="B158" s="191"/>
      <c r="C158" s="192"/>
      <c r="D158" s="193" t="s">
        <v>72</v>
      </c>
      <c r="E158" s="205" t="s">
        <v>219</v>
      </c>
      <c r="F158" s="205" t="s">
        <v>220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SUM(P159:P165)</f>
        <v>0</v>
      </c>
      <c r="Q158" s="199"/>
      <c r="R158" s="200">
        <f>SUM(R159:R165)</f>
        <v>0</v>
      </c>
      <c r="S158" s="199"/>
      <c r="T158" s="201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78</v>
      </c>
      <c r="AT158" s="203" t="s">
        <v>72</v>
      </c>
      <c r="AU158" s="203" t="s">
        <v>82</v>
      </c>
      <c r="AY158" s="202" t="s">
        <v>123</v>
      </c>
      <c r="BK158" s="204">
        <f>SUM(BK159:BK165)</f>
        <v>0</v>
      </c>
    </row>
    <row r="159" s="2" customFormat="1" ht="24.15" customHeight="1">
      <c r="A159" s="40"/>
      <c r="B159" s="41"/>
      <c r="C159" s="207" t="s">
        <v>8</v>
      </c>
      <c r="D159" s="207" t="s">
        <v>127</v>
      </c>
      <c r="E159" s="208" t="s">
        <v>221</v>
      </c>
      <c r="F159" s="209" t="s">
        <v>222</v>
      </c>
      <c r="G159" s="210" t="s">
        <v>87</v>
      </c>
      <c r="H159" s="211">
        <v>138.48500000000001</v>
      </c>
      <c r="I159" s="212"/>
      <c r="J159" s="213">
        <f>ROUND(I159*H159,2)</f>
        <v>0</v>
      </c>
      <c r="K159" s="209" t="s">
        <v>130</v>
      </c>
      <c r="L159" s="46"/>
      <c r="M159" s="214" t="s">
        <v>19</v>
      </c>
      <c r="N159" s="215" t="s">
        <v>44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131</v>
      </c>
      <c r="AT159" s="218" t="s">
        <v>127</v>
      </c>
      <c r="AU159" s="218" t="s">
        <v>89</v>
      </c>
      <c r="AY159" s="19" t="s">
        <v>123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78</v>
      </c>
      <c r="BK159" s="219">
        <f>ROUND(I159*H159,2)</f>
        <v>0</v>
      </c>
      <c r="BL159" s="19" t="s">
        <v>131</v>
      </c>
      <c r="BM159" s="218" t="s">
        <v>223</v>
      </c>
    </row>
    <row r="160" s="2" customFormat="1">
      <c r="A160" s="40"/>
      <c r="B160" s="41"/>
      <c r="C160" s="42"/>
      <c r="D160" s="220" t="s">
        <v>133</v>
      </c>
      <c r="E160" s="42"/>
      <c r="F160" s="221" t="s">
        <v>224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133</v>
      </c>
      <c r="AU160" s="19" t="s">
        <v>89</v>
      </c>
    </row>
    <row r="161" s="2" customFormat="1">
      <c r="A161" s="40"/>
      <c r="B161" s="41"/>
      <c r="C161" s="42"/>
      <c r="D161" s="225" t="s">
        <v>135</v>
      </c>
      <c r="E161" s="42"/>
      <c r="F161" s="226" t="s">
        <v>225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135</v>
      </c>
      <c r="AU161" s="19" t="s">
        <v>89</v>
      </c>
    </row>
    <row r="162" s="14" customFormat="1">
      <c r="A162" s="14"/>
      <c r="B162" s="237"/>
      <c r="C162" s="238"/>
      <c r="D162" s="220" t="s">
        <v>137</v>
      </c>
      <c r="E162" s="239" t="s">
        <v>19</v>
      </c>
      <c r="F162" s="240" t="s">
        <v>85</v>
      </c>
      <c r="G162" s="238"/>
      <c r="H162" s="241">
        <v>134.48500000000001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137</v>
      </c>
      <c r="AU162" s="247" t="s">
        <v>89</v>
      </c>
      <c r="AV162" s="14" t="s">
        <v>82</v>
      </c>
      <c r="AW162" s="14" t="s">
        <v>33</v>
      </c>
      <c r="AX162" s="14" t="s">
        <v>73</v>
      </c>
      <c r="AY162" s="247" t="s">
        <v>123</v>
      </c>
    </row>
    <row r="163" s="13" customFormat="1">
      <c r="A163" s="13"/>
      <c r="B163" s="227"/>
      <c r="C163" s="228"/>
      <c r="D163" s="220" t="s">
        <v>137</v>
      </c>
      <c r="E163" s="229" t="s">
        <v>19</v>
      </c>
      <c r="F163" s="230" t="s">
        <v>138</v>
      </c>
      <c r="G163" s="228"/>
      <c r="H163" s="229" t="s">
        <v>19</v>
      </c>
      <c r="I163" s="231"/>
      <c r="J163" s="228"/>
      <c r="K163" s="228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137</v>
      </c>
      <c r="AU163" s="236" t="s">
        <v>89</v>
      </c>
      <c r="AV163" s="13" t="s">
        <v>78</v>
      </c>
      <c r="AW163" s="13" t="s">
        <v>33</v>
      </c>
      <c r="AX163" s="13" t="s">
        <v>73</v>
      </c>
      <c r="AY163" s="236" t="s">
        <v>123</v>
      </c>
    </row>
    <row r="164" s="14" customFormat="1">
      <c r="A164" s="14"/>
      <c r="B164" s="237"/>
      <c r="C164" s="238"/>
      <c r="D164" s="220" t="s">
        <v>137</v>
      </c>
      <c r="E164" s="239" t="s">
        <v>19</v>
      </c>
      <c r="F164" s="240" t="s">
        <v>193</v>
      </c>
      <c r="G164" s="238"/>
      <c r="H164" s="241">
        <v>4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137</v>
      </c>
      <c r="AU164" s="247" t="s">
        <v>89</v>
      </c>
      <c r="AV164" s="14" t="s">
        <v>82</v>
      </c>
      <c r="AW164" s="14" t="s">
        <v>33</v>
      </c>
      <c r="AX164" s="14" t="s">
        <v>73</v>
      </c>
      <c r="AY164" s="247" t="s">
        <v>123</v>
      </c>
    </row>
    <row r="165" s="15" customFormat="1">
      <c r="A165" s="15"/>
      <c r="B165" s="248"/>
      <c r="C165" s="249"/>
      <c r="D165" s="220" t="s">
        <v>137</v>
      </c>
      <c r="E165" s="250" t="s">
        <v>19</v>
      </c>
      <c r="F165" s="251" t="s">
        <v>151</v>
      </c>
      <c r="G165" s="249"/>
      <c r="H165" s="252">
        <v>138.48500000000001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137</v>
      </c>
      <c r="AU165" s="258" t="s">
        <v>89</v>
      </c>
      <c r="AV165" s="15" t="s">
        <v>131</v>
      </c>
      <c r="AW165" s="15" t="s">
        <v>33</v>
      </c>
      <c r="AX165" s="15" t="s">
        <v>78</v>
      </c>
      <c r="AY165" s="258" t="s">
        <v>123</v>
      </c>
    </row>
    <row r="166" s="12" customFormat="1" ht="20.88" customHeight="1">
      <c r="A166" s="12"/>
      <c r="B166" s="191"/>
      <c r="C166" s="192"/>
      <c r="D166" s="193" t="s">
        <v>72</v>
      </c>
      <c r="E166" s="205" t="s">
        <v>226</v>
      </c>
      <c r="F166" s="205" t="s">
        <v>227</v>
      </c>
      <c r="G166" s="192"/>
      <c r="H166" s="192"/>
      <c r="I166" s="195"/>
      <c r="J166" s="206">
        <f>BK166</f>
        <v>0</v>
      </c>
      <c r="K166" s="192"/>
      <c r="L166" s="197"/>
      <c r="M166" s="198"/>
      <c r="N166" s="199"/>
      <c r="O166" s="199"/>
      <c r="P166" s="200">
        <f>SUM(P167:P203)</f>
        <v>0</v>
      </c>
      <c r="Q166" s="199"/>
      <c r="R166" s="200">
        <f>SUM(R167:R203)</f>
        <v>0</v>
      </c>
      <c r="S166" s="199"/>
      <c r="T166" s="201">
        <f>SUM(T167:T203)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2" t="s">
        <v>78</v>
      </c>
      <c r="AT166" s="203" t="s">
        <v>72</v>
      </c>
      <c r="AU166" s="203" t="s">
        <v>82</v>
      </c>
      <c r="AY166" s="202" t="s">
        <v>123</v>
      </c>
      <c r="BK166" s="204">
        <f>SUM(BK167:BK203)</f>
        <v>0</v>
      </c>
    </row>
    <row r="167" s="2" customFormat="1" ht="33" customHeight="1">
      <c r="A167" s="40"/>
      <c r="B167" s="41"/>
      <c r="C167" s="207" t="s">
        <v>228</v>
      </c>
      <c r="D167" s="207" t="s">
        <v>127</v>
      </c>
      <c r="E167" s="208" t="s">
        <v>229</v>
      </c>
      <c r="F167" s="209" t="s">
        <v>230</v>
      </c>
      <c r="G167" s="210" t="s">
        <v>231</v>
      </c>
      <c r="H167" s="211">
        <v>23.623000000000001</v>
      </c>
      <c r="I167" s="212"/>
      <c r="J167" s="213">
        <f>ROUND(I167*H167,2)</f>
        <v>0</v>
      </c>
      <c r="K167" s="209" t="s">
        <v>130</v>
      </c>
      <c r="L167" s="46"/>
      <c r="M167" s="214" t="s">
        <v>19</v>
      </c>
      <c r="N167" s="215" t="s">
        <v>44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131</v>
      </c>
      <c r="AT167" s="218" t="s">
        <v>127</v>
      </c>
      <c r="AU167" s="218" t="s">
        <v>89</v>
      </c>
      <c r="AY167" s="19" t="s">
        <v>123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78</v>
      </c>
      <c r="BK167" s="219">
        <f>ROUND(I167*H167,2)</f>
        <v>0</v>
      </c>
      <c r="BL167" s="19" t="s">
        <v>131</v>
      </c>
      <c r="BM167" s="218" t="s">
        <v>232</v>
      </c>
    </row>
    <row r="168" s="2" customFormat="1">
      <c r="A168" s="40"/>
      <c r="B168" s="41"/>
      <c r="C168" s="42"/>
      <c r="D168" s="220" t="s">
        <v>133</v>
      </c>
      <c r="E168" s="42"/>
      <c r="F168" s="221" t="s">
        <v>233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133</v>
      </c>
      <c r="AU168" s="19" t="s">
        <v>89</v>
      </c>
    </row>
    <row r="169" s="2" customFormat="1">
      <c r="A169" s="40"/>
      <c r="B169" s="41"/>
      <c r="C169" s="42"/>
      <c r="D169" s="225" t="s">
        <v>135</v>
      </c>
      <c r="E169" s="42"/>
      <c r="F169" s="226" t="s">
        <v>234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135</v>
      </c>
      <c r="AU169" s="19" t="s">
        <v>89</v>
      </c>
    </row>
    <row r="170" s="13" customFormat="1">
      <c r="A170" s="13"/>
      <c r="B170" s="227"/>
      <c r="C170" s="228"/>
      <c r="D170" s="220" t="s">
        <v>137</v>
      </c>
      <c r="E170" s="229" t="s">
        <v>19</v>
      </c>
      <c r="F170" s="230" t="s">
        <v>235</v>
      </c>
      <c r="G170" s="228"/>
      <c r="H170" s="229" t="s">
        <v>19</v>
      </c>
      <c r="I170" s="231"/>
      <c r="J170" s="228"/>
      <c r="K170" s="228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137</v>
      </c>
      <c r="AU170" s="236" t="s">
        <v>89</v>
      </c>
      <c r="AV170" s="13" t="s">
        <v>78</v>
      </c>
      <c r="AW170" s="13" t="s">
        <v>33</v>
      </c>
      <c r="AX170" s="13" t="s">
        <v>73</v>
      </c>
      <c r="AY170" s="236" t="s">
        <v>123</v>
      </c>
    </row>
    <row r="171" s="14" customFormat="1">
      <c r="A171" s="14"/>
      <c r="B171" s="237"/>
      <c r="C171" s="238"/>
      <c r="D171" s="220" t="s">
        <v>137</v>
      </c>
      <c r="E171" s="239" t="s">
        <v>19</v>
      </c>
      <c r="F171" s="240" t="s">
        <v>236</v>
      </c>
      <c r="G171" s="238"/>
      <c r="H171" s="241">
        <v>61.412999999999997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137</v>
      </c>
      <c r="AU171" s="247" t="s">
        <v>89</v>
      </c>
      <c r="AV171" s="14" t="s">
        <v>82</v>
      </c>
      <c r="AW171" s="14" t="s">
        <v>33</v>
      </c>
      <c r="AX171" s="14" t="s">
        <v>73</v>
      </c>
      <c r="AY171" s="247" t="s">
        <v>123</v>
      </c>
    </row>
    <row r="172" s="13" customFormat="1">
      <c r="A172" s="13"/>
      <c r="B172" s="227"/>
      <c r="C172" s="228"/>
      <c r="D172" s="220" t="s">
        <v>137</v>
      </c>
      <c r="E172" s="229" t="s">
        <v>19</v>
      </c>
      <c r="F172" s="230" t="s">
        <v>237</v>
      </c>
      <c r="G172" s="228"/>
      <c r="H172" s="229" t="s">
        <v>19</v>
      </c>
      <c r="I172" s="231"/>
      <c r="J172" s="228"/>
      <c r="K172" s="228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137</v>
      </c>
      <c r="AU172" s="236" t="s">
        <v>89</v>
      </c>
      <c r="AV172" s="13" t="s">
        <v>78</v>
      </c>
      <c r="AW172" s="13" t="s">
        <v>33</v>
      </c>
      <c r="AX172" s="13" t="s">
        <v>73</v>
      </c>
      <c r="AY172" s="236" t="s">
        <v>123</v>
      </c>
    </row>
    <row r="173" s="14" customFormat="1">
      <c r="A173" s="14"/>
      <c r="B173" s="237"/>
      <c r="C173" s="238"/>
      <c r="D173" s="220" t="s">
        <v>137</v>
      </c>
      <c r="E173" s="239" t="s">
        <v>19</v>
      </c>
      <c r="F173" s="240" t="s">
        <v>238</v>
      </c>
      <c r="G173" s="238"/>
      <c r="H173" s="241">
        <v>-37.789999999999999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137</v>
      </c>
      <c r="AU173" s="247" t="s">
        <v>89</v>
      </c>
      <c r="AV173" s="14" t="s">
        <v>82</v>
      </c>
      <c r="AW173" s="14" t="s">
        <v>33</v>
      </c>
      <c r="AX173" s="14" t="s">
        <v>73</v>
      </c>
      <c r="AY173" s="247" t="s">
        <v>123</v>
      </c>
    </row>
    <row r="174" s="15" customFormat="1">
      <c r="A174" s="15"/>
      <c r="B174" s="248"/>
      <c r="C174" s="249"/>
      <c r="D174" s="220" t="s">
        <v>137</v>
      </c>
      <c r="E174" s="250" t="s">
        <v>19</v>
      </c>
      <c r="F174" s="251" t="s">
        <v>151</v>
      </c>
      <c r="G174" s="249"/>
      <c r="H174" s="252">
        <v>23.623000000000001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8" t="s">
        <v>137</v>
      </c>
      <c r="AU174" s="258" t="s">
        <v>89</v>
      </c>
      <c r="AV174" s="15" t="s">
        <v>131</v>
      </c>
      <c r="AW174" s="15" t="s">
        <v>33</v>
      </c>
      <c r="AX174" s="15" t="s">
        <v>78</v>
      </c>
      <c r="AY174" s="258" t="s">
        <v>123</v>
      </c>
    </row>
    <row r="175" s="2" customFormat="1" ht="33" customHeight="1">
      <c r="A175" s="40"/>
      <c r="B175" s="41"/>
      <c r="C175" s="207" t="s">
        <v>239</v>
      </c>
      <c r="D175" s="207" t="s">
        <v>127</v>
      </c>
      <c r="E175" s="208" t="s">
        <v>240</v>
      </c>
      <c r="F175" s="209" t="s">
        <v>241</v>
      </c>
      <c r="G175" s="210" t="s">
        <v>231</v>
      </c>
      <c r="H175" s="211">
        <v>37.789999999999999</v>
      </c>
      <c r="I175" s="212"/>
      <c r="J175" s="213">
        <f>ROUND(I175*H175,2)</f>
        <v>0</v>
      </c>
      <c r="K175" s="209" t="s">
        <v>130</v>
      </c>
      <c r="L175" s="46"/>
      <c r="M175" s="214" t="s">
        <v>19</v>
      </c>
      <c r="N175" s="215" t="s">
        <v>44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131</v>
      </c>
      <c r="AT175" s="218" t="s">
        <v>127</v>
      </c>
      <c r="AU175" s="218" t="s">
        <v>89</v>
      </c>
      <c r="AY175" s="19" t="s">
        <v>123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78</v>
      </c>
      <c r="BK175" s="219">
        <f>ROUND(I175*H175,2)</f>
        <v>0</v>
      </c>
      <c r="BL175" s="19" t="s">
        <v>131</v>
      </c>
      <c r="BM175" s="218" t="s">
        <v>242</v>
      </c>
    </row>
    <row r="176" s="2" customFormat="1">
      <c r="A176" s="40"/>
      <c r="B176" s="41"/>
      <c r="C176" s="42"/>
      <c r="D176" s="220" t="s">
        <v>133</v>
      </c>
      <c r="E176" s="42"/>
      <c r="F176" s="221" t="s">
        <v>243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133</v>
      </c>
      <c r="AU176" s="19" t="s">
        <v>89</v>
      </c>
    </row>
    <row r="177" s="2" customFormat="1">
      <c r="A177" s="40"/>
      <c r="B177" s="41"/>
      <c r="C177" s="42"/>
      <c r="D177" s="225" t="s">
        <v>135</v>
      </c>
      <c r="E177" s="42"/>
      <c r="F177" s="226" t="s">
        <v>244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135</v>
      </c>
      <c r="AU177" s="19" t="s">
        <v>89</v>
      </c>
    </row>
    <row r="178" s="13" customFormat="1">
      <c r="A178" s="13"/>
      <c r="B178" s="227"/>
      <c r="C178" s="228"/>
      <c r="D178" s="220" t="s">
        <v>137</v>
      </c>
      <c r="E178" s="229" t="s">
        <v>19</v>
      </c>
      <c r="F178" s="230" t="s">
        <v>245</v>
      </c>
      <c r="G178" s="228"/>
      <c r="H178" s="229" t="s">
        <v>19</v>
      </c>
      <c r="I178" s="231"/>
      <c r="J178" s="228"/>
      <c r="K178" s="228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137</v>
      </c>
      <c r="AU178" s="236" t="s">
        <v>89</v>
      </c>
      <c r="AV178" s="13" t="s">
        <v>78</v>
      </c>
      <c r="AW178" s="13" t="s">
        <v>33</v>
      </c>
      <c r="AX178" s="13" t="s">
        <v>73</v>
      </c>
      <c r="AY178" s="236" t="s">
        <v>123</v>
      </c>
    </row>
    <row r="179" s="14" customFormat="1">
      <c r="A179" s="14"/>
      <c r="B179" s="237"/>
      <c r="C179" s="238"/>
      <c r="D179" s="220" t="s">
        <v>137</v>
      </c>
      <c r="E179" s="239" t="s">
        <v>19</v>
      </c>
      <c r="F179" s="240" t="s">
        <v>246</v>
      </c>
      <c r="G179" s="238"/>
      <c r="H179" s="241">
        <v>37.789999999999999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137</v>
      </c>
      <c r="AU179" s="247" t="s">
        <v>89</v>
      </c>
      <c r="AV179" s="14" t="s">
        <v>82</v>
      </c>
      <c r="AW179" s="14" t="s">
        <v>33</v>
      </c>
      <c r="AX179" s="14" t="s">
        <v>78</v>
      </c>
      <c r="AY179" s="247" t="s">
        <v>123</v>
      </c>
    </row>
    <row r="180" s="2" customFormat="1" ht="24.15" customHeight="1">
      <c r="A180" s="40"/>
      <c r="B180" s="41"/>
      <c r="C180" s="207" t="s">
        <v>247</v>
      </c>
      <c r="D180" s="207" t="s">
        <v>127</v>
      </c>
      <c r="E180" s="208" t="s">
        <v>248</v>
      </c>
      <c r="F180" s="209" t="s">
        <v>249</v>
      </c>
      <c r="G180" s="210" t="s">
        <v>231</v>
      </c>
      <c r="H180" s="211">
        <v>354.34500000000003</v>
      </c>
      <c r="I180" s="212"/>
      <c r="J180" s="213">
        <f>ROUND(I180*H180,2)</f>
        <v>0</v>
      </c>
      <c r="K180" s="209" t="s">
        <v>130</v>
      </c>
      <c r="L180" s="46"/>
      <c r="M180" s="214" t="s">
        <v>19</v>
      </c>
      <c r="N180" s="215" t="s">
        <v>44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131</v>
      </c>
      <c r="AT180" s="218" t="s">
        <v>127</v>
      </c>
      <c r="AU180" s="218" t="s">
        <v>89</v>
      </c>
      <c r="AY180" s="19" t="s">
        <v>123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78</v>
      </c>
      <c r="BK180" s="219">
        <f>ROUND(I180*H180,2)</f>
        <v>0</v>
      </c>
      <c r="BL180" s="19" t="s">
        <v>131</v>
      </c>
      <c r="BM180" s="218" t="s">
        <v>250</v>
      </c>
    </row>
    <row r="181" s="2" customFormat="1">
      <c r="A181" s="40"/>
      <c r="B181" s="41"/>
      <c r="C181" s="42"/>
      <c r="D181" s="220" t="s">
        <v>133</v>
      </c>
      <c r="E181" s="42"/>
      <c r="F181" s="221" t="s">
        <v>251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133</v>
      </c>
      <c r="AU181" s="19" t="s">
        <v>89</v>
      </c>
    </row>
    <row r="182" s="2" customFormat="1">
      <c r="A182" s="40"/>
      <c r="B182" s="41"/>
      <c r="C182" s="42"/>
      <c r="D182" s="225" t="s">
        <v>135</v>
      </c>
      <c r="E182" s="42"/>
      <c r="F182" s="226" t="s">
        <v>252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135</v>
      </c>
      <c r="AU182" s="19" t="s">
        <v>89</v>
      </c>
    </row>
    <row r="183" s="13" customFormat="1">
      <c r="A183" s="13"/>
      <c r="B183" s="227"/>
      <c r="C183" s="228"/>
      <c r="D183" s="220" t="s">
        <v>137</v>
      </c>
      <c r="E183" s="229" t="s">
        <v>19</v>
      </c>
      <c r="F183" s="230" t="s">
        <v>235</v>
      </c>
      <c r="G183" s="228"/>
      <c r="H183" s="229" t="s">
        <v>19</v>
      </c>
      <c r="I183" s="231"/>
      <c r="J183" s="228"/>
      <c r="K183" s="228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137</v>
      </c>
      <c r="AU183" s="236" t="s">
        <v>89</v>
      </c>
      <c r="AV183" s="13" t="s">
        <v>78</v>
      </c>
      <c r="AW183" s="13" t="s">
        <v>33</v>
      </c>
      <c r="AX183" s="13" t="s">
        <v>73</v>
      </c>
      <c r="AY183" s="236" t="s">
        <v>123</v>
      </c>
    </row>
    <row r="184" s="14" customFormat="1">
      <c r="A184" s="14"/>
      <c r="B184" s="237"/>
      <c r="C184" s="238"/>
      <c r="D184" s="220" t="s">
        <v>137</v>
      </c>
      <c r="E184" s="239" t="s">
        <v>19</v>
      </c>
      <c r="F184" s="240" t="s">
        <v>236</v>
      </c>
      <c r="G184" s="238"/>
      <c r="H184" s="241">
        <v>61.412999999999997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137</v>
      </c>
      <c r="AU184" s="247" t="s">
        <v>89</v>
      </c>
      <c r="AV184" s="14" t="s">
        <v>82</v>
      </c>
      <c r="AW184" s="14" t="s">
        <v>33</v>
      </c>
      <c r="AX184" s="14" t="s">
        <v>73</v>
      </c>
      <c r="AY184" s="247" t="s">
        <v>123</v>
      </c>
    </row>
    <row r="185" s="13" customFormat="1">
      <c r="A185" s="13"/>
      <c r="B185" s="227"/>
      <c r="C185" s="228"/>
      <c r="D185" s="220" t="s">
        <v>137</v>
      </c>
      <c r="E185" s="229" t="s">
        <v>19</v>
      </c>
      <c r="F185" s="230" t="s">
        <v>237</v>
      </c>
      <c r="G185" s="228"/>
      <c r="H185" s="229" t="s">
        <v>19</v>
      </c>
      <c r="I185" s="231"/>
      <c r="J185" s="228"/>
      <c r="K185" s="228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137</v>
      </c>
      <c r="AU185" s="236" t="s">
        <v>89</v>
      </c>
      <c r="AV185" s="13" t="s">
        <v>78</v>
      </c>
      <c r="AW185" s="13" t="s">
        <v>33</v>
      </c>
      <c r="AX185" s="13" t="s">
        <v>73</v>
      </c>
      <c r="AY185" s="236" t="s">
        <v>123</v>
      </c>
    </row>
    <row r="186" s="14" customFormat="1">
      <c r="A186" s="14"/>
      <c r="B186" s="237"/>
      <c r="C186" s="238"/>
      <c r="D186" s="220" t="s">
        <v>137</v>
      </c>
      <c r="E186" s="239" t="s">
        <v>19</v>
      </c>
      <c r="F186" s="240" t="s">
        <v>238</v>
      </c>
      <c r="G186" s="238"/>
      <c r="H186" s="241">
        <v>-37.789999999999999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137</v>
      </c>
      <c r="AU186" s="247" t="s">
        <v>89</v>
      </c>
      <c r="AV186" s="14" t="s">
        <v>82</v>
      </c>
      <c r="AW186" s="14" t="s">
        <v>33</v>
      </c>
      <c r="AX186" s="14" t="s">
        <v>73</v>
      </c>
      <c r="AY186" s="247" t="s">
        <v>123</v>
      </c>
    </row>
    <row r="187" s="15" customFormat="1">
      <c r="A187" s="15"/>
      <c r="B187" s="248"/>
      <c r="C187" s="249"/>
      <c r="D187" s="220" t="s">
        <v>137</v>
      </c>
      <c r="E187" s="250" t="s">
        <v>19</v>
      </c>
      <c r="F187" s="251" t="s">
        <v>151</v>
      </c>
      <c r="G187" s="249"/>
      <c r="H187" s="252">
        <v>23.623000000000001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8" t="s">
        <v>137</v>
      </c>
      <c r="AU187" s="258" t="s">
        <v>89</v>
      </c>
      <c r="AV187" s="15" t="s">
        <v>131</v>
      </c>
      <c r="AW187" s="15" t="s">
        <v>33</v>
      </c>
      <c r="AX187" s="15" t="s">
        <v>78</v>
      </c>
      <c r="AY187" s="258" t="s">
        <v>123</v>
      </c>
    </row>
    <row r="188" s="14" customFormat="1">
      <c r="A188" s="14"/>
      <c r="B188" s="237"/>
      <c r="C188" s="238"/>
      <c r="D188" s="220" t="s">
        <v>137</v>
      </c>
      <c r="E188" s="238"/>
      <c r="F188" s="240" t="s">
        <v>253</v>
      </c>
      <c r="G188" s="238"/>
      <c r="H188" s="241">
        <v>354.34500000000003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137</v>
      </c>
      <c r="AU188" s="247" t="s">
        <v>89</v>
      </c>
      <c r="AV188" s="14" t="s">
        <v>82</v>
      </c>
      <c r="AW188" s="14" t="s">
        <v>4</v>
      </c>
      <c r="AX188" s="14" t="s">
        <v>78</v>
      </c>
      <c r="AY188" s="247" t="s">
        <v>123</v>
      </c>
    </row>
    <row r="189" s="2" customFormat="1" ht="24.15" customHeight="1">
      <c r="A189" s="40"/>
      <c r="B189" s="41"/>
      <c r="C189" s="207" t="s">
        <v>215</v>
      </c>
      <c r="D189" s="207" t="s">
        <v>127</v>
      </c>
      <c r="E189" s="208" t="s">
        <v>254</v>
      </c>
      <c r="F189" s="209" t="s">
        <v>255</v>
      </c>
      <c r="G189" s="210" t="s">
        <v>231</v>
      </c>
      <c r="H189" s="211">
        <v>188.94999999999999</v>
      </c>
      <c r="I189" s="212"/>
      <c r="J189" s="213">
        <f>ROUND(I189*H189,2)</f>
        <v>0</v>
      </c>
      <c r="K189" s="209" t="s">
        <v>130</v>
      </c>
      <c r="L189" s="46"/>
      <c r="M189" s="214" t="s">
        <v>19</v>
      </c>
      <c r="N189" s="215" t="s">
        <v>44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131</v>
      </c>
      <c r="AT189" s="218" t="s">
        <v>127</v>
      </c>
      <c r="AU189" s="218" t="s">
        <v>89</v>
      </c>
      <c r="AY189" s="19" t="s">
        <v>123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78</v>
      </c>
      <c r="BK189" s="219">
        <f>ROUND(I189*H189,2)</f>
        <v>0</v>
      </c>
      <c r="BL189" s="19" t="s">
        <v>131</v>
      </c>
      <c r="BM189" s="218" t="s">
        <v>256</v>
      </c>
    </row>
    <row r="190" s="2" customFormat="1">
      <c r="A190" s="40"/>
      <c r="B190" s="41"/>
      <c r="C190" s="42"/>
      <c r="D190" s="220" t="s">
        <v>133</v>
      </c>
      <c r="E190" s="42"/>
      <c r="F190" s="221" t="s">
        <v>251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133</v>
      </c>
      <c r="AU190" s="19" t="s">
        <v>89</v>
      </c>
    </row>
    <row r="191" s="2" customFormat="1">
      <c r="A191" s="40"/>
      <c r="B191" s="41"/>
      <c r="C191" s="42"/>
      <c r="D191" s="225" t="s">
        <v>135</v>
      </c>
      <c r="E191" s="42"/>
      <c r="F191" s="226" t="s">
        <v>257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135</v>
      </c>
      <c r="AU191" s="19" t="s">
        <v>89</v>
      </c>
    </row>
    <row r="192" s="13" customFormat="1">
      <c r="A192" s="13"/>
      <c r="B192" s="227"/>
      <c r="C192" s="228"/>
      <c r="D192" s="220" t="s">
        <v>137</v>
      </c>
      <c r="E192" s="229" t="s">
        <v>19</v>
      </c>
      <c r="F192" s="230" t="s">
        <v>245</v>
      </c>
      <c r="G192" s="228"/>
      <c r="H192" s="229" t="s">
        <v>19</v>
      </c>
      <c r="I192" s="231"/>
      <c r="J192" s="228"/>
      <c r="K192" s="228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137</v>
      </c>
      <c r="AU192" s="236" t="s">
        <v>89</v>
      </c>
      <c r="AV192" s="13" t="s">
        <v>78</v>
      </c>
      <c r="AW192" s="13" t="s">
        <v>33</v>
      </c>
      <c r="AX192" s="13" t="s">
        <v>73</v>
      </c>
      <c r="AY192" s="236" t="s">
        <v>123</v>
      </c>
    </row>
    <row r="193" s="14" customFormat="1">
      <c r="A193" s="14"/>
      <c r="B193" s="237"/>
      <c r="C193" s="238"/>
      <c r="D193" s="220" t="s">
        <v>137</v>
      </c>
      <c r="E193" s="239" t="s">
        <v>19</v>
      </c>
      <c r="F193" s="240" t="s">
        <v>246</v>
      </c>
      <c r="G193" s="238"/>
      <c r="H193" s="241">
        <v>37.789999999999999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137</v>
      </c>
      <c r="AU193" s="247" t="s">
        <v>89</v>
      </c>
      <c r="AV193" s="14" t="s">
        <v>82</v>
      </c>
      <c r="AW193" s="14" t="s">
        <v>33</v>
      </c>
      <c r="AX193" s="14" t="s">
        <v>78</v>
      </c>
      <c r="AY193" s="247" t="s">
        <v>123</v>
      </c>
    </row>
    <row r="194" s="14" customFormat="1">
      <c r="A194" s="14"/>
      <c r="B194" s="237"/>
      <c r="C194" s="238"/>
      <c r="D194" s="220" t="s">
        <v>137</v>
      </c>
      <c r="E194" s="238"/>
      <c r="F194" s="240" t="s">
        <v>258</v>
      </c>
      <c r="G194" s="238"/>
      <c r="H194" s="241">
        <v>188.94999999999999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137</v>
      </c>
      <c r="AU194" s="247" t="s">
        <v>89</v>
      </c>
      <c r="AV194" s="14" t="s">
        <v>82</v>
      </c>
      <c r="AW194" s="14" t="s">
        <v>4</v>
      </c>
      <c r="AX194" s="14" t="s">
        <v>78</v>
      </c>
      <c r="AY194" s="247" t="s">
        <v>123</v>
      </c>
    </row>
    <row r="195" s="2" customFormat="1" ht="44.25" customHeight="1">
      <c r="A195" s="40"/>
      <c r="B195" s="41"/>
      <c r="C195" s="207" t="s">
        <v>259</v>
      </c>
      <c r="D195" s="207" t="s">
        <v>127</v>
      </c>
      <c r="E195" s="208" t="s">
        <v>260</v>
      </c>
      <c r="F195" s="209" t="s">
        <v>261</v>
      </c>
      <c r="G195" s="210" t="s">
        <v>231</v>
      </c>
      <c r="H195" s="211">
        <v>37.796999999999997</v>
      </c>
      <c r="I195" s="212"/>
      <c r="J195" s="213">
        <f>ROUND(I195*H195,2)</f>
        <v>0</v>
      </c>
      <c r="K195" s="209" t="s">
        <v>130</v>
      </c>
      <c r="L195" s="46"/>
      <c r="M195" s="214" t="s">
        <v>19</v>
      </c>
      <c r="N195" s="215" t="s">
        <v>44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131</v>
      </c>
      <c r="AT195" s="218" t="s">
        <v>127</v>
      </c>
      <c r="AU195" s="218" t="s">
        <v>89</v>
      </c>
      <c r="AY195" s="19" t="s">
        <v>123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78</v>
      </c>
      <c r="BK195" s="219">
        <f>ROUND(I195*H195,2)</f>
        <v>0</v>
      </c>
      <c r="BL195" s="19" t="s">
        <v>131</v>
      </c>
      <c r="BM195" s="218" t="s">
        <v>262</v>
      </c>
    </row>
    <row r="196" s="2" customFormat="1">
      <c r="A196" s="40"/>
      <c r="B196" s="41"/>
      <c r="C196" s="42"/>
      <c r="D196" s="220" t="s">
        <v>133</v>
      </c>
      <c r="E196" s="42"/>
      <c r="F196" s="221" t="s">
        <v>261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133</v>
      </c>
      <c r="AU196" s="19" t="s">
        <v>89</v>
      </c>
    </row>
    <row r="197" s="2" customFormat="1">
      <c r="A197" s="40"/>
      <c r="B197" s="41"/>
      <c r="C197" s="42"/>
      <c r="D197" s="225" t="s">
        <v>135</v>
      </c>
      <c r="E197" s="42"/>
      <c r="F197" s="226" t="s">
        <v>263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135</v>
      </c>
      <c r="AU197" s="19" t="s">
        <v>89</v>
      </c>
    </row>
    <row r="198" s="13" customFormat="1">
      <c r="A198" s="13"/>
      <c r="B198" s="227"/>
      <c r="C198" s="228"/>
      <c r="D198" s="220" t="s">
        <v>137</v>
      </c>
      <c r="E198" s="229" t="s">
        <v>19</v>
      </c>
      <c r="F198" s="230" t="s">
        <v>235</v>
      </c>
      <c r="G198" s="228"/>
      <c r="H198" s="229" t="s">
        <v>19</v>
      </c>
      <c r="I198" s="231"/>
      <c r="J198" s="228"/>
      <c r="K198" s="228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137</v>
      </c>
      <c r="AU198" s="236" t="s">
        <v>89</v>
      </c>
      <c r="AV198" s="13" t="s">
        <v>78</v>
      </c>
      <c r="AW198" s="13" t="s">
        <v>33</v>
      </c>
      <c r="AX198" s="13" t="s">
        <v>73</v>
      </c>
      <c r="AY198" s="236" t="s">
        <v>123</v>
      </c>
    </row>
    <row r="199" s="14" customFormat="1">
      <c r="A199" s="14"/>
      <c r="B199" s="237"/>
      <c r="C199" s="238"/>
      <c r="D199" s="220" t="s">
        <v>137</v>
      </c>
      <c r="E199" s="239" t="s">
        <v>19</v>
      </c>
      <c r="F199" s="240" t="s">
        <v>236</v>
      </c>
      <c r="G199" s="238"/>
      <c r="H199" s="241">
        <v>61.412999999999997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137</v>
      </c>
      <c r="AU199" s="247" t="s">
        <v>89</v>
      </c>
      <c r="AV199" s="14" t="s">
        <v>82</v>
      </c>
      <c r="AW199" s="14" t="s">
        <v>33</v>
      </c>
      <c r="AX199" s="14" t="s">
        <v>73</v>
      </c>
      <c r="AY199" s="247" t="s">
        <v>123</v>
      </c>
    </row>
    <row r="200" s="13" customFormat="1">
      <c r="A200" s="13"/>
      <c r="B200" s="227"/>
      <c r="C200" s="228"/>
      <c r="D200" s="220" t="s">
        <v>137</v>
      </c>
      <c r="E200" s="229" t="s">
        <v>19</v>
      </c>
      <c r="F200" s="230" t="s">
        <v>237</v>
      </c>
      <c r="G200" s="228"/>
      <c r="H200" s="229" t="s">
        <v>19</v>
      </c>
      <c r="I200" s="231"/>
      <c r="J200" s="228"/>
      <c r="K200" s="228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137</v>
      </c>
      <c r="AU200" s="236" t="s">
        <v>89</v>
      </c>
      <c r="AV200" s="13" t="s">
        <v>78</v>
      </c>
      <c r="AW200" s="13" t="s">
        <v>33</v>
      </c>
      <c r="AX200" s="13" t="s">
        <v>73</v>
      </c>
      <c r="AY200" s="236" t="s">
        <v>123</v>
      </c>
    </row>
    <row r="201" s="14" customFormat="1">
      <c r="A201" s="14"/>
      <c r="B201" s="237"/>
      <c r="C201" s="238"/>
      <c r="D201" s="220" t="s">
        <v>137</v>
      </c>
      <c r="E201" s="239" t="s">
        <v>19</v>
      </c>
      <c r="F201" s="240" t="s">
        <v>238</v>
      </c>
      <c r="G201" s="238"/>
      <c r="H201" s="241">
        <v>-37.789999999999999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137</v>
      </c>
      <c r="AU201" s="247" t="s">
        <v>89</v>
      </c>
      <c r="AV201" s="14" t="s">
        <v>82</v>
      </c>
      <c r="AW201" s="14" t="s">
        <v>33</v>
      </c>
      <c r="AX201" s="14" t="s">
        <v>73</v>
      </c>
      <c r="AY201" s="247" t="s">
        <v>123</v>
      </c>
    </row>
    <row r="202" s="15" customFormat="1">
      <c r="A202" s="15"/>
      <c r="B202" s="248"/>
      <c r="C202" s="249"/>
      <c r="D202" s="220" t="s">
        <v>137</v>
      </c>
      <c r="E202" s="250" t="s">
        <v>19</v>
      </c>
      <c r="F202" s="251" t="s">
        <v>151</v>
      </c>
      <c r="G202" s="249"/>
      <c r="H202" s="252">
        <v>23.623000000000001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8" t="s">
        <v>137</v>
      </c>
      <c r="AU202" s="258" t="s">
        <v>89</v>
      </c>
      <c r="AV202" s="15" t="s">
        <v>131</v>
      </c>
      <c r="AW202" s="15" t="s">
        <v>33</v>
      </c>
      <c r="AX202" s="15" t="s">
        <v>78</v>
      </c>
      <c r="AY202" s="258" t="s">
        <v>123</v>
      </c>
    </row>
    <row r="203" s="14" customFormat="1">
      <c r="A203" s="14"/>
      <c r="B203" s="237"/>
      <c r="C203" s="238"/>
      <c r="D203" s="220" t="s">
        <v>137</v>
      </c>
      <c r="E203" s="238"/>
      <c r="F203" s="240" t="s">
        <v>264</v>
      </c>
      <c r="G203" s="238"/>
      <c r="H203" s="241">
        <v>37.796999999999997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137</v>
      </c>
      <c r="AU203" s="247" t="s">
        <v>89</v>
      </c>
      <c r="AV203" s="14" t="s">
        <v>82</v>
      </c>
      <c r="AW203" s="14" t="s">
        <v>4</v>
      </c>
      <c r="AX203" s="14" t="s">
        <v>78</v>
      </c>
      <c r="AY203" s="247" t="s">
        <v>123</v>
      </c>
    </row>
    <row r="204" s="12" customFormat="1" ht="20.88" customHeight="1">
      <c r="A204" s="12"/>
      <c r="B204" s="191"/>
      <c r="C204" s="192"/>
      <c r="D204" s="193" t="s">
        <v>72</v>
      </c>
      <c r="E204" s="205" t="s">
        <v>265</v>
      </c>
      <c r="F204" s="205" t="s">
        <v>266</v>
      </c>
      <c r="G204" s="192"/>
      <c r="H204" s="192"/>
      <c r="I204" s="195"/>
      <c r="J204" s="206">
        <f>BK204</f>
        <v>0</v>
      </c>
      <c r="K204" s="192"/>
      <c r="L204" s="197"/>
      <c r="M204" s="198"/>
      <c r="N204" s="199"/>
      <c r="O204" s="199"/>
      <c r="P204" s="200">
        <f>SUM(P205:P210)</f>
        <v>0</v>
      </c>
      <c r="Q204" s="199"/>
      <c r="R204" s="200">
        <f>SUM(R205:R210)</f>
        <v>0</v>
      </c>
      <c r="S204" s="199"/>
      <c r="T204" s="201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78</v>
      </c>
      <c r="AT204" s="203" t="s">
        <v>72</v>
      </c>
      <c r="AU204" s="203" t="s">
        <v>82</v>
      </c>
      <c r="AY204" s="202" t="s">
        <v>123</v>
      </c>
      <c r="BK204" s="204">
        <f>SUM(BK205:BK210)</f>
        <v>0</v>
      </c>
    </row>
    <row r="205" s="2" customFormat="1" ht="24.15" customHeight="1">
      <c r="A205" s="40"/>
      <c r="B205" s="41"/>
      <c r="C205" s="207" t="s">
        <v>162</v>
      </c>
      <c r="D205" s="207" t="s">
        <v>127</v>
      </c>
      <c r="E205" s="208" t="s">
        <v>267</v>
      </c>
      <c r="F205" s="209" t="s">
        <v>268</v>
      </c>
      <c r="G205" s="210" t="s">
        <v>231</v>
      </c>
      <c r="H205" s="211">
        <v>30.637</v>
      </c>
      <c r="I205" s="212"/>
      <c r="J205" s="213">
        <f>ROUND(I205*H205,2)</f>
        <v>0</v>
      </c>
      <c r="K205" s="209" t="s">
        <v>130</v>
      </c>
      <c r="L205" s="46"/>
      <c r="M205" s="214" t="s">
        <v>19</v>
      </c>
      <c r="N205" s="215" t="s">
        <v>44</v>
      </c>
      <c r="O205" s="86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131</v>
      </c>
      <c r="AT205" s="218" t="s">
        <v>127</v>
      </c>
      <c r="AU205" s="218" t="s">
        <v>89</v>
      </c>
      <c r="AY205" s="19" t="s">
        <v>123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78</v>
      </c>
      <c r="BK205" s="219">
        <f>ROUND(I205*H205,2)</f>
        <v>0</v>
      </c>
      <c r="BL205" s="19" t="s">
        <v>131</v>
      </c>
      <c r="BM205" s="218" t="s">
        <v>269</v>
      </c>
    </row>
    <row r="206" s="2" customFormat="1">
      <c r="A206" s="40"/>
      <c r="B206" s="41"/>
      <c r="C206" s="42"/>
      <c r="D206" s="220" t="s">
        <v>133</v>
      </c>
      <c r="E206" s="42"/>
      <c r="F206" s="221" t="s">
        <v>270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133</v>
      </c>
      <c r="AU206" s="19" t="s">
        <v>89</v>
      </c>
    </row>
    <row r="207" s="2" customFormat="1">
      <c r="A207" s="40"/>
      <c r="B207" s="41"/>
      <c r="C207" s="42"/>
      <c r="D207" s="225" t="s">
        <v>135</v>
      </c>
      <c r="E207" s="42"/>
      <c r="F207" s="226" t="s">
        <v>271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135</v>
      </c>
      <c r="AU207" s="19" t="s">
        <v>89</v>
      </c>
    </row>
    <row r="208" s="2" customFormat="1" ht="33" customHeight="1">
      <c r="A208" s="40"/>
      <c r="B208" s="41"/>
      <c r="C208" s="207" t="s">
        <v>272</v>
      </c>
      <c r="D208" s="207" t="s">
        <v>127</v>
      </c>
      <c r="E208" s="208" t="s">
        <v>273</v>
      </c>
      <c r="F208" s="209" t="s">
        <v>274</v>
      </c>
      <c r="G208" s="210" t="s">
        <v>231</v>
      </c>
      <c r="H208" s="211">
        <v>30.637</v>
      </c>
      <c r="I208" s="212"/>
      <c r="J208" s="213">
        <f>ROUND(I208*H208,2)</f>
        <v>0</v>
      </c>
      <c r="K208" s="209" t="s">
        <v>130</v>
      </c>
      <c r="L208" s="46"/>
      <c r="M208" s="214" t="s">
        <v>19</v>
      </c>
      <c r="N208" s="215" t="s">
        <v>44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131</v>
      </c>
      <c r="AT208" s="218" t="s">
        <v>127</v>
      </c>
      <c r="AU208" s="218" t="s">
        <v>89</v>
      </c>
      <c r="AY208" s="19" t="s">
        <v>123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78</v>
      </c>
      <c r="BK208" s="219">
        <f>ROUND(I208*H208,2)</f>
        <v>0</v>
      </c>
      <c r="BL208" s="19" t="s">
        <v>131</v>
      </c>
      <c r="BM208" s="218" t="s">
        <v>275</v>
      </c>
    </row>
    <row r="209" s="2" customFormat="1">
      <c r="A209" s="40"/>
      <c r="B209" s="41"/>
      <c r="C209" s="42"/>
      <c r="D209" s="220" t="s">
        <v>133</v>
      </c>
      <c r="E209" s="42"/>
      <c r="F209" s="221" t="s">
        <v>276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133</v>
      </c>
      <c r="AU209" s="19" t="s">
        <v>89</v>
      </c>
    </row>
    <row r="210" s="2" customFormat="1">
      <c r="A210" s="40"/>
      <c r="B210" s="41"/>
      <c r="C210" s="42"/>
      <c r="D210" s="225" t="s">
        <v>135</v>
      </c>
      <c r="E210" s="42"/>
      <c r="F210" s="226" t="s">
        <v>277</v>
      </c>
      <c r="G210" s="42"/>
      <c r="H210" s="42"/>
      <c r="I210" s="222"/>
      <c r="J210" s="42"/>
      <c r="K210" s="42"/>
      <c r="L210" s="46"/>
      <c r="M210" s="269"/>
      <c r="N210" s="270"/>
      <c r="O210" s="271"/>
      <c r="P210" s="271"/>
      <c r="Q210" s="271"/>
      <c r="R210" s="271"/>
      <c r="S210" s="271"/>
      <c r="T210" s="272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135</v>
      </c>
      <c r="AU210" s="19" t="s">
        <v>89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fbEgum29SoXbu+XY3M7hv2jm9SVkIr5A+kn8c8GaSqdyssk37wUE2G0ZkzF2nOfloO0KogfMHxQ7GN5ID8qp6g==" hashValue="qYnhqm/C3BW2ND90M5yDqRKp/eQpqm0RnzgOjhtjOq0ZlNGOAdgZ+HrdPaRuBfZeOTQAqBWDYkU7Cc0OZ9MwTA==" algorithmName="SHA-512" password="CC35"/>
  <autoFilter ref="C89:K21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6" r:id="rId1" display="https://podminky.urs.cz/item/CS_URS_2024_02/113106061"/>
    <hyperlink ref="F101" r:id="rId2" display="https://podminky.urs.cz/item/CS_URS_2024_02/113106111"/>
    <hyperlink ref="F111" r:id="rId3" display="https://podminky.urs.cz/item/CS_URS_2024_02/113107021"/>
    <hyperlink ref="F116" r:id="rId4" display="https://podminky.urs.cz/item/CS_URS_2024_02/113107121"/>
    <hyperlink ref="F121" r:id="rId5" display="https://podminky.urs.cz/item/CS_URS_2024_02/181911102"/>
    <hyperlink ref="F127" r:id="rId6" display="https://podminky.urs.cz/item/CS_URS_2024_02/564811111"/>
    <hyperlink ref="F131" r:id="rId7" display="https://podminky.urs.cz/item/CS_URS_2024_02/566901131"/>
    <hyperlink ref="F137" r:id="rId8" display="https://podminky.urs.cz/item/CS_URS_2024_02/591412111"/>
    <hyperlink ref="F142" r:id="rId9" display="https://podminky.urs.cz/item/CS_URS_2024_02/596811222"/>
    <hyperlink ref="F161" r:id="rId10" display="https://podminky.urs.cz/item/CS_URS_2024_02/979071121"/>
    <hyperlink ref="F169" r:id="rId11" display="https://podminky.urs.cz/item/CS_URS_2024_02/997221149"/>
    <hyperlink ref="F177" r:id="rId12" display="https://podminky.urs.cz/item/CS_URS_2024_02/997221159"/>
    <hyperlink ref="F182" r:id="rId13" display="https://podminky.urs.cz/item/CS_URS_2024_02/997221559"/>
    <hyperlink ref="F191" r:id="rId14" display="https://podminky.urs.cz/item/CS_URS_2024_02/997221569"/>
    <hyperlink ref="F197" r:id="rId15" display="https://podminky.urs.cz/item/CS_URS_2024_02/997013873"/>
    <hyperlink ref="F207" r:id="rId16" display="https://podminky.urs.cz/item/CS_URS_2024_02/998229112"/>
    <hyperlink ref="F210" r:id="rId17" display="https://podminky.urs.cz/item/CS_URS_2024_02/998229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90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Výměna a oprava dlažby vstupního dvora ZŠ Aléská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91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278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26. 11. 2024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29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35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36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ROUND((SUM(BE83:BE99)),  2)</f>
        <v>0</v>
      </c>
      <c r="G33" s="40"/>
      <c r="H33" s="40"/>
      <c r="I33" s="151">
        <v>0.20999999999999999</v>
      </c>
      <c r="J33" s="150">
        <f>ROUND(((SUM(BE83:BE99))*I33),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ROUND((SUM(BF83:BF99)),  2)</f>
        <v>0</v>
      </c>
      <c r="G34" s="40"/>
      <c r="H34" s="40"/>
      <c r="I34" s="151">
        <v>0.12</v>
      </c>
      <c r="J34" s="150">
        <f>ROUND(((SUM(BF83:BF99))*I34),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ROUND((SUM(BG83:BG99)),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ROUND((SUM(BH83:BH99)),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ROUND((SUM(BI83:BI99)),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Výměna a oprava dlažby vstupního dvora ZŠ Aléská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2 - VRN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26. 11. 2024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Bílina</v>
      </c>
      <c r="G54" s="42"/>
      <c r="H54" s="42"/>
      <c r="I54" s="34" t="s">
        <v>32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Jaromír Pýcha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94</v>
      </c>
      <c r="D57" s="165"/>
      <c r="E57" s="165"/>
      <c r="F57" s="165"/>
      <c r="G57" s="165"/>
      <c r="H57" s="165"/>
      <c r="I57" s="165"/>
      <c r="J57" s="166" t="s">
        <v>95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8"/>
      <c r="C60" s="169"/>
      <c r="D60" s="170" t="s">
        <v>279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280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281</v>
      </c>
      <c r="E62" s="177"/>
      <c r="F62" s="177"/>
      <c r="G62" s="177"/>
      <c r="H62" s="177"/>
      <c r="I62" s="177"/>
      <c r="J62" s="178">
        <f>J89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282</v>
      </c>
      <c r="E63" s="177"/>
      <c r="F63" s="177"/>
      <c r="G63" s="177"/>
      <c r="H63" s="177"/>
      <c r="I63" s="177"/>
      <c r="J63" s="178">
        <f>J96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108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Výměna a oprava dlažby vstupního dvora ZŠ Aléská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91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2 - VRN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26. 11. 2024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Město Bílina</v>
      </c>
      <c r="G79" s="42"/>
      <c r="H79" s="42"/>
      <c r="I79" s="34" t="s">
        <v>32</v>
      </c>
      <c r="J79" s="38" t="str">
        <f>E21</f>
        <v xml:space="preserve"> 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30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Ing. Jaromír Pýcha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109</v>
      </c>
      <c r="D82" s="183" t="s">
        <v>58</v>
      </c>
      <c r="E82" s="183" t="s">
        <v>54</v>
      </c>
      <c r="F82" s="183" t="s">
        <v>55</v>
      </c>
      <c r="G82" s="183" t="s">
        <v>110</v>
      </c>
      <c r="H82" s="183" t="s">
        <v>111</v>
      </c>
      <c r="I82" s="183" t="s">
        <v>112</v>
      </c>
      <c r="J82" s="183" t="s">
        <v>95</v>
      </c>
      <c r="K82" s="184" t="s">
        <v>113</v>
      </c>
      <c r="L82" s="185"/>
      <c r="M82" s="94" t="s">
        <v>19</v>
      </c>
      <c r="N82" s="95" t="s">
        <v>43</v>
      </c>
      <c r="O82" s="95" t="s">
        <v>114</v>
      </c>
      <c r="P82" s="95" t="s">
        <v>115</v>
      </c>
      <c r="Q82" s="95" t="s">
        <v>116</v>
      </c>
      <c r="R82" s="95" t="s">
        <v>117</v>
      </c>
      <c r="S82" s="95" t="s">
        <v>118</v>
      </c>
      <c r="T82" s="96" t="s">
        <v>119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120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96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72</v>
      </c>
      <c r="E84" s="194" t="s">
        <v>83</v>
      </c>
      <c r="F84" s="194" t="s">
        <v>283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P85+P89+P96</f>
        <v>0</v>
      </c>
      <c r="Q84" s="199"/>
      <c r="R84" s="200">
        <f>R85+R89+R96</f>
        <v>0</v>
      </c>
      <c r="S84" s="199"/>
      <c r="T84" s="201">
        <f>T85+T89+T96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164</v>
      </c>
      <c r="AT84" s="203" t="s">
        <v>72</v>
      </c>
      <c r="AU84" s="203" t="s">
        <v>73</v>
      </c>
      <c r="AY84" s="202" t="s">
        <v>123</v>
      </c>
      <c r="BK84" s="204">
        <f>BK85+BK89+BK96</f>
        <v>0</v>
      </c>
    </row>
    <row r="85" s="12" customFormat="1" ht="22.8" customHeight="1">
      <c r="A85" s="12"/>
      <c r="B85" s="191"/>
      <c r="C85" s="192"/>
      <c r="D85" s="193" t="s">
        <v>72</v>
      </c>
      <c r="E85" s="205" t="s">
        <v>284</v>
      </c>
      <c r="F85" s="205" t="s">
        <v>285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SUM(P86:P88)</f>
        <v>0</v>
      </c>
      <c r="Q85" s="199"/>
      <c r="R85" s="200">
        <f>SUM(R86:R88)</f>
        <v>0</v>
      </c>
      <c r="S85" s="199"/>
      <c r="T85" s="201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164</v>
      </c>
      <c r="AT85" s="203" t="s">
        <v>72</v>
      </c>
      <c r="AU85" s="203" t="s">
        <v>78</v>
      </c>
      <c r="AY85" s="202" t="s">
        <v>123</v>
      </c>
      <c r="BK85" s="204">
        <f>SUM(BK86:BK88)</f>
        <v>0</v>
      </c>
    </row>
    <row r="86" s="2" customFormat="1" ht="16.5" customHeight="1">
      <c r="A86" s="40"/>
      <c r="B86" s="41"/>
      <c r="C86" s="207" t="s">
        <v>78</v>
      </c>
      <c r="D86" s="207" t="s">
        <v>127</v>
      </c>
      <c r="E86" s="208" t="s">
        <v>286</v>
      </c>
      <c r="F86" s="209" t="s">
        <v>287</v>
      </c>
      <c r="G86" s="210" t="s">
        <v>288</v>
      </c>
      <c r="H86" s="211">
        <v>1</v>
      </c>
      <c r="I86" s="212"/>
      <c r="J86" s="213">
        <f>ROUND(I86*H86,2)</f>
        <v>0</v>
      </c>
      <c r="K86" s="209" t="s">
        <v>130</v>
      </c>
      <c r="L86" s="46"/>
      <c r="M86" s="214" t="s">
        <v>19</v>
      </c>
      <c r="N86" s="215" t="s">
        <v>44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289</v>
      </c>
      <c r="AT86" s="218" t="s">
        <v>127</v>
      </c>
      <c r="AU86" s="218" t="s">
        <v>82</v>
      </c>
      <c r="AY86" s="19" t="s">
        <v>123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78</v>
      </c>
      <c r="BK86" s="219">
        <f>ROUND(I86*H86,2)</f>
        <v>0</v>
      </c>
      <c r="BL86" s="19" t="s">
        <v>289</v>
      </c>
      <c r="BM86" s="218" t="s">
        <v>290</v>
      </c>
    </row>
    <row r="87" s="2" customFormat="1">
      <c r="A87" s="40"/>
      <c r="B87" s="41"/>
      <c r="C87" s="42"/>
      <c r="D87" s="220" t="s">
        <v>133</v>
      </c>
      <c r="E87" s="42"/>
      <c r="F87" s="221" t="s">
        <v>287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133</v>
      </c>
      <c r="AU87" s="19" t="s">
        <v>82</v>
      </c>
    </row>
    <row r="88" s="2" customFormat="1">
      <c r="A88" s="40"/>
      <c r="B88" s="41"/>
      <c r="C88" s="42"/>
      <c r="D88" s="225" t="s">
        <v>135</v>
      </c>
      <c r="E88" s="42"/>
      <c r="F88" s="226" t="s">
        <v>291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135</v>
      </c>
      <c r="AU88" s="19" t="s">
        <v>82</v>
      </c>
    </row>
    <row r="89" s="12" customFormat="1" ht="22.8" customHeight="1">
      <c r="A89" s="12"/>
      <c r="B89" s="191"/>
      <c r="C89" s="192"/>
      <c r="D89" s="193" t="s">
        <v>72</v>
      </c>
      <c r="E89" s="205" t="s">
        <v>292</v>
      </c>
      <c r="F89" s="205" t="s">
        <v>293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SUM(P90:P95)</f>
        <v>0</v>
      </c>
      <c r="Q89" s="199"/>
      <c r="R89" s="200">
        <f>SUM(R90:R95)</f>
        <v>0</v>
      </c>
      <c r="S89" s="199"/>
      <c r="T89" s="201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164</v>
      </c>
      <c r="AT89" s="203" t="s">
        <v>72</v>
      </c>
      <c r="AU89" s="203" t="s">
        <v>78</v>
      </c>
      <c r="AY89" s="202" t="s">
        <v>123</v>
      </c>
      <c r="BK89" s="204">
        <f>SUM(BK90:BK95)</f>
        <v>0</v>
      </c>
    </row>
    <row r="90" s="2" customFormat="1" ht="16.5" customHeight="1">
      <c r="A90" s="40"/>
      <c r="B90" s="41"/>
      <c r="C90" s="207" t="s">
        <v>82</v>
      </c>
      <c r="D90" s="207" t="s">
        <v>127</v>
      </c>
      <c r="E90" s="208" t="s">
        <v>294</v>
      </c>
      <c r="F90" s="209" t="s">
        <v>295</v>
      </c>
      <c r="G90" s="210" t="s">
        <v>288</v>
      </c>
      <c r="H90" s="211">
        <v>1</v>
      </c>
      <c r="I90" s="212"/>
      <c r="J90" s="213">
        <f>ROUND(I90*H90,2)</f>
        <v>0</v>
      </c>
      <c r="K90" s="209" t="s">
        <v>130</v>
      </c>
      <c r="L90" s="46"/>
      <c r="M90" s="214" t="s">
        <v>19</v>
      </c>
      <c r="N90" s="215" t="s">
        <v>44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289</v>
      </c>
      <c r="AT90" s="218" t="s">
        <v>127</v>
      </c>
      <c r="AU90" s="218" t="s">
        <v>82</v>
      </c>
      <c r="AY90" s="19" t="s">
        <v>123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78</v>
      </c>
      <c r="BK90" s="219">
        <f>ROUND(I90*H90,2)</f>
        <v>0</v>
      </c>
      <c r="BL90" s="19" t="s">
        <v>289</v>
      </c>
      <c r="BM90" s="218" t="s">
        <v>296</v>
      </c>
    </row>
    <row r="91" s="2" customFormat="1">
      <c r="A91" s="40"/>
      <c r="B91" s="41"/>
      <c r="C91" s="42"/>
      <c r="D91" s="220" t="s">
        <v>133</v>
      </c>
      <c r="E91" s="42"/>
      <c r="F91" s="221" t="s">
        <v>295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133</v>
      </c>
      <c r="AU91" s="19" t="s">
        <v>82</v>
      </c>
    </row>
    <row r="92" s="2" customFormat="1">
      <c r="A92" s="40"/>
      <c r="B92" s="41"/>
      <c r="C92" s="42"/>
      <c r="D92" s="225" t="s">
        <v>135</v>
      </c>
      <c r="E92" s="42"/>
      <c r="F92" s="226" t="s">
        <v>297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135</v>
      </c>
      <c r="AU92" s="19" t="s">
        <v>82</v>
      </c>
    </row>
    <row r="93" s="2" customFormat="1" ht="16.5" customHeight="1">
      <c r="A93" s="40"/>
      <c r="B93" s="41"/>
      <c r="C93" s="207" t="s">
        <v>89</v>
      </c>
      <c r="D93" s="207" t="s">
        <v>127</v>
      </c>
      <c r="E93" s="208" t="s">
        <v>298</v>
      </c>
      <c r="F93" s="209" t="s">
        <v>299</v>
      </c>
      <c r="G93" s="210" t="s">
        <v>288</v>
      </c>
      <c r="H93" s="211">
        <v>1</v>
      </c>
      <c r="I93" s="212"/>
      <c r="J93" s="213">
        <f>ROUND(I93*H93,2)</f>
        <v>0</v>
      </c>
      <c r="K93" s="209" t="s">
        <v>130</v>
      </c>
      <c r="L93" s="46"/>
      <c r="M93" s="214" t="s">
        <v>19</v>
      </c>
      <c r="N93" s="215" t="s">
        <v>44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289</v>
      </c>
      <c r="AT93" s="218" t="s">
        <v>127</v>
      </c>
      <c r="AU93" s="218" t="s">
        <v>82</v>
      </c>
      <c r="AY93" s="19" t="s">
        <v>123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78</v>
      </c>
      <c r="BK93" s="219">
        <f>ROUND(I93*H93,2)</f>
        <v>0</v>
      </c>
      <c r="BL93" s="19" t="s">
        <v>289</v>
      </c>
      <c r="BM93" s="218" t="s">
        <v>300</v>
      </c>
    </row>
    <row r="94" s="2" customFormat="1">
      <c r="A94" s="40"/>
      <c r="B94" s="41"/>
      <c r="C94" s="42"/>
      <c r="D94" s="220" t="s">
        <v>133</v>
      </c>
      <c r="E94" s="42"/>
      <c r="F94" s="221" t="s">
        <v>299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133</v>
      </c>
      <c r="AU94" s="19" t="s">
        <v>82</v>
      </c>
    </row>
    <row r="95" s="2" customFormat="1">
      <c r="A95" s="40"/>
      <c r="B95" s="41"/>
      <c r="C95" s="42"/>
      <c r="D95" s="225" t="s">
        <v>135</v>
      </c>
      <c r="E95" s="42"/>
      <c r="F95" s="226" t="s">
        <v>301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135</v>
      </c>
      <c r="AU95" s="19" t="s">
        <v>82</v>
      </c>
    </row>
    <row r="96" s="12" customFormat="1" ht="22.8" customHeight="1">
      <c r="A96" s="12"/>
      <c r="B96" s="191"/>
      <c r="C96" s="192"/>
      <c r="D96" s="193" t="s">
        <v>72</v>
      </c>
      <c r="E96" s="205" t="s">
        <v>302</v>
      </c>
      <c r="F96" s="205" t="s">
        <v>303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SUM(P97:P99)</f>
        <v>0</v>
      </c>
      <c r="Q96" s="199"/>
      <c r="R96" s="200">
        <f>SUM(R97:R99)</f>
        <v>0</v>
      </c>
      <c r="S96" s="199"/>
      <c r="T96" s="201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164</v>
      </c>
      <c r="AT96" s="203" t="s">
        <v>72</v>
      </c>
      <c r="AU96" s="203" t="s">
        <v>78</v>
      </c>
      <c r="AY96" s="202" t="s">
        <v>123</v>
      </c>
      <c r="BK96" s="204">
        <f>SUM(BK97:BK99)</f>
        <v>0</v>
      </c>
    </row>
    <row r="97" s="2" customFormat="1" ht="16.5" customHeight="1">
      <c r="A97" s="40"/>
      <c r="B97" s="41"/>
      <c r="C97" s="207" t="s">
        <v>131</v>
      </c>
      <c r="D97" s="207" t="s">
        <v>127</v>
      </c>
      <c r="E97" s="208" t="s">
        <v>304</v>
      </c>
      <c r="F97" s="209" t="s">
        <v>305</v>
      </c>
      <c r="G97" s="210" t="s">
        <v>288</v>
      </c>
      <c r="H97" s="211">
        <v>1</v>
      </c>
      <c r="I97" s="212"/>
      <c r="J97" s="213">
        <f>ROUND(I97*H97,2)</f>
        <v>0</v>
      </c>
      <c r="K97" s="209" t="s">
        <v>130</v>
      </c>
      <c r="L97" s="46"/>
      <c r="M97" s="214" t="s">
        <v>19</v>
      </c>
      <c r="N97" s="215" t="s">
        <v>44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289</v>
      </c>
      <c r="AT97" s="218" t="s">
        <v>127</v>
      </c>
      <c r="AU97" s="218" t="s">
        <v>82</v>
      </c>
      <c r="AY97" s="19" t="s">
        <v>123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78</v>
      </c>
      <c r="BK97" s="219">
        <f>ROUND(I97*H97,2)</f>
        <v>0</v>
      </c>
      <c r="BL97" s="19" t="s">
        <v>289</v>
      </c>
      <c r="BM97" s="218" t="s">
        <v>306</v>
      </c>
    </row>
    <row r="98" s="2" customFormat="1">
      <c r="A98" s="40"/>
      <c r="B98" s="41"/>
      <c r="C98" s="42"/>
      <c r="D98" s="220" t="s">
        <v>133</v>
      </c>
      <c r="E98" s="42"/>
      <c r="F98" s="221" t="s">
        <v>305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133</v>
      </c>
      <c r="AU98" s="19" t="s">
        <v>82</v>
      </c>
    </row>
    <row r="99" s="2" customFormat="1">
      <c r="A99" s="40"/>
      <c r="B99" s="41"/>
      <c r="C99" s="42"/>
      <c r="D99" s="225" t="s">
        <v>135</v>
      </c>
      <c r="E99" s="42"/>
      <c r="F99" s="226" t="s">
        <v>307</v>
      </c>
      <c r="G99" s="42"/>
      <c r="H99" s="42"/>
      <c r="I99" s="222"/>
      <c r="J99" s="42"/>
      <c r="K99" s="42"/>
      <c r="L99" s="46"/>
      <c r="M99" s="269"/>
      <c r="N99" s="270"/>
      <c r="O99" s="271"/>
      <c r="P99" s="271"/>
      <c r="Q99" s="271"/>
      <c r="R99" s="271"/>
      <c r="S99" s="271"/>
      <c r="T99" s="272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135</v>
      </c>
      <c r="AU99" s="19" t="s">
        <v>82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tL7IYj1CesopKiuSOXmNxbtQz0EP5k1aZFk5vSUd52OCMx5GyzTuW99PtRs5AdwLsZJ5SZRzcihXfWX+rB9peA==" hashValue="N7j++b72q4DXNs+5jxPDXiUPX4LfDc6agExh8Josf+ExR/51B8NcsiNeEQM+EHKuFpmn8MPcZQxXKIZnFbmRLQ==" algorithmName="SHA-512" password="CC35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045303000"/>
    <hyperlink ref="F92" r:id="rId2" display="https://podminky.urs.cz/item/CS_URS_2024_02/061002000"/>
    <hyperlink ref="F95" r:id="rId3" display="https://podminky.urs.cz/item/CS_URS_2024_02/065103000"/>
    <hyperlink ref="F99" r:id="rId4" display="https://podminky.urs.cz/item/CS_URS_2024_02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308</v>
      </c>
      <c r="H4" s="22"/>
    </row>
    <row r="5" s="1" customFormat="1" ht="12" customHeight="1">
      <c r="B5" s="22"/>
      <c r="C5" s="273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74" t="s">
        <v>16</v>
      </c>
      <c r="D6" s="275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26. 11. 2024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76"/>
      <c r="C9" s="277" t="s">
        <v>54</v>
      </c>
      <c r="D9" s="278" t="s">
        <v>55</v>
      </c>
      <c r="E9" s="278" t="s">
        <v>110</v>
      </c>
      <c r="F9" s="279" t="s">
        <v>309</v>
      </c>
      <c r="G9" s="180"/>
      <c r="H9" s="276"/>
    </row>
    <row r="10" s="2" customFormat="1" ht="26.4" customHeight="1">
      <c r="A10" s="40"/>
      <c r="B10" s="46"/>
      <c r="C10" s="280" t="s">
        <v>78</v>
      </c>
      <c r="D10" s="280" t="s">
        <v>79</v>
      </c>
      <c r="E10" s="40"/>
      <c r="F10" s="40"/>
      <c r="G10" s="40"/>
      <c r="H10" s="46"/>
    </row>
    <row r="11" s="2" customFormat="1" ht="16.8" customHeight="1">
      <c r="A11" s="40"/>
      <c r="B11" s="46"/>
      <c r="C11" s="281" t="s">
        <v>85</v>
      </c>
      <c r="D11" s="282" t="s">
        <v>86</v>
      </c>
      <c r="E11" s="283" t="s">
        <v>87</v>
      </c>
      <c r="F11" s="284">
        <v>134.48500000000001</v>
      </c>
      <c r="G11" s="40"/>
      <c r="H11" s="46"/>
    </row>
    <row r="12" s="2" customFormat="1" ht="16.8" customHeight="1">
      <c r="A12" s="40"/>
      <c r="B12" s="46"/>
      <c r="C12" s="285" t="s">
        <v>19</v>
      </c>
      <c r="D12" s="285" t="s">
        <v>145</v>
      </c>
      <c r="E12" s="19" t="s">
        <v>19</v>
      </c>
      <c r="F12" s="286">
        <v>5.7400000000000002</v>
      </c>
      <c r="G12" s="40"/>
      <c r="H12" s="46"/>
    </row>
    <row r="13" s="2" customFormat="1" ht="16.8" customHeight="1">
      <c r="A13" s="40"/>
      <c r="B13" s="46"/>
      <c r="C13" s="285" t="s">
        <v>19</v>
      </c>
      <c r="D13" s="285" t="s">
        <v>146</v>
      </c>
      <c r="E13" s="19" t="s">
        <v>19</v>
      </c>
      <c r="F13" s="286">
        <v>31.420000000000002</v>
      </c>
      <c r="G13" s="40"/>
      <c r="H13" s="46"/>
    </row>
    <row r="14" s="2" customFormat="1" ht="16.8" customHeight="1">
      <c r="A14" s="40"/>
      <c r="B14" s="46"/>
      <c r="C14" s="285" t="s">
        <v>19</v>
      </c>
      <c r="D14" s="285" t="s">
        <v>147</v>
      </c>
      <c r="E14" s="19" t="s">
        <v>19</v>
      </c>
      <c r="F14" s="286">
        <v>10.890000000000001</v>
      </c>
      <c r="G14" s="40"/>
      <c r="H14" s="46"/>
    </row>
    <row r="15" s="2" customFormat="1" ht="16.8" customHeight="1">
      <c r="A15" s="40"/>
      <c r="B15" s="46"/>
      <c r="C15" s="285" t="s">
        <v>19</v>
      </c>
      <c r="D15" s="285" t="s">
        <v>148</v>
      </c>
      <c r="E15" s="19" t="s">
        <v>19</v>
      </c>
      <c r="F15" s="286">
        <v>63.649999999999999</v>
      </c>
      <c r="G15" s="40"/>
      <c r="H15" s="46"/>
    </row>
    <row r="16" s="2" customFormat="1" ht="16.8" customHeight="1">
      <c r="A16" s="40"/>
      <c r="B16" s="46"/>
      <c r="C16" s="285" t="s">
        <v>19</v>
      </c>
      <c r="D16" s="285" t="s">
        <v>149</v>
      </c>
      <c r="E16" s="19" t="s">
        <v>19</v>
      </c>
      <c r="F16" s="286">
        <v>6.6150000000000002</v>
      </c>
      <c r="G16" s="40"/>
      <c r="H16" s="46"/>
    </row>
    <row r="17" s="2" customFormat="1" ht="16.8" customHeight="1">
      <c r="A17" s="40"/>
      <c r="B17" s="46"/>
      <c r="C17" s="285" t="s">
        <v>19</v>
      </c>
      <c r="D17" s="285" t="s">
        <v>150</v>
      </c>
      <c r="E17" s="19" t="s">
        <v>19</v>
      </c>
      <c r="F17" s="286">
        <v>16.170000000000002</v>
      </c>
      <c r="G17" s="40"/>
      <c r="H17" s="46"/>
    </row>
    <row r="18" s="2" customFormat="1" ht="16.8" customHeight="1">
      <c r="A18" s="40"/>
      <c r="B18" s="46"/>
      <c r="C18" s="285" t="s">
        <v>19</v>
      </c>
      <c r="D18" s="285" t="s">
        <v>151</v>
      </c>
      <c r="E18" s="19" t="s">
        <v>19</v>
      </c>
      <c r="F18" s="286">
        <v>134.48500000000001</v>
      </c>
      <c r="G18" s="40"/>
      <c r="H18" s="46"/>
    </row>
    <row r="19" s="2" customFormat="1" ht="16.8" customHeight="1">
      <c r="A19" s="40"/>
      <c r="B19" s="46"/>
      <c r="C19" s="287" t="s">
        <v>310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285" t="s">
        <v>157</v>
      </c>
      <c r="D20" s="285" t="s">
        <v>158</v>
      </c>
      <c r="E20" s="19" t="s">
        <v>87</v>
      </c>
      <c r="F20" s="286">
        <v>134.48500000000001</v>
      </c>
      <c r="G20" s="40"/>
      <c r="H20" s="46"/>
    </row>
    <row r="21" s="2" customFormat="1" ht="16.8" customHeight="1">
      <c r="A21" s="40"/>
      <c r="B21" s="46"/>
      <c r="C21" s="285" t="s">
        <v>165</v>
      </c>
      <c r="D21" s="285" t="s">
        <v>166</v>
      </c>
      <c r="E21" s="19" t="s">
        <v>87</v>
      </c>
      <c r="F21" s="286">
        <v>134.48500000000001</v>
      </c>
      <c r="G21" s="40"/>
      <c r="H21" s="46"/>
    </row>
    <row r="22" s="2" customFormat="1" ht="16.8" customHeight="1">
      <c r="A22" s="40"/>
      <c r="B22" s="46"/>
      <c r="C22" s="285" t="s">
        <v>174</v>
      </c>
      <c r="D22" s="285" t="s">
        <v>175</v>
      </c>
      <c r="E22" s="19" t="s">
        <v>87</v>
      </c>
      <c r="F22" s="286">
        <v>134.48500000000001</v>
      </c>
      <c r="G22" s="40"/>
      <c r="H22" s="46"/>
    </row>
    <row r="23" s="2" customFormat="1">
      <c r="A23" s="40"/>
      <c r="B23" s="46"/>
      <c r="C23" s="285" t="s">
        <v>195</v>
      </c>
      <c r="D23" s="285" t="s">
        <v>196</v>
      </c>
      <c r="E23" s="19" t="s">
        <v>87</v>
      </c>
      <c r="F23" s="286">
        <v>134.48500000000001</v>
      </c>
      <c r="G23" s="40"/>
      <c r="H23" s="46"/>
    </row>
    <row r="24" s="2" customFormat="1" ht="16.8" customHeight="1">
      <c r="A24" s="40"/>
      <c r="B24" s="46"/>
      <c r="C24" s="285" t="s">
        <v>221</v>
      </c>
      <c r="D24" s="285" t="s">
        <v>222</v>
      </c>
      <c r="E24" s="19" t="s">
        <v>87</v>
      </c>
      <c r="F24" s="286">
        <v>138.48500000000001</v>
      </c>
      <c r="G24" s="40"/>
      <c r="H24" s="46"/>
    </row>
    <row r="25" s="2" customFormat="1" ht="16.8" customHeight="1">
      <c r="A25" s="40"/>
      <c r="B25" s="46"/>
      <c r="C25" s="285" t="s">
        <v>212</v>
      </c>
      <c r="D25" s="285" t="s">
        <v>213</v>
      </c>
      <c r="E25" s="19" t="s">
        <v>87</v>
      </c>
      <c r="F25" s="286">
        <v>154.65799999999999</v>
      </c>
      <c r="G25" s="40"/>
      <c r="H25" s="46"/>
    </row>
    <row r="26" s="2" customFormat="1" ht="7.44" customHeight="1">
      <c r="A26" s="40"/>
      <c r="B26" s="159"/>
      <c r="C26" s="160"/>
      <c r="D26" s="160"/>
      <c r="E26" s="160"/>
      <c r="F26" s="160"/>
      <c r="G26" s="160"/>
      <c r="H26" s="46"/>
    </row>
    <row r="27" s="2" customFormat="1">
      <c r="A27" s="40"/>
      <c r="B27" s="40"/>
      <c r="C27" s="40"/>
      <c r="D27" s="40"/>
      <c r="E27" s="40"/>
      <c r="F27" s="40"/>
      <c r="G27" s="40"/>
      <c r="H27" s="40"/>
    </row>
  </sheetData>
  <sheetProtection sheet="1" formatColumns="0" formatRows="0" objects="1" scenarios="1" spinCount="100000" saltValue="3FI6BNXyey1Zsg096oJwYlssnQM9+oVjNi70rqvGdB3nIr9teiJu/xF86ncJM+X6w0FKZK67PvahNi6aOixPTQ==" hashValue="z9t8STdH9aKM+iTc72z5/8qfnNgZJVW2KPPNyxilz97dnrJfxmJJDQTowJWXF/T2bhn3UUByciqSpIZ2eIDvb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311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312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313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314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315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316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317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318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319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320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321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80</v>
      </c>
      <c r="F18" s="299" t="s">
        <v>322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323</v>
      </c>
      <c r="F19" s="299" t="s">
        <v>324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325</v>
      </c>
      <c r="F20" s="299" t="s">
        <v>326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327</v>
      </c>
      <c r="F21" s="299" t="s">
        <v>328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329</v>
      </c>
      <c r="F22" s="299" t="s">
        <v>330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331</v>
      </c>
      <c r="F23" s="299" t="s">
        <v>332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333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334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335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336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337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338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339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340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341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109</v>
      </c>
      <c r="F36" s="299"/>
      <c r="G36" s="299" t="s">
        <v>342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343</v>
      </c>
      <c r="F37" s="299"/>
      <c r="G37" s="299" t="s">
        <v>344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54</v>
      </c>
      <c r="F38" s="299"/>
      <c r="G38" s="299" t="s">
        <v>345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55</v>
      </c>
      <c r="F39" s="299"/>
      <c r="G39" s="299" t="s">
        <v>346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110</v>
      </c>
      <c r="F40" s="299"/>
      <c r="G40" s="299" t="s">
        <v>347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111</v>
      </c>
      <c r="F41" s="299"/>
      <c r="G41" s="299" t="s">
        <v>348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349</v>
      </c>
      <c r="F42" s="299"/>
      <c r="G42" s="299" t="s">
        <v>350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351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352</v>
      </c>
      <c r="F44" s="299"/>
      <c r="G44" s="299" t="s">
        <v>353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113</v>
      </c>
      <c r="F45" s="299"/>
      <c r="G45" s="299" t="s">
        <v>354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355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356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357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358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359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360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361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362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363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364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365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366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367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368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369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370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371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372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373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374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375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376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377</v>
      </c>
      <c r="D76" s="317"/>
      <c r="E76" s="317"/>
      <c r="F76" s="317" t="s">
        <v>378</v>
      </c>
      <c r="G76" s="318"/>
      <c r="H76" s="317" t="s">
        <v>55</v>
      </c>
      <c r="I76" s="317" t="s">
        <v>58</v>
      </c>
      <c r="J76" s="317" t="s">
        <v>379</v>
      </c>
      <c r="K76" s="316"/>
    </row>
    <row r="77" s="1" customFormat="1" ht="17.25" customHeight="1">
      <c r="B77" s="314"/>
      <c r="C77" s="319" t="s">
        <v>380</v>
      </c>
      <c r="D77" s="319"/>
      <c r="E77" s="319"/>
      <c r="F77" s="320" t="s">
        <v>381</v>
      </c>
      <c r="G77" s="321"/>
      <c r="H77" s="319"/>
      <c r="I77" s="319"/>
      <c r="J77" s="319" t="s">
        <v>382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54</v>
      </c>
      <c r="D79" s="324"/>
      <c r="E79" s="324"/>
      <c r="F79" s="325" t="s">
        <v>383</v>
      </c>
      <c r="G79" s="326"/>
      <c r="H79" s="302" t="s">
        <v>384</v>
      </c>
      <c r="I79" s="302" t="s">
        <v>385</v>
      </c>
      <c r="J79" s="302">
        <v>20</v>
      </c>
      <c r="K79" s="316"/>
    </row>
    <row r="80" s="1" customFormat="1" ht="15" customHeight="1">
      <c r="B80" s="314"/>
      <c r="C80" s="302" t="s">
        <v>386</v>
      </c>
      <c r="D80" s="302"/>
      <c r="E80" s="302"/>
      <c r="F80" s="325" t="s">
        <v>383</v>
      </c>
      <c r="G80" s="326"/>
      <c r="H80" s="302" t="s">
        <v>387</v>
      </c>
      <c r="I80" s="302" t="s">
        <v>385</v>
      </c>
      <c r="J80" s="302">
        <v>120</v>
      </c>
      <c r="K80" s="316"/>
    </row>
    <row r="81" s="1" customFormat="1" ht="15" customHeight="1">
      <c r="B81" s="327"/>
      <c r="C81" s="302" t="s">
        <v>388</v>
      </c>
      <c r="D81" s="302"/>
      <c r="E81" s="302"/>
      <c r="F81" s="325" t="s">
        <v>389</v>
      </c>
      <c r="G81" s="326"/>
      <c r="H81" s="302" t="s">
        <v>390</v>
      </c>
      <c r="I81" s="302" t="s">
        <v>385</v>
      </c>
      <c r="J81" s="302">
        <v>50</v>
      </c>
      <c r="K81" s="316"/>
    </row>
    <row r="82" s="1" customFormat="1" ht="15" customHeight="1">
      <c r="B82" s="327"/>
      <c r="C82" s="302" t="s">
        <v>391</v>
      </c>
      <c r="D82" s="302"/>
      <c r="E82" s="302"/>
      <c r="F82" s="325" t="s">
        <v>383</v>
      </c>
      <c r="G82" s="326"/>
      <c r="H82" s="302" t="s">
        <v>392</v>
      </c>
      <c r="I82" s="302" t="s">
        <v>393</v>
      </c>
      <c r="J82" s="302"/>
      <c r="K82" s="316"/>
    </row>
    <row r="83" s="1" customFormat="1" ht="15" customHeight="1">
      <c r="B83" s="327"/>
      <c r="C83" s="328" t="s">
        <v>394</v>
      </c>
      <c r="D83" s="328"/>
      <c r="E83" s="328"/>
      <c r="F83" s="329" t="s">
        <v>389</v>
      </c>
      <c r="G83" s="328"/>
      <c r="H83" s="328" t="s">
        <v>395</v>
      </c>
      <c r="I83" s="328" t="s">
        <v>385</v>
      </c>
      <c r="J83" s="328">
        <v>15</v>
      </c>
      <c r="K83" s="316"/>
    </row>
    <row r="84" s="1" customFormat="1" ht="15" customHeight="1">
      <c r="B84" s="327"/>
      <c r="C84" s="328" t="s">
        <v>396</v>
      </c>
      <c r="D84" s="328"/>
      <c r="E84" s="328"/>
      <c r="F84" s="329" t="s">
        <v>389</v>
      </c>
      <c r="G84" s="328"/>
      <c r="H84" s="328" t="s">
        <v>397</v>
      </c>
      <c r="I84" s="328" t="s">
        <v>385</v>
      </c>
      <c r="J84" s="328">
        <v>15</v>
      </c>
      <c r="K84" s="316"/>
    </row>
    <row r="85" s="1" customFormat="1" ht="15" customHeight="1">
      <c r="B85" s="327"/>
      <c r="C85" s="328" t="s">
        <v>398</v>
      </c>
      <c r="D85" s="328"/>
      <c r="E85" s="328"/>
      <c r="F85" s="329" t="s">
        <v>389</v>
      </c>
      <c r="G85" s="328"/>
      <c r="H85" s="328" t="s">
        <v>399</v>
      </c>
      <c r="I85" s="328" t="s">
        <v>385</v>
      </c>
      <c r="J85" s="328">
        <v>20</v>
      </c>
      <c r="K85" s="316"/>
    </row>
    <row r="86" s="1" customFormat="1" ht="15" customHeight="1">
      <c r="B86" s="327"/>
      <c r="C86" s="328" t="s">
        <v>400</v>
      </c>
      <c r="D86" s="328"/>
      <c r="E86" s="328"/>
      <c r="F86" s="329" t="s">
        <v>389</v>
      </c>
      <c r="G86" s="328"/>
      <c r="H86" s="328" t="s">
        <v>401</v>
      </c>
      <c r="I86" s="328" t="s">
        <v>385</v>
      </c>
      <c r="J86" s="328">
        <v>20</v>
      </c>
      <c r="K86" s="316"/>
    </row>
    <row r="87" s="1" customFormat="1" ht="15" customHeight="1">
      <c r="B87" s="327"/>
      <c r="C87" s="302" t="s">
        <v>402</v>
      </c>
      <c r="D87" s="302"/>
      <c r="E87" s="302"/>
      <c r="F87" s="325" t="s">
        <v>389</v>
      </c>
      <c r="G87" s="326"/>
      <c r="H87" s="302" t="s">
        <v>403</v>
      </c>
      <c r="I87" s="302" t="s">
        <v>385</v>
      </c>
      <c r="J87" s="302">
        <v>50</v>
      </c>
      <c r="K87" s="316"/>
    </row>
    <row r="88" s="1" customFormat="1" ht="15" customHeight="1">
      <c r="B88" s="327"/>
      <c r="C88" s="302" t="s">
        <v>404</v>
      </c>
      <c r="D88" s="302"/>
      <c r="E88" s="302"/>
      <c r="F88" s="325" t="s">
        <v>389</v>
      </c>
      <c r="G88" s="326"/>
      <c r="H88" s="302" t="s">
        <v>405</v>
      </c>
      <c r="I88" s="302" t="s">
        <v>385</v>
      </c>
      <c r="J88" s="302">
        <v>20</v>
      </c>
      <c r="K88" s="316"/>
    </row>
    <row r="89" s="1" customFormat="1" ht="15" customHeight="1">
      <c r="B89" s="327"/>
      <c r="C89" s="302" t="s">
        <v>406</v>
      </c>
      <c r="D89" s="302"/>
      <c r="E89" s="302"/>
      <c r="F89" s="325" t="s">
        <v>389</v>
      </c>
      <c r="G89" s="326"/>
      <c r="H89" s="302" t="s">
        <v>407</v>
      </c>
      <c r="I89" s="302" t="s">
        <v>385</v>
      </c>
      <c r="J89" s="302">
        <v>20</v>
      </c>
      <c r="K89" s="316"/>
    </row>
    <row r="90" s="1" customFormat="1" ht="15" customHeight="1">
      <c r="B90" s="327"/>
      <c r="C90" s="302" t="s">
        <v>408</v>
      </c>
      <c r="D90" s="302"/>
      <c r="E90" s="302"/>
      <c r="F90" s="325" t="s">
        <v>389</v>
      </c>
      <c r="G90" s="326"/>
      <c r="H90" s="302" t="s">
        <v>409</v>
      </c>
      <c r="I90" s="302" t="s">
        <v>385</v>
      </c>
      <c r="J90" s="302">
        <v>50</v>
      </c>
      <c r="K90" s="316"/>
    </row>
    <row r="91" s="1" customFormat="1" ht="15" customHeight="1">
      <c r="B91" s="327"/>
      <c r="C91" s="302" t="s">
        <v>410</v>
      </c>
      <c r="D91" s="302"/>
      <c r="E91" s="302"/>
      <c r="F91" s="325" t="s">
        <v>389</v>
      </c>
      <c r="G91" s="326"/>
      <c r="H91" s="302" t="s">
        <v>410</v>
      </c>
      <c r="I91" s="302" t="s">
        <v>385</v>
      </c>
      <c r="J91" s="302">
        <v>50</v>
      </c>
      <c r="K91" s="316"/>
    </row>
    <row r="92" s="1" customFormat="1" ht="15" customHeight="1">
      <c r="B92" s="327"/>
      <c r="C92" s="302" t="s">
        <v>411</v>
      </c>
      <c r="D92" s="302"/>
      <c r="E92" s="302"/>
      <c r="F92" s="325" t="s">
        <v>389</v>
      </c>
      <c r="G92" s="326"/>
      <c r="H92" s="302" t="s">
        <v>412</v>
      </c>
      <c r="I92" s="302" t="s">
        <v>385</v>
      </c>
      <c r="J92" s="302">
        <v>255</v>
      </c>
      <c r="K92" s="316"/>
    </row>
    <row r="93" s="1" customFormat="1" ht="15" customHeight="1">
      <c r="B93" s="327"/>
      <c r="C93" s="302" t="s">
        <v>413</v>
      </c>
      <c r="D93" s="302"/>
      <c r="E93" s="302"/>
      <c r="F93" s="325" t="s">
        <v>383</v>
      </c>
      <c r="G93" s="326"/>
      <c r="H93" s="302" t="s">
        <v>414</v>
      </c>
      <c r="I93" s="302" t="s">
        <v>415</v>
      </c>
      <c r="J93" s="302"/>
      <c r="K93" s="316"/>
    </row>
    <row r="94" s="1" customFormat="1" ht="15" customHeight="1">
      <c r="B94" s="327"/>
      <c r="C94" s="302" t="s">
        <v>416</v>
      </c>
      <c r="D94" s="302"/>
      <c r="E94" s="302"/>
      <c r="F94" s="325" t="s">
        <v>383</v>
      </c>
      <c r="G94" s="326"/>
      <c r="H94" s="302" t="s">
        <v>417</v>
      </c>
      <c r="I94" s="302" t="s">
        <v>418</v>
      </c>
      <c r="J94" s="302"/>
      <c r="K94" s="316"/>
    </row>
    <row r="95" s="1" customFormat="1" ht="15" customHeight="1">
      <c r="B95" s="327"/>
      <c r="C95" s="302" t="s">
        <v>419</v>
      </c>
      <c r="D95" s="302"/>
      <c r="E95" s="302"/>
      <c r="F95" s="325" t="s">
        <v>383</v>
      </c>
      <c r="G95" s="326"/>
      <c r="H95" s="302" t="s">
        <v>419</v>
      </c>
      <c r="I95" s="302" t="s">
        <v>418</v>
      </c>
      <c r="J95" s="302"/>
      <c r="K95" s="316"/>
    </row>
    <row r="96" s="1" customFormat="1" ht="15" customHeight="1">
      <c r="B96" s="327"/>
      <c r="C96" s="302" t="s">
        <v>39</v>
      </c>
      <c r="D96" s="302"/>
      <c r="E96" s="302"/>
      <c r="F96" s="325" t="s">
        <v>383</v>
      </c>
      <c r="G96" s="326"/>
      <c r="H96" s="302" t="s">
        <v>420</v>
      </c>
      <c r="I96" s="302" t="s">
        <v>418</v>
      </c>
      <c r="J96" s="302"/>
      <c r="K96" s="316"/>
    </row>
    <row r="97" s="1" customFormat="1" ht="15" customHeight="1">
      <c r="B97" s="327"/>
      <c r="C97" s="302" t="s">
        <v>49</v>
      </c>
      <c r="D97" s="302"/>
      <c r="E97" s="302"/>
      <c r="F97" s="325" t="s">
        <v>383</v>
      </c>
      <c r="G97" s="326"/>
      <c r="H97" s="302" t="s">
        <v>421</v>
      </c>
      <c r="I97" s="302" t="s">
        <v>418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422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377</v>
      </c>
      <c r="D103" s="317"/>
      <c r="E103" s="317"/>
      <c r="F103" s="317" t="s">
        <v>378</v>
      </c>
      <c r="G103" s="318"/>
      <c r="H103" s="317" t="s">
        <v>55</v>
      </c>
      <c r="I103" s="317" t="s">
        <v>58</v>
      </c>
      <c r="J103" s="317" t="s">
        <v>379</v>
      </c>
      <c r="K103" s="316"/>
    </row>
    <row r="104" s="1" customFormat="1" ht="17.25" customHeight="1">
      <c r="B104" s="314"/>
      <c r="C104" s="319" t="s">
        <v>380</v>
      </c>
      <c r="D104" s="319"/>
      <c r="E104" s="319"/>
      <c r="F104" s="320" t="s">
        <v>381</v>
      </c>
      <c r="G104" s="321"/>
      <c r="H104" s="319"/>
      <c r="I104" s="319"/>
      <c r="J104" s="319" t="s">
        <v>382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54</v>
      </c>
      <c r="D106" s="324"/>
      <c r="E106" s="324"/>
      <c r="F106" s="325" t="s">
        <v>383</v>
      </c>
      <c r="G106" s="302"/>
      <c r="H106" s="302" t="s">
        <v>423</v>
      </c>
      <c r="I106" s="302" t="s">
        <v>385</v>
      </c>
      <c r="J106" s="302">
        <v>20</v>
      </c>
      <c r="K106" s="316"/>
    </row>
    <row r="107" s="1" customFormat="1" ht="15" customHeight="1">
      <c r="B107" s="314"/>
      <c r="C107" s="302" t="s">
        <v>386</v>
      </c>
      <c r="D107" s="302"/>
      <c r="E107" s="302"/>
      <c r="F107" s="325" t="s">
        <v>383</v>
      </c>
      <c r="G107" s="302"/>
      <c r="H107" s="302" t="s">
        <v>423</v>
      </c>
      <c r="I107" s="302" t="s">
        <v>385</v>
      </c>
      <c r="J107" s="302">
        <v>120</v>
      </c>
      <c r="K107" s="316"/>
    </row>
    <row r="108" s="1" customFormat="1" ht="15" customHeight="1">
      <c r="B108" s="327"/>
      <c r="C108" s="302" t="s">
        <v>388</v>
      </c>
      <c r="D108" s="302"/>
      <c r="E108" s="302"/>
      <c r="F108" s="325" t="s">
        <v>389</v>
      </c>
      <c r="G108" s="302"/>
      <c r="H108" s="302" t="s">
        <v>423</v>
      </c>
      <c r="I108" s="302" t="s">
        <v>385</v>
      </c>
      <c r="J108" s="302">
        <v>50</v>
      </c>
      <c r="K108" s="316"/>
    </row>
    <row r="109" s="1" customFormat="1" ht="15" customHeight="1">
      <c r="B109" s="327"/>
      <c r="C109" s="302" t="s">
        <v>391</v>
      </c>
      <c r="D109" s="302"/>
      <c r="E109" s="302"/>
      <c r="F109" s="325" t="s">
        <v>383</v>
      </c>
      <c r="G109" s="302"/>
      <c r="H109" s="302" t="s">
        <v>423</v>
      </c>
      <c r="I109" s="302" t="s">
        <v>393</v>
      </c>
      <c r="J109" s="302"/>
      <c r="K109" s="316"/>
    </row>
    <row r="110" s="1" customFormat="1" ht="15" customHeight="1">
      <c r="B110" s="327"/>
      <c r="C110" s="302" t="s">
        <v>402</v>
      </c>
      <c r="D110" s="302"/>
      <c r="E110" s="302"/>
      <c r="F110" s="325" t="s">
        <v>389</v>
      </c>
      <c r="G110" s="302"/>
      <c r="H110" s="302" t="s">
        <v>423</v>
      </c>
      <c r="I110" s="302" t="s">
        <v>385</v>
      </c>
      <c r="J110" s="302">
        <v>50</v>
      </c>
      <c r="K110" s="316"/>
    </row>
    <row r="111" s="1" customFormat="1" ht="15" customHeight="1">
      <c r="B111" s="327"/>
      <c r="C111" s="302" t="s">
        <v>410</v>
      </c>
      <c r="D111" s="302"/>
      <c r="E111" s="302"/>
      <c r="F111" s="325" t="s">
        <v>389</v>
      </c>
      <c r="G111" s="302"/>
      <c r="H111" s="302" t="s">
        <v>423</v>
      </c>
      <c r="I111" s="302" t="s">
        <v>385</v>
      </c>
      <c r="J111" s="302">
        <v>50</v>
      </c>
      <c r="K111" s="316"/>
    </row>
    <row r="112" s="1" customFormat="1" ht="15" customHeight="1">
      <c r="B112" s="327"/>
      <c r="C112" s="302" t="s">
        <v>408</v>
      </c>
      <c r="D112" s="302"/>
      <c r="E112" s="302"/>
      <c r="F112" s="325" t="s">
        <v>389</v>
      </c>
      <c r="G112" s="302"/>
      <c r="H112" s="302" t="s">
        <v>423</v>
      </c>
      <c r="I112" s="302" t="s">
        <v>385</v>
      </c>
      <c r="J112" s="302">
        <v>50</v>
      </c>
      <c r="K112" s="316"/>
    </row>
    <row r="113" s="1" customFormat="1" ht="15" customHeight="1">
      <c r="B113" s="327"/>
      <c r="C113" s="302" t="s">
        <v>54</v>
      </c>
      <c r="D113" s="302"/>
      <c r="E113" s="302"/>
      <c r="F113" s="325" t="s">
        <v>383</v>
      </c>
      <c r="G113" s="302"/>
      <c r="H113" s="302" t="s">
        <v>424</v>
      </c>
      <c r="I113" s="302" t="s">
        <v>385</v>
      </c>
      <c r="J113" s="302">
        <v>20</v>
      </c>
      <c r="K113" s="316"/>
    </row>
    <row r="114" s="1" customFormat="1" ht="15" customHeight="1">
      <c r="B114" s="327"/>
      <c r="C114" s="302" t="s">
        <v>425</v>
      </c>
      <c r="D114" s="302"/>
      <c r="E114" s="302"/>
      <c r="F114" s="325" t="s">
        <v>383</v>
      </c>
      <c r="G114" s="302"/>
      <c r="H114" s="302" t="s">
        <v>426</v>
      </c>
      <c r="I114" s="302" t="s">
        <v>385</v>
      </c>
      <c r="J114" s="302">
        <v>120</v>
      </c>
      <c r="K114" s="316"/>
    </row>
    <row r="115" s="1" customFormat="1" ht="15" customHeight="1">
      <c r="B115" s="327"/>
      <c r="C115" s="302" t="s">
        <v>39</v>
      </c>
      <c r="D115" s="302"/>
      <c r="E115" s="302"/>
      <c r="F115" s="325" t="s">
        <v>383</v>
      </c>
      <c r="G115" s="302"/>
      <c r="H115" s="302" t="s">
        <v>427</v>
      </c>
      <c r="I115" s="302" t="s">
        <v>418</v>
      </c>
      <c r="J115" s="302"/>
      <c r="K115" s="316"/>
    </row>
    <row r="116" s="1" customFormat="1" ht="15" customHeight="1">
      <c r="B116" s="327"/>
      <c r="C116" s="302" t="s">
        <v>49</v>
      </c>
      <c r="D116" s="302"/>
      <c r="E116" s="302"/>
      <c r="F116" s="325" t="s">
        <v>383</v>
      </c>
      <c r="G116" s="302"/>
      <c r="H116" s="302" t="s">
        <v>428</v>
      </c>
      <c r="I116" s="302" t="s">
        <v>418</v>
      </c>
      <c r="J116" s="302"/>
      <c r="K116" s="316"/>
    </row>
    <row r="117" s="1" customFormat="1" ht="15" customHeight="1">
      <c r="B117" s="327"/>
      <c r="C117" s="302" t="s">
        <v>58</v>
      </c>
      <c r="D117" s="302"/>
      <c r="E117" s="302"/>
      <c r="F117" s="325" t="s">
        <v>383</v>
      </c>
      <c r="G117" s="302"/>
      <c r="H117" s="302" t="s">
        <v>429</v>
      </c>
      <c r="I117" s="302" t="s">
        <v>430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431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377</v>
      </c>
      <c r="D123" s="317"/>
      <c r="E123" s="317"/>
      <c r="F123" s="317" t="s">
        <v>378</v>
      </c>
      <c r="G123" s="318"/>
      <c r="H123" s="317" t="s">
        <v>55</v>
      </c>
      <c r="I123" s="317" t="s">
        <v>58</v>
      </c>
      <c r="J123" s="317" t="s">
        <v>379</v>
      </c>
      <c r="K123" s="346"/>
    </row>
    <row r="124" s="1" customFormat="1" ht="17.25" customHeight="1">
      <c r="B124" s="345"/>
      <c r="C124" s="319" t="s">
        <v>380</v>
      </c>
      <c r="D124" s="319"/>
      <c r="E124" s="319"/>
      <c r="F124" s="320" t="s">
        <v>381</v>
      </c>
      <c r="G124" s="321"/>
      <c r="H124" s="319"/>
      <c r="I124" s="319"/>
      <c r="J124" s="319" t="s">
        <v>382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386</v>
      </c>
      <c r="D126" s="324"/>
      <c r="E126" s="324"/>
      <c r="F126" s="325" t="s">
        <v>383</v>
      </c>
      <c r="G126" s="302"/>
      <c r="H126" s="302" t="s">
        <v>423</v>
      </c>
      <c r="I126" s="302" t="s">
        <v>385</v>
      </c>
      <c r="J126" s="302">
        <v>120</v>
      </c>
      <c r="K126" s="350"/>
    </row>
    <row r="127" s="1" customFormat="1" ht="15" customHeight="1">
      <c r="B127" s="347"/>
      <c r="C127" s="302" t="s">
        <v>432</v>
      </c>
      <c r="D127" s="302"/>
      <c r="E127" s="302"/>
      <c r="F127" s="325" t="s">
        <v>383</v>
      </c>
      <c r="G127" s="302"/>
      <c r="H127" s="302" t="s">
        <v>433</v>
      </c>
      <c r="I127" s="302" t="s">
        <v>385</v>
      </c>
      <c r="J127" s="302" t="s">
        <v>434</v>
      </c>
      <c r="K127" s="350"/>
    </row>
    <row r="128" s="1" customFormat="1" ht="15" customHeight="1">
      <c r="B128" s="347"/>
      <c r="C128" s="302" t="s">
        <v>331</v>
      </c>
      <c r="D128" s="302"/>
      <c r="E128" s="302"/>
      <c r="F128" s="325" t="s">
        <v>383</v>
      </c>
      <c r="G128" s="302"/>
      <c r="H128" s="302" t="s">
        <v>435</v>
      </c>
      <c r="I128" s="302" t="s">
        <v>385</v>
      </c>
      <c r="J128" s="302" t="s">
        <v>434</v>
      </c>
      <c r="K128" s="350"/>
    </row>
    <row r="129" s="1" customFormat="1" ht="15" customHeight="1">
      <c r="B129" s="347"/>
      <c r="C129" s="302" t="s">
        <v>394</v>
      </c>
      <c r="D129" s="302"/>
      <c r="E129" s="302"/>
      <c r="F129" s="325" t="s">
        <v>389</v>
      </c>
      <c r="G129" s="302"/>
      <c r="H129" s="302" t="s">
        <v>395</v>
      </c>
      <c r="I129" s="302" t="s">
        <v>385</v>
      </c>
      <c r="J129" s="302">
        <v>15</v>
      </c>
      <c r="K129" s="350"/>
    </row>
    <row r="130" s="1" customFormat="1" ht="15" customHeight="1">
      <c r="B130" s="347"/>
      <c r="C130" s="328" t="s">
        <v>396</v>
      </c>
      <c r="D130" s="328"/>
      <c r="E130" s="328"/>
      <c r="F130" s="329" t="s">
        <v>389</v>
      </c>
      <c r="G130" s="328"/>
      <c r="H130" s="328" t="s">
        <v>397</v>
      </c>
      <c r="I130" s="328" t="s">
        <v>385</v>
      </c>
      <c r="J130" s="328">
        <v>15</v>
      </c>
      <c r="K130" s="350"/>
    </row>
    <row r="131" s="1" customFormat="1" ht="15" customHeight="1">
      <c r="B131" s="347"/>
      <c r="C131" s="328" t="s">
        <v>398</v>
      </c>
      <c r="D131" s="328"/>
      <c r="E131" s="328"/>
      <c r="F131" s="329" t="s">
        <v>389</v>
      </c>
      <c r="G131" s="328"/>
      <c r="H131" s="328" t="s">
        <v>399</v>
      </c>
      <c r="I131" s="328" t="s">
        <v>385</v>
      </c>
      <c r="J131" s="328">
        <v>20</v>
      </c>
      <c r="K131" s="350"/>
    </row>
    <row r="132" s="1" customFormat="1" ht="15" customHeight="1">
      <c r="B132" s="347"/>
      <c r="C132" s="328" t="s">
        <v>400</v>
      </c>
      <c r="D132" s="328"/>
      <c r="E132" s="328"/>
      <c r="F132" s="329" t="s">
        <v>389</v>
      </c>
      <c r="G132" s="328"/>
      <c r="H132" s="328" t="s">
        <v>401</v>
      </c>
      <c r="I132" s="328" t="s">
        <v>385</v>
      </c>
      <c r="J132" s="328">
        <v>20</v>
      </c>
      <c r="K132" s="350"/>
    </row>
    <row r="133" s="1" customFormat="1" ht="15" customHeight="1">
      <c r="B133" s="347"/>
      <c r="C133" s="302" t="s">
        <v>388</v>
      </c>
      <c r="D133" s="302"/>
      <c r="E133" s="302"/>
      <c r="F133" s="325" t="s">
        <v>389</v>
      </c>
      <c r="G133" s="302"/>
      <c r="H133" s="302" t="s">
        <v>423</v>
      </c>
      <c r="I133" s="302" t="s">
        <v>385</v>
      </c>
      <c r="J133" s="302">
        <v>50</v>
      </c>
      <c r="K133" s="350"/>
    </row>
    <row r="134" s="1" customFormat="1" ht="15" customHeight="1">
      <c r="B134" s="347"/>
      <c r="C134" s="302" t="s">
        <v>402</v>
      </c>
      <c r="D134" s="302"/>
      <c r="E134" s="302"/>
      <c r="F134" s="325" t="s">
        <v>389</v>
      </c>
      <c r="G134" s="302"/>
      <c r="H134" s="302" t="s">
        <v>423</v>
      </c>
      <c r="I134" s="302" t="s">
        <v>385</v>
      </c>
      <c r="J134" s="302">
        <v>50</v>
      </c>
      <c r="K134" s="350"/>
    </row>
    <row r="135" s="1" customFormat="1" ht="15" customHeight="1">
      <c r="B135" s="347"/>
      <c r="C135" s="302" t="s">
        <v>408</v>
      </c>
      <c r="D135" s="302"/>
      <c r="E135" s="302"/>
      <c r="F135" s="325" t="s">
        <v>389</v>
      </c>
      <c r="G135" s="302"/>
      <c r="H135" s="302" t="s">
        <v>423</v>
      </c>
      <c r="I135" s="302" t="s">
        <v>385</v>
      </c>
      <c r="J135" s="302">
        <v>50</v>
      </c>
      <c r="K135" s="350"/>
    </row>
    <row r="136" s="1" customFormat="1" ht="15" customHeight="1">
      <c r="B136" s="347"/>
      <c r="C136" s="302" t="s">
        <v>410</v>
      </c>
      <c r="D136" s="302"/>
      <c r="E136" s="302"/>
      <c r="F136" s="325" t="s">
        <v>389</v>
      </c>
      <c r="G136" s="302"/>
      <c r="H136" s="302" t="s">
        <v>423</v>
      </c>
      <c r="I136" s="302" t="s">
        <v>385</v>
      </c>
      <c r="J136" s="302">
        <v>50</v>
      </c>
      <c r="K136" s="350"/>
    </row>
    <row r="137" s="1" customFormat="1" ht="15" customHeight="1">
      <c r="B137" s="347"/>
      <c r="C137" s="302" t="s">
        <v>411</v>
      </c>
      <c r="D137" s="302"/>
      <c r="E137" s="302"/>
      <c r="F137" s="325" t="s">
        <v>389</v>
      </c>
      <c r="G137" s="302"/>
      <c r="H137" s="302" t="s">
        <v>436</v>
      </c>
      <c r="I137" s="302" t="s">
        <v>385</v>
      </c>
      <c r="J137" s="302">
        <v>255</v>
      </c>
      <c r="K137" s="350"/>
    </row>
    <row r="138" s="1" customFormat="1" ht="15" customHeight="1">
      <c r="B138" s="347"/>
      <c r="C138" s="302" t="s">
        <v>413</v>
      </c>
      <c r="D138" s="302"/>
      <c r="E138" s="302"/>
      <c r="F138" s="325" t="s">
        <v>383</v>
      </c>
      <c r="G138" s="302"/>
      <c r="H138" s="302" t="s">
        <v>437</v>
      </c>
      <c r="I138" s="302" t="s">
        <v>415</v>
      </c>
      <c r="J138" s="302"/>
      <c r="K138" s="350"/>
    </row>
    <row r="139" s="1" customFormat="1" ht="15" customHeight="1">
      <c r="B139" s="347"/>
      <c r="C139" s="302" t="s">
        <v>416</v>
      </c>
      <c r="D139" s="302"/>
      <c r="E139" s="302"/>
      <c r="F139" s="325" t="s">
        <v>383</v>
      </c>
      <c r="G139" s="302"/>
      <c r="H139" s="302" t="s">
        <v>438</v>
      </c>
      <c r="I139" s="302" t="s">
        <v>418</v>
      </c>
      <c r="J139" s="302"/>
      <c r="K139" s="350"/>
    </row>
    <row r="140" s="1" customFormat="1" ht="15" customHeight="1">
      <c r="B140" s="347"/>
      <c r="C140" s="302" t="s">
        <v>419</v>
      </c>
      <c r="D140" s="302"/>
      <c r="E140" s="302"/>
      <c r="F140" s="325" t="s">
        <v>383</v>
      </c>
      <c r="G140" s="302"/>
      <c r="H140" s="302" t="s">
        <v>419</v>
      </c>
      <c r="I140" s="302" t="s">
        <v>418</v>
      </c>
      <c r="J140" s="302"/>
      <c r="K140" s="350"/>
    </row>
    <row r="141" s="1" customFormat="1" ht="15" customHeight="1">
      <c r="B141" s="347"/>
      <c r="C141" s="302" t="s">
        <v>39</v>
      </c>
      <c r="D141" s="302"/>
      <c r="E141" s="302"/>
      <c r="F141" s="325" t="s">
        <v>383</v>
      </c>
      <c r="G141" s="302"/>
      <c r="H141" s="302" t="s">
        <v>439</v>
      </c>
      <c r="I141" s="302" t="s">
        <v>418</v>
      </c>
      <c r="J141" s="302"/>
      <c r="K141" s="350"/>
    </row>
    <row r="142" s="1" customFormat="1" ht="15" customHeight="1">
      <c r="B142" s="347"/>
      <c r="C142" s="302" t="s">
        <v>440</v>
      </c>
      <c r="D142" s="302"/>
      <c r="E142" s="302"/>
      <c r="F142" s="325" t="s">
        <v>383</v>
      </c>
      <c r="G142" s="302"/>
      <c r="H142" s="302" t="s">
        <v>441</v>
      </c>
      <c r="I142" s="302" t="s">
        <v>418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442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377</v>
      </c>
      <c r="D148" s="317"/>
      <c r="E148" s="317"/>
      <c r="F148" s="317" t="s">
        <v>378</v>
      </c>
      <c r="G148" s="318"/>
      <c r="H148" s="317" t="s">
        <v>55</v>
      </c>
      <c r="I148" s="317" t="s">
        <v>58</v>
      </c>
      <c r="J148" s="317" t="s">
        <v>379</v>
      </c>
      <c r="K148" s="316"/>
    </row>
    <row r="149" s="1" customFormat="1" ht="17.25" customHeight="1">
      <c r="B149" s="314"/>
      <c r="C149" s="319" t="s">
        <v>380</v>
      </c>
      <c r="D149" s="319"/>
      <c r="E149" s="319"/>
      <c r="F149" s="320" t="s">
        <v>381</v>
      </c>
      <c r="G149" s="321"/>
      <c r="H149" s="319"/>
      <c r="I149" s="319"/>
      <c r="J149" s="319" t="s">
        <v>382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386</v>
      </c>
      <c r="D151" s="302"/>
      <c r="E151" s="302"/>
      <c r="F151" s="355" t="s">
        <v>383</v>
      </c>
      <c r="G151" s="302"/>
      <c r="H151" s="354" t="s">
        <v>423</v>
      </c>
      <c r="I151" s="354" t="s">
        <v>385</v>
      </c>
      <c r="J151" s="354">
        <v>120</v>
      </c>
      <c r="K151" s="350"/>
    </row>
    <row r="152" s="1" customFormat="1" ht="15" customHeight="1">
      <c r="B152" s="327"/>
      <c r="C152" s="354" t="s">
        <v>432</v>
      </c>
      <c r="D152" s="302"/>
      <c r="E152" s="302"/>
      <c r="F152" s="355" t="s">
        <v>383</v>
      </c>
      <c r="G152" s="302"/>
      <c r="H152" s="354" t="s">
        <v>443</v>
      </c>
      <c r="I152" s="354" t="s">
        <v>385</v>
      </c>
      <c r="J152" s="354" t="s">
        <v>434</v>
      </c>
      <c r="K152" s="350"/>
    </row>
    <row r="153" s="1" customFormat="1" ht="15" customHeight="1">
      <c r="B153" s="327"/>
      <c r="C153" s="354" t="s">
        <v>331</v>
      </c>
      <c r="D153" s="302"/>
      <c r="E153" s="302"/>
      <c r="F153" s="355" t="s">
        <v>383</v>
      </c>
      <c r="G153" s="302"/>
      <c r="H153" s="354" t="s">
        <v>444</v>
      </c>
      <c r="I153" s="354" t="s">
        <v>385</v>
      </c>
      <c r="J153" s="354" t="s">
        <v>434</v>
      </c>
      <c r="K153" s="350"/>
    </row>
    <row r="154" s="1" customFormat="1" ht="15" customHeight="1">
      <c r="B154" s="327"/>
      <c r="C154" s="354" t="s">
        <v>388</v>
      </c>
      <c r="D154" s="302"/>
      <c r="E154" s="302"/>
      <c r="F154" s="355" t="s">
        <v>389</v>
      </c>
      <c r="G154" s="302"/>
      <c r="H154" s="354" t="s">
        <v>423</v>
      </c>
      <c r="I154" s="354" t="s">
        <v>385</v>
      </c>
      <c r="J154" s="354">
        <v>50</v>
      </c>
      <c r="K154" s="350"/>
    </row>
    <row r="155" s="1" customFormat="1" ht="15" customHeight="1">
      <c r="B155" s="327"/>
      <c r="C155" s="354" t="s">
        <v>391</v>
      </c>
      <c r="D155" s="302"/>
      <c r="E155" s="302"/>
      <c r="F155" s="355" t="s">
        <v>383</v>
      </c>
      <c r="G155" s="302"/>
      <c r="H155" s="354" t="s">
        <v>423</v>
      </c>
      <c r="I155" s="354" t="s">
        <v>393</v>
      </c>
      <c r="J155" s="354"/>
      <c r="K155" s="350"/>
    </row>
    <row r="156" s="1" customFormat="1" ht="15" customHeight="1">
      <c r="B156" s="327"/>
      <c r="C156" s="354" t="s">
        <v>402</v>
      </c>
      <c r="D156" s="302"/>
      <c r="E156" s="302"/>
      <c r="F156" s="355" t="s">
        <v>389</v>
      </c>
      <c r="G156" s="302"/>
      <c r="H156" s="354" t="s">
        <v>423</v>
      </c>
      <c r="I156" s="354" t="s">
        <v>385</v>
      </c>
      <c r="J156" s="354">
        <v>50</v>
      </c>
      <c r="K156" s="350"/>
    </row>
    <row r="157" s="1" customFormat="1" ht="15" customHeight="1">
      <c r="B157" s="327"/>
      <c r="C157" s="354" t="s">
        <v>410</v>
      </c>
      <c r="D157" s="302"/>
      <c r="E157" s="302"/>
      <c r="F157" s="355" t="s">
        <v>389</v>
      </c>
      <c r="G157" s="302"/>
      <c r="H157" s="354" t="s">
        <v>423</v>
      </c>
      <c r="I157" s="354" t="s">
        <v>385</v>
      </c>
      <c r="J157" s="354">
        <v>50</v>
      </c>
      <c r="K157" s="350"/>
    </row>
    <row r="158" s="1" customFormat="1" ht="15" customHeight="1">
      <c r="B158" s="327"/>
      <c r="C158" s="354" t="s">
        <v>408</v>
      </c>
      <c r="D158" s="302"/>
      <c r="E158" s="302"/>
      <c r="F158" s="355" t="s">
        <v>389</v>
      </c>
      <c r="G158" s="302"/>
      <c r="H158" s="354" t="s">
        <v>423</v>
      </c>
      <c r="I158" s="354" t="s">
        <v>385</v>
      </c>
      <c r="J158" s="354">
        <v>50</v>
      </c>
      <c r="K158" s="350"/>
    </row>
    <row r="159" s="1" customFormat="1" ht="15" customHeight="1">
      <c r="B159" s="327"/>
      <c r="C159" s="354" t="s">
        <v>94</v>
      </c>
      <c r="D159" s="302"/>
      <c r="E159" s="302"/>
      <c r="F159" s="355" t="s">
        <v>383</v>
      </c>
      <c r="G159" s="302"/>
      <c r="H159" s="354" t="s">
        <v>445</v>
      </c>
      <c r="I159" s="354" t="s">
        <v>385</v>
      </c>
      <c r="J159" s="354" t="s">
        <v>446</v>
      </c>
      <c r="K159" s="350"/>
    </row>
    <row r="160" s="1" customFormat="1" ht="15" customHeight="1">
      <c r="B160" s="327"/>
      <c r="C160" s="354" t="s">
        <v>447</v>
      </c>
      <c r="D160" s="302"/>
      <c r="E160" s="302"/>
      <c r="F160" s="355" t="s">
        <v>383</v>
      </c>
      <c r="G160" s="302"/>
      <c r="H160" s="354" t="s">
        <v>448</v>
      </c>
      <c r="I160" s="354" t="s">
        <v>418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449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377</v>
      </c>
      <c r="D166" s="317"/>
      <c r="E166" s="317"/>
      <c r="F166" s="317" t="s">
        <v>378</v>
      </c>
      <c r="G166" s="359"/>
      <c r="H166" s="360" t="s">
        <v>55</v>
      </c>
      <c r="I166" s="360" t="s">
        <v>58</v>
      </c>
      <c r="J166" s="317" t="s">
        <v>379</v>
      </c>
      <c r="K166" s="294"/>
    </row>
    <row r="167" s="1" customFormat="1" ht="17.25" customHeight="1">
      <c r="B167" s="295"/>
      <c r="C167" s="319" t="s">
        <v>380</v>
      </c>
      <c r="D167" s="319"/>
      <c r="E167" s="319"/>
      <c r="F167" s="320" t="s">
        <v>381</v>
      </c>
      <c r="G167" s="361"/>
      <c r="H167" s="362"/>
      <c r="I167" s="362"/>
      <c r="J167" s="319" t="s">
        <v>382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386</v>
      </c>
      <c r="D169" s="302"/>
      <c r="E169" s="302"/>
      <c r="F169" s="325" t="s">
        <v>383</v>
      </c>
      <c r="G169" s="302"/>
      <c r="H169" s="302" t="s">
        <v>423</v>
      </c>
      <c r="I169" s="302" t="s">
        <v>385</v>
      </c>
      <c r="J169" s="302">
        <v>120</v>
      </c>
      <c r="K169" s="350"/>
    </row>
    <row r="170" s="1" customFormat="1" ht="15" customHeight="1">
      <c r="B170" s="327"/>
      <c r="C170" s="302" t="s">
        <v>432</v>
      </c>
      <c r="D170" s="302"/>
      <c r="E170" s="302"/>
      <c r="F170" s="325" t="s">
        <v>383</v>
      </c>
      <c r="G170" s="302"/>
      <c r="H170" s="302" t="s">
        <v>433</v>
      </c>
      <c r="I170" s="302" t="s">
        <v>385</v>
      </c>
      <c r="J170" s="302" t="s">
        <v>434</v>
      </c>
      <c r="K170" s="350"/>
    </row>
    <row r="171" s="1" customFormat="1" ht="15" customHeight="1">
      <c r="B171" s="327"/>
      <c r="C171" s="302" t="s">
        <v>331</v>
      </c>
      <c r="D171" s="302"/>
      <c r="E171" s="302"/>
      <c r="F171" s="325" t="s">
        <v>383</v>
      </c>
      <c r="G171" s="302"/>
      <c r="H171" s="302" t="s">
        <v>450</v>
      </c>
      <c r="I171" s="302" t="s">
        <v>385</v>
      </c>
      <c r="J171" s="302" t="s">
        <v>434</v>
      </c>
      <c r="K171" s="350"/>
    </row>
    <row r="172" s="1" customFormat="1" ht="15" customHeight="1">
      <c r="B172" s="327"/>
      <c r="C172" s="302" t="s">
        <v>388</v>
      </c>
      <c r="D172" s="302"/>
      <c r="E172" s="302"/>
      <c r="F172" s="325" t="s">
        <v>389</v>
      </c>
      <c r="G172" s="302"/>
      <c r="H172" s="302" t="s">
        <v>450</v>
      </c>
      <c r="I172" s="302" t="s">
        <v>385</v>
      </c>
      <c r="J172" s="302">
        <v>50</v>
      </c>
      <c r="K172" s="350"/>
    </row>
    <row r="173" s="1" customFormat="1" ht="15" customHeight="1">
      <c r="B173" s="327"/>
      <c r="C173" s="302" t="s">
        <v>391</v>
      </c>
      <c r="D173" s="302"/>
      <c r="E173" s="302"/>
      <c r="F173" s="325" t="s">
        <v>383</v>
      </c>
      <c r="G173" s="302"/>
      <c r="H173" s="302" t="s">
        <v>450</v>
      </c>
      <c r="I173" s="302" t="s">
        <v>393</v>
      </c>
      <c r="J173" s="302"/>
      <c r="K173" s="350"/>
    </row>
    <row r="174" s="1" customFormat="1" ht="15" customHeight="1">
      <c r="B174" s="327"/>
      <c r="C174" s="302" t="s">
        <v>402</v>
      </c>
      <c r="D174" s="302"/>
      <c r="E174" s="302"/>
      <c r="F174" s="325" t="s">
        <v>389</v>
      </c>
      <c r="G174" s="302"/>
      <c r="H174" s="302" t="s">
        <v>450</v>
      </c>
      <c r="I174" s="302" t="s">
        <v>385</v>
      </c>
      <c r="J174" s="302">
        <v>50</v>
      </c>
      <c r="K174" s="350"/>
    </row>
    <row r="175" s="1" customFormat="1" ht="15" customHeight="1">
      <c r="B175" s="327"/>
      <c r="C175" s="302" t="s">
        <v>410</v>
      </c>
      <c r="D175" s="302"/>
      <c r="E175" s="302"/>
      <c r="F175" s="325" t="s">
        <v>389</v>
      </c>
      <c r="G175" s="302"/>
      <c r="H175" s="302" t="s">
        <v>450</v>
      </c>
      <c r="I175" s="302" t="s">
        <v>385</v>
      </c>
      <c r="J175" s="302">
        <v>50</v>
      </c>
      <c r="K175" s="350"/>
    </row>
    <row r="176" s="1" customFormat="1" ht="15" customHeight="1">
      <c r="B176" s="327"/>
      <c r="C176" s="302" t="s">
        <v>408</v>
      </c>
      <c r="D176" s="302"/>
      <c r="E176" s="302"/>
      <c r="F176" s="325" t="s">
        <v>389</v>
      </c>
      <c r="G176" s="302"/>
      <c r="H176" s="302" t="s">
        <v>450</v>
      </c>
      <c r="I176" s="302" t="s">
        <v>385</v>
      </c>
      <c r="J176" s="302">
        <v>50</v>
      </c>
      <c r="K176" s="350"/>
    </row>
    <row r="177" s="1" customFormat="1" ht="15" customHeight="1">
      <c r="B177" s="327"/>
      <c r="C177" s="302" t="s">
        <v>109</v>
      </c>
      <c r="D177" s="302"/>
      <c r="E177" s="302"/>
      <c r="F177" s="325" t="s">
        <v>383</v>
      </c>
      <c r="G177" s="302"/>
      <c r="H177" s="302" t="s">
        <v>451</v>
      </c>
      <c r="I177" s="302" t="s">
        <v>452</v>
      </c>
      <c r="J177" s="302"/>
      <c r="K177" s="350"/>
    </row>
    <row r="178" s="1" customFormat="1" ht="15" customHeight="1">
      <c r="B178" s="327"/>
      <c r="C178" s="302" t="s">
        <v>58</v>
      </c>
      <c r="D178" s="302"/>
      <c r="E178" s="302"/>
      <c r="F178" s="325" t="s">
        <v>383</v>
      </c>
      <c r="G178" s="302"/>
      <c r="H178" s="302" t="s">
        <v>453</v>
      </c>
      <c r="I178" s="302" t="s">
        <v>454</v>
      </c>
      <c r="J178" s="302">
        <v>1</v>
      </c>
      <c r="K178" s="350"/>
    </row>
    <row r="179" s="1" customFormat="1" ht="15" customHeight="1">
      <c r="B179" s="327"/>
      <c r="C179" s="302" t="s">
        <v>54</v>
      </c>
      <c r="D179" s="302"/>
      <c r="E179" s="302"/>
      <c r="F179" s="325" t="s">
        <v>383</v>
      </c>
      <c r="G179" s="302"/>
      <c r="H179" s="302" t="s">
        <v>455</v>
      </c>
      <c r="I179" s="302" t="s">
        <v>385</v>
      </c>
      <c r="J179" s="302">
        <v>20</v>
      </c>
      <c r="K179" s="350"/>
    </row>
    <row r="180" s="1" customFormat="1" ht="15" customHeight="1">
      <c r="B180" s="327"/>
      <c r="C180" s="302" t="s">
        <v>55</v>
      </c>
      <c r="D180" s="302"/>
      <c r="E180" s="302"/>
      <c r="F180" s="325" t="s">
        <v>383</v>
      </c>
      <c r="G180" s="302"/>
      <c r="H180" s="302" t="s">
        <v>456</v>
      </c>
      <c r="I180" s="302" t="s">
        <v>385</v>
      </c>
      <c r="J180" s="302">
        <v>255</v>
      </c>
      <c r="K180" s="350"/>
    </row>
    <row r="181" s="1" customFormat="1" ht="15" customHeight="1">
      <c r="B181" s="327"/>
      <c r="C181" s="302" t="s">
        <v>110</v>
      </c>
      <c r="D181" s="302"/>
      <c r="E181" s="302"/>
      <c r="F181" s="325" t="s">
        <v>383</v>
      </c>
      <c r="G181" s="302"/>
      <c r="H181" s="302" t="s">
        <v>347</v>
      </c>
      <c r="I181" s="302" t="s">
        <v>385</v>
      </c>
      <c r="J181" s="302">
        <v>10</v>
      </c>
      <c r="K181" s="350"/>
    </row>
    <row r="182" s="1" customFormat="1" ht="15" customHeight="1">
      <c r="B182" s="327"/>
      <c r="C182" s="302" t="s">
        <v>111</v>
      </c>
      <c r="D182" s="302"/>
      <c r="E182" s="302"/>
      <c r="F182" s="325" t="s">
        <v>383</v>
      </c>
      <c r="G182" s="302"/>
      <c r="H182" s="302" t="s">
        <v>457</v>
      </c>
      <c r="I182" s="302" t="s">
        <v>418</v>
      </c>
      <c r="J182" s="302"/>
      <c r="K182" s="350"/>
    </row>
    <row r="183" s="1" customFormat="1" ht="15" customHeight="1">
      <c r="B183" s="327"/>
      <c r="C183" s="302" t="s">
        <v>458</v>
      </c>
      <c r="D183" s="302"/>
      <c r="E183" s="302"/>
      <c r="F183" s="325" t="s">
        <v>383</v>
      </c>
      <c r="G183" s="302"/>
      <c r="H183" s="302" t="s">
        <v>459</v>
      </c>
      <c r="I183" s="302" t="s">
        <v>418</v>
      </c>
      <c r="J183" s="302"/>
      <c r="K183" s="350"/>
    </row>
    <row r="184" s="1" customFormat="1" ht="15" customHeight="1">
      <c r="B184" s="327"/>
      <c r="C184" s="302" t="s">
        <v>447</v>
      </c>
      <c r="D184" s="302"/>
      <c r="E184" s="302"/>
      <c r="F184" s="325" t="s">
        <v>383</v>
      </c>
      <c r="G184" s="302"/>
      <c r="H184" s="302" t="s">
        <v>460</v>
      </c>
      <c r="I184" s="302" t="s">
        <v>418</v>
      </c>
      <c r="J184" s="302"/>
      <c r="K184" s="350"/>
    </row>
    <row r="185" s="1" customFormat="1" ht="15" customHeight="1">
      <c r="B185" s="327"/>
      <c r="C185" s="302" t="s">
        <v>113</v>
      </c>
      <c r="D185" s="302"/>
      <c r="E185" s="302"/>
      <c r="F185" s="325" t="s">
        <v>389</v>
      </c>
      <c r="G185" s="302"/>
      <c r="H185" s="302" t="s">
        <v>461</v>
      </c>
      <c r="I185" s="302" t="s">
        <v>385</v>
      </c>
      <c r="J185" s="302">
        <v>50</v>
      </c>
      <c r="K185" s="350"/>
    </row>
    <row r="186" s="1" customFormat="1" ht="15" customHeight="1">
      <c r="B186" s="327"/>
      <c r="C186" s="302" t="s">
        <v>462</v>
      </c>
      <c r="D186" s="302"/>
      <c r="E186" s="302"/>
      <c r="F186" s="325" t="s">
        <v>389</v>
      </c>
      <c r="G186" s="302"/>
      <c r="H186" s="302" t="s">
        <v>463</v>
      </c>
      <c r="I186" s="302" t="s">
        <v>464</v>
      </c>
      <c r="J186" s="302"/>
      <c r="K186" s="350"/>
    </row>
    <row r="187" s="1" customFormat="1" ht="15" customHeight="1">
      <c r="B187" s="327"/>
      <c r="C187" s="302" t="s">
        <v>465</v>
      </c>
      <c r="D187" s="302"/>
      <c r="E187" s="302"/>
      <c r="F187" s="325" t="s">
        <v>389</v>
      </c>
      <c r="G187" s="302"/>
      <c r="H187" s="302" t="s">
        <v>466</v>
      </c>
      <c r="I187" s="302" t="s">
        <v>464</v>
      </c>
      <c r="J187" s="302"/>
      <c r="K187" s="350"/>
    </row>
    <row r="188" s="1" customFormat="1" ht="15" customHeight="1">
      <c r="B188" s="327"/>
      <c r="C188" s="302" t="s">
        <v>467</v>
      </c>
      <c r="D188" s="302"/>
      <c r="E188" s="302"/>
      <c r="F188" s="325" t="s">
        <v>389</v>
      </c>
      <c r="G188" s="302"/>
      <c r="H188" s="302" t="s">
        <v>468</v>
      </c>
      <c r="I188" s="302" t="s">
        <v>464</v>
      </c>
      <c r="J188" s="302"/>
      <c r="K188" s="350"/>
    </row>
    <row r="189" s="1" customFormat="1" ht="15" customHeight="1">
      <c r="B189" s="327"/>
      <c r="C189" s="363" t="s">
        <v>469</v>
      </c>
      <c r="D189" s="302"/>
      <c r="E189" s="302"/>
      <c r="F189" s="325" t="s">
        <v>389</v>
      </c>
      <c r="G189" s="302"/>
      <c r="H189" s="302" t="s">
        <v>470</v>
      </c>
      <c r="I189" s="302" t="s">
        <v>471</v>
      </c>
      <c r="J189" s="364" t="s">
        <v>472</v>
      </c>
      <c r="K189" s="350"/>
    </row>
    <row r="190" s="17" customFormat="1" ht="15" customHeight="1">
      <c r="B190" s="365"/>
      <c r="C190" s="366" t="s">
        <v>473</v>
      </c>
      <c r="D190" s="367"/>
      <c r="E190" s="367"/>
      <c r="F190" s="368" t="s">
        <v>389</v>
      </c>
      <c r="G190" s="367"/>
      <c r="H190" s="367" t="s">
        <v>474</v>
      </c>
      <c r="I190" s="367" t="s">
        <v>471</v>
      </c>
      <c r="J190" s="369" t="s">
        <v>472</v>
      </c>
      <c r="K190" s="370"/>
    </row>
    <row r="191" s="1" customFormat="1" ht="15" customHeight="1">
      <c r="B191" s="327"/>
      <c r="C191" s="363" t="s">
        <v>43</v>
      </c>
      <c r="D191" s="302"/>
      <c r="E191" s="302"/>
      <c r="F191" s="325" t="s">
        <v>383</v>
      </c>
      <c r="G191" s="302"/>
      <c r="H191" s="299" t="s">
        <v>475</v>
      </c>
      <c r="I191" s="302" t="s">
        <v>476</v>
      </c>
      <c r="J191" s="302"/>
      <c r="K191" s="350"/>
    </row>
    <row r="192" s="1" customFormat="1" ht="15" customHeight="1">
      <c r="B192" s="327"/>
      <c r="C192" s="363" t="s">
        <v>477</v>
      </c>
      <c r="D192" s="302"/>
      <c r="E192" s="302"/>
      <c r="F192" s="325" t="s">
        <v>383</v>
      </c>
      <c r="G192" s="302"/>
      <c r="H192" s="302" t="s">
        <v>478</v>
      </c>
      <c r="I192" s="302" t="s">
        <v>418</v>
      </c>
      <c r="J192" s="302"/>
      <c r="K192" s="350"/>
    </row>
    <row r="193" s="1" customFormat="1" ht="15" customHeight="1">
      <c r="B193" s="327"/>
      <c r="C193" s="363" t="s">
        <v>479</v>
      </c>
      <c r="D193" s="302"/>
      <c r="E193" s="302"/>
      <c r="F193" s="325" t="s">
        <v>383</v>
      </c>
      <c r="G193" s="302"/>
      <c r="H193" s="302" t="s">
        <v>480</v>
      </c>
      <c r="I193" s="302" t="s">
        <v>418</v>
      </c>
      <c r="J193" s="302"/>
      <c r="K193" s="350"/>
    </row>
    <row r="194" s="1" customFormat="1" ht="15" customHeight="1">
      <c r="B194" s="327"/>
      <c r="C194" s="363" t="s">
        <v>481</v>
      </c>
      <c r="D194" s="302"/>
      <c r="E194" s="302"/>
      <c r="F194" s="325" t="s">
        <v>389</v>
      </c>
      <c r="G194" s="302"/>
      <c r="H194" s="302" t="s">
        <v>482</v>
      </c>
      <c r="I194" s="302" t="s">
        <v>418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483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484</v>
      </c>
      <c r="D201" s="372"/>
      <c r="E201" s="372"/>
      <c r="F201" s="372" t="s">
        <v>485</v>
      </c>
      <c r="G201" s="373"/>
      <c r="H201" s="372" t="s">
        <v>486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476</v>
      </c>
      <c r="D203" s="302"/>
      <c r="E203" s="302"/>
      <c r="F203" s="325" t="s">
        <v>44</v>
      </c>
      <c r="G203" s="302"/>
      <c r="H203" s="302" t="s">
        <v>487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45</v>
      </c>
      <c r="G204" s="302"/>
      <c r="H204" s="302" t="s">
        <v>488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48</v>
      </c>
      <c r="G205" s="302"/>
      <c r="H205" s="302" t="s">
        <v>489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46</v>
      </c>
      <c r="G206" s="302"/>
      <c r="H206" s="302" t="s">
        <v>490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47</v>
      </c>
      <c r="G207" s="302"/>
      <c r="H207" s="302" t="s">
        <v>491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430</v>
      </c>
      <c r="D209" s="302"/>
      <c r="E209" s="302"/>
      <c r="F209" s="325" t="s">
        <v>80</v>
      </c>
      <c r="G209" s="302"/>
      <c r="H209" s="302" t="s">
        <v>492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325</v>
      </c>
      <c r="G210" s="302"/>
      <c r="H210" s="302" t="s">
        <v>326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323</v>
      </c>
      <c r="G211" s="302"/>
      <c r="H211" s="302" t="s">
        <v>493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327</v>
      </c>
      <c r="G212" s="363"/>
      <c r="H212" s="354" t="s">
        <v>328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329</v>
      </c>
      <c r="G213" s="363"/>
      <c r="H213" s="354" t="s">
        <v>494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454</v>
      </c>
      <c r="D215" s="302"/>
      <c r="E215" s="302"/>
      <c r="F215" s="325">
        <v>1</v>
      </c>
      <c r="G215" s="363"/>
      <c r="H215" s="354" t="s">
        <v>495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496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497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498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DESKTOP-5GEEE19\W10</dc:creator>
  <cp:lastModifiedBy>DESKTOP-5GEEE19\W10</cp:lastModifiedBy>
  <dcterms:created xsi:type="dcterms:W3CDTF">2024-11-28T18:49:07Z</dcterms:created>
  <dcterms:modified xsi:type="dcterms:W3CDTF">2024-11-28T18:49:13Z</dcterms:modified>
</cp:coreProperties>
</file>