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6950" windowHeight="7890" activeTab="0"/>
  </bookViews>
  <sheets>
    <sheet name="Položkový rozpočet" sheetId="1" r:id="rId1"/>
  </sheets>
  <definedNames/>
  <calcPr calcId="125725"/>
  <extLst/>
</workbook>
</file>

<file path=xl/sharedStrings.xml><?xml version="1.0" encoding="utf-8"?>
<sst xmlns="http://schemas.openxmlformats.org/spreadsheetml/2006/main" count="218" uniqueCount="112">
  <si>
    <t>Projekt: Modernizace veřejného osvětlení ve městě Bílina - etapa I</t>
  </si>
  <si>
    <t>Číslo</t>
  </si>
  <si>
    <t>Položka</t>
  </si>
  <si>
    <t>Množství</t>
  </si>
  <si>
    <t>MJ</t>
  </si>
  <si>
    <t>výdaje v Kč bez DPH</t>
  </si>
  <si>
    <t>výdaje v Kč s DPH</t>
  </si>
  <si>
    <t>DPH 21%</t>
  </si>
  <si>
    <t>Kč/MJ</t>
  </si>
  <si>
    <t>Způsobilé</t>
  </si>
  <si>
    <t>Nezpůsobilé</t>
  </si>
  <si>
    <t>1.</t>
  </si>
  <si>
    <t>Materiál</t>
  </si>
  <si>
    <t>1.1</t>
  </si>
  <si>
    <t>Podchodové LED svítidlo typ1/2700K</t>
  </si>
  <si>
    <t>ks</t>
  </si>
  <si>
    <t>x</t>
  </si>
  <si>
    <t>1.2</t>
  </si>
  <si>
    <t>Přechodové LED svítidlo typ1/4000K</t>
  </si>
  <si>
    <t>1.3</t>
  </si>
  <si>
    <t>Přechodové LED svítidlo typ2/4000K</t>
  </si>
  <si>
    <t>1.4</t>
  </si>
  <si>
    <t>Silniční LED svítidlo typ 1/2700K</t>
  </si>
  <si>
    <t>1.5</t>
  </si>
  <si>
    <t>Silniční LED svítidlo typ 2/2700K</t>
  </si>
  <si>
    <t>1.6</t>
  </si>
  <si>
    <t>Silniční LED svítidlo typ 3/2700K</t>
  </si>
  <si>
    <t>1.7</t>
  </si>
  <si>
    <t>Silniční LED svítidlo typ 4/2700K</t>
  </si>
  <si>
    <t>1.8</t>
  </si>
  <si>
    <t>Silniční LED svítidlo typ 5/2700K</t>
  </si>
  <si>
    <t>1.9</t>
  </si>
  <si>
    <t>Silniční LED svítidlo typ 6/2700K</t>
  </si>
  <si>
    <t>1.10</t>
  </si>
  <si>
    <t>Silniční LED svítidlo typ 7/2700K</t>
  </si>
  <si>
    <t>1.11</t>
  </si>
  <si>
    <t>Silniční LED svítidlo typ 8/2700K</t>
  </si>
  <si>
    <t>1.12</t>
  </si>
  <si>
    <t>Silniční LED svítidlo typ 9/2700K</t>
  </si>
  <si>
    <t>1.13</t>
  </si>
  <si>
    <t>Silniční LED svítidlo typ 10/2700K</t>
  </si>
  <si>
    <t>1.14</t>
  </si>
  <si>
    <t>Silniční LED svítidlo typ 11/2700K</t>
  </si>
  <si>
    <t>1.15</t>
  </si>
  <si>
    <t>Silniční LED svítidlo typ 13/2700K</t>
  </si>
  <si>
    <t>1.16</t>
  </si>
  <si>
    <t>Silniční LED svítidlo typ 14/2700K</t>
  </si>
  <si>
    <t>1.17</t>
  </si>
  <si>
    <t>Silniční LED svítidlo typ 15/2700K</t>
  </si>
  <si>
    <t>1.18</t>
  </si>
  <si>
    <t>1.19</t>
  </si>
  <si>
    <t>Pojistka do svítidla na vrchní vedení vč. spodku</t>
  </si>
  <si>
    <t>1.20</t>
  </si>
  <si>
    <t>Svodový kabel CYKY 3x1,5 mm</t>
  </si>
  <si>
    <t>m</t>
  </si>
  <si>
    <t>1.21</t>
  </si>
  <si>
    <t>Rohové upevnění pro podchodové svítidlo</t>
  </si>
  <si>
    <t>1.22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</si>
  <si>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</si>
  <si>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</si>
  <si>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</si>
  <si>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</si>
  <si>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</si>
  <si>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</si>
  <si>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</si>
  <si>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</si>
  <si>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2.4</t>
  </si>
  <si>
    <t>2.5</t>
  </si>
  <si>
    <t>2.6</t>
  </si>
  <si>
    <t>Montáž výložníku</t>
  </si>
  <si>
    <t>2.7</t>
  </si>
  <si>
    <t>Demontáž výložníku</t>
  </si>
  <si>
    <t>2.8</t>
  </si>
  <si>
    <t>Úprava výložníku pro přechodové svítidlo</t>
  </si>
  <si>
    <t>2.9</t>
  </si>
  <si>
    <t>DIO, zajištění stavby</t>
  </si>
  <si>
    <t>set</t>
  </si>
  <si>
    <t>2.10</t>
  </si>
  <si>
    <t>Odvoz a likvidace demontovaného materiálu</t>
  </si>
  <si>
    <t>kpl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</si>
  <si>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</si>
  <si>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</si>
  <si>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</si>
  <si>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</si>
  <si>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</si>
  <si>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</si>
  <si>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</si>
  <si>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</si>
  <si>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Revizní zpráva RVO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</si>
  <si>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</si>
  <si>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</si>
  <si>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</si>
  <si>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</si>
  <si>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</si>
  <si>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</si>
  <si>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</si>
  <si>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</si>
  <si>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</si>
  <si>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</si>
  <si>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</si>
  <si>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</si>
  <si>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</si>
  <si>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</si>
  <si>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Výložník UNI 1 -500, vč. bandimex, proudová svorka ALFE 2ks</t>
  </si>
  <si>
    <t>Certifikované měření osvětlení</t>
  </si>
  <si>
    <t>úseků</t>
  </si>
  <si>
    <t>3.4</t>
  </si>
  <si>
    <t>Nová vložka pro zděný rozvaděč (RVO 20, RVO 21, RVO 22)</t>
  </si>
  <si>
    <t>Doprava a přesun materiálu</t>
  </si>
  <si>
    <t>3.5</t>
  </si>
  <si>
    <t>Dokumentace (DSPS)</t>
  </si>
  <si>
    <t>Demontáž a montáž vložky rozvaděče, vč. zednických úprav</t>
  </si>
</sst>
</file>

<file path=xl/styles.xml><?xml version="1.0" encoding="utf-8"?>
<styleSheet xmlns="http://schemas.openxmlformats.org/spreadsheetml/2006/main">
  <numFmts count="1">
    <numFmt numFmtId="164" formatCode="_-* #,##0.00\ &quot;Kč&quot;_-;\-* #,##0.00\ &quot;Kč&quot;_-;_-* &quot;-&quot;??\ &quot;Kč&quot;_-;_-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E4D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3" borderId="2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2" xfId="0" applyFont="1" applyBorder="1"/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164" fontId="2" fillId="0" borderId="5" xfId="0" applyNumberFormat="1" applyFont="1" applyBorder="1" applyAlignment="1">
      <alignment horizontal="left" vertical="center"/>
    </xf>
    <xf numFmtId="0" fontId="5" fillId="0" borderId="5" xfId="0" applyFont="1" applyBorder="1"/>
    <xf numFmtId="0" fontId="3" fillId="0" borderId="0" xfId="0" applyFont="1" applyAlignment="1">
      <alignment horizontal="left" vertical="center"/>
    </xf>
    <xf numFmtId="0" fontId="0" fillId="0" borderId="0" xfId="0"/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workbookViewId="0" topLeftCell="A13">
      <selection activeCell="C24" sqref="C24"/>
    </sheetView>
  </sheetViews>
  <sheetFormatPr defaultColWidth="14.421875" defaultRowHeight="15" customHeight="1"/>
  <cols>
    <col min="1" max="1" width="3.140625" style="0" customWidth="1"/>
    <col min="2" max="2" width="4.421875" style="0" customWidth="1"/>
    <col min="3" max="3" width="46.7109375" style="0" customWidth="1"/>
    <col min="4" max="4" width="6.7109375" style="0" customWidth="1"/>
    <col min="5" max="5" width="6.140625" style="0" bestFit="1" customWidth="1"/>
    <col min="6" max="6" width="13.28125" style="0" bestFit="1" customWidth="1"/>
    <col min="7" max="7" width="13.421875" style="0" bestFit="1" customWidth="1"/>
    <col min="8" max="8" width="13.28125" style="0" bestFit="1" customWidth="1"/>
    <col min="9" max="9" width="2.7109375" style="0" customWidth="1"/>
    <col min="10" max="10" width="13.421875" style="0" bestFit="1" customWidth="1"/>
    <col min="11" max="11" width="12.00390625" style="0" bestFit="1" customWidth="1"/>
    <col min="12" max="12" width="13.421875" style="0" bestFit="1" customWidth="1"/>
    <col min="13" max="13" width="3.28125" style="0" customWidth="1"/>
    <col min="14" max="14" width="14.8515625" style="0" customWidth="1"/>
    <col min="15" max="26" width="9.140625" style="0" customWidth="1"/>
  </cols>
  <sheetData>
    <row r="1" spans="1:26" ht="12" customHeight="1">
      <c r="A1" s="1"/>
      <c r="B1" s="68" t="s">
        <v>0</v>
      </c>
      <c r="C1" s="69"/>
      <c r="D1" s="1"/>
      <c r="E1" s="1"/>
      <c r="F1" s="1"/>
      <c r="G1" s="1"/>
      <c r="H1" s="1"/>
      <c r="I1" s="1"/>
      <c r="J1" s="2"/>
      <c r="K1" s="1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70" t="s">
        <v>1</v>
      </c>
      <c r="C2" s="71" t="s">
        <v>2</v>
      </c>
      <c r="D2" s="71" t="s">
        <v>3</v>
      </c>
      <c r="E2" s="71" t="s">
        <v>4</v>
      </c>
      <c r="F2" s="63" t="s">
        <v>5</v>
      </c>
      <c r="G2" s="64"/>
      <c r="H2" s="65"/>
      <c r="I2" s="4"/>
      <c r="J2" s="63" t="s">
        <v>6</v>
      </c>
      <c r="K2" s="65"/>
      <c r="L2" s="60" t="s">
        <v>7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62"/>
      <c r="C3" s="62"/>
      <c r="D3" s="62"/>
      <c r="E3" s="62"/>
      <c r="F3" s="6" t="s">
        <v>8</v>
      </c>
      <c r="G3" s="6" t="s">
        <v>9</v>
      </c>
      <c r="H3" s="6" t="s">
        <v>10</v>
      </c>
      <c r="I3" s="6"/>
      <c r="J3" s="6" t="s">
        <v>9</v>
      </c>
      <c r="K3" s="6" t="s">
        <v>10</v>
      </c>
      <c r="L3" s="61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7" t="s">
        <v>11</v>
      </c>
      <c r="C4" s="8" t="s">
        <v>12</v>
      </c>
      <c r="D4" s="9"/>
      <c r="E4" s="9"/>
      <c r="F4" s="10"/>
      <c r="G4" s="11"/>
      <c r="H4" s="11"/>
      <c r="I4" s="12"/>
      <c r="J4" s="11"/>
      <c r="K4" s="11"/>
      <c r="L4" s="62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3" t="s">
        <v>13</v>
      </c>
      <c r="C5" s="14" t="s">
        <v>14</v>
      </c>
      <c r="D5" s="15">
        <v>6</v>
      </c>
      <c r="E5" s="16" t="s">
        <v>15</v>
      </c>
      <c r="F5" s="17"/>
      <c r="G5" s="18">
        <f aca="true" t="shared" si="0" ref="G5:G26">D5*F5</f>
        <v>0</v>
      </c>
      <c r="H5" s="18" t="s">
        <v>16</v>
      </c>
      <c r="I5" s="18"/>
      <c r="J5" s="18">
        <f aca="true" t="shared" si="1" ref="J5:J26">G5*1.21</f>
        <v>0</v>
      </c>
      <c r="K5" s="18" t="s">
        <v>16</v>
      </c>
      <c r="L5" s="12">
        <f aca="true" t="shared" si="2" ref="L5:L26">J5-G5</f>
        <v>0</v>
      </c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13" t="s">
        <v>17</v>
      </c>
      <c r="C6" s="14" t="s">
        <v>18</v>
      </c>
      <c r="D6" s="15">
        <v>6</v>
      </c>
      <c r="E6" s="16" t="s">
        <v>15</v>
      </c>
      <c r="F6" s="17"/>
      <c r="G6" s="18">
        <f t="shared" si="0"/>
        <v>0</v>
      </c>
      <c r="H6" s="18" t="s">
        <v>16</v>
      </c>
      <c r="I6" s="18"/>
      <c r="J6" s="18">
        <f t="shared" si="1"/>
        <v>0</v>
      </c>
      <c r="K6" s="18" t="s">
        <v>16</v>
      </c>
      <c r="L6" s="12">
        <f t="shared" si="2"/>
        <v>0</v>
      </c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3" t="s">
        <v>19</v>
      </c>
      <c r="C7" s="14" t="s">
        <v>20</v>
      </c>
      <c r="D7" s="15">
        <v>4</v>
      </c>
      <c r="E7" s="16" t="s">
        <v>15</v>
      </c>
      <c r="F7" s="17"/>
      <c r="G7" s="18">
        <f t="shared" si="0"/>
        <v>0</v>
      </c>
      <c r="H7" s="18" t="s">
        <v>16</v>
      </c>
      <c r="I7" s="18"/>
      <c r="J7" s="18">
        <f t="shared" si="1"/>
        <v>0</v>
      </c>
      <c r="K7" s="18" t="s">
        <v>16</v>
      </c>
      <c r="L7" s="12">
        <f t="shared" si="2"/>
        <v>0</v>
      </c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3" t="s">
        <v>21</v>
      </c>
      <c r="C8" s="14" t="s">
        <v>22</v>
      </c>
      <c r="D8" s="15">
        <v>24</v>
      </c>
      <c r="E8" s="16" t="s">
        <v>15</v>
      </c>
      <c r="F8" s="17"/>
      <c r="G8" s="18">
        <f t="shared" si="0"/>
        <v>0</v>
      </c>
      <c r="H8" s="18" t="s">
        <v>16</v>
      </c>
      <c r="I8" s="18"/>
      <c r="J8" s="18">
        <f t="shared" si="1"/>
        <v>0</v>
      </c>
      <c r="K8" s="18" t="s">
        <v>16</v>
      </c>
      <c r="L8" s="12">
        <f t="shared" si="2"/>
        <v>0</v>
      </c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3" t="s">
        <v>23</v>
      </c>
      <c r="C9" s="14" t="s">
        <v>24</v>
      </c>
      <c r="D9" s="15">
        <v>9</v>
      </c>
      <c r="E9" s="16" t="s">
        <v>15</v>
      </c>
      <c r="F9" s="17"/>
      <c r="G9" s="18">
        <f t="shared" si="0"/>
        <v>0</v>
      </c>
      <c r="H9" s="18" t="s">
        <v>16</v>
      </c>
      <c r="I9" s="18"/>
      <c r="J9" s="18">
        <f t="shared" si="1"/>
        <v>0</v>
      </c>
      <c r="K9" s="18" t="s">
        <v>16</v>
      </c>
      <c r="L9" s="12">
        <f t="shared" si="2"/>
        <v>0</v>
      </c>
      <c r="M9" s="1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3" t="s">
        <v>25</v>
      </c>
      <c r="C10" s="14" t="s">
        <v>26</v>
      </c>
      <c r="D10" s="15">
        <v>49</v>
      </c>
      <c r="E10" s="16" t="s">
        <v>15</v>
      </c>
      <c r="F10" s="17"/>
      <c r="G10" s="18">
        <f t="shared" si="0"/>
        <v>0</v>
      </c>
      <c r="H10" s="18" t="s">
        <v>16</v>
      </c>
      <c r="I10" s="18"/>
      <c r="J10" s="18">
        <f t="shared" si="1"/>
        <v>0</v>
      </c>
      <c r="K10" s="18" t="s">
        <v>16</v>
      </c>
      <c r="L10" s="12">
        <f t="shared" si="2"/>
        <v>0</v>
      </c>
      <c r="M10" s="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3" t="s">
        <v>27</v>
      </c>
      <c r="C11" s="14" t="s">
        <v>28</v>
      </c>
      <c r="D11" s="15">
        <v>79</v>
      </c>
      <c r="E11" s="16" t="s">
        <v>15</v>
      </c>
      <c r="F11" s="17"/>
      <c r="G11" s="18">
        <f t="shared" si="0"/>
        <v>0</v>
      </c>
      <c r="H11" s="18" t="s">
        <v>16</v>
      </c>
      <c r="I11" s="18"/>
      <c r="J11" s="18">
        <f t="shared" si="1"/>
        <v>0</v>
      </c>
      <c r="K11" s="18" t="s">
        <v>16</v>
      </c>
      <c r="L11" s="12">
        <f t="shared" si="2"/>
        <v>0</v>
      </c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3" t="s">
        <v>29</v>
      </c>
      <c r="C12" s="14" t="s">
        <v>30</v>
      </c>
      <c r="D12" s="15">
        <v>19</v>
      </c>
      <c r="E12" s="16" t="s">
        <v>15</v>
      </c>
      <c r="F12" s="17"/>
      <c r="G12" s="18">
        <f t="shared" si="0"/>
        <v>0</v>
      </c>
      <c r="H12" s="18" t="s">
        <v>16</v>
      </c>
      <c r="I12" s="18"/>
      <c r="J12" s="18">
        <f t="shared" si="1"/>
        <v>0</v>
      </c>
      <c r="K12" s="18" t="s">
        <v>16</v>
      </c>
      <c r="L12" s="12">
        <f t="shared" si="2"/>
        <v>0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3" t="s">
        <v>31</v>
      </c>
      <c r="C13" s="14" t="s">
        <v>32</v>
      </c>
      <c r="D13" s="15">
        <v>33</v>
      </c>
      <c r="E13" s="16" t="s">
        <v>15</v>
      </c>
      <c r="F13" s="17"/>
      <c r="G13" s="18">
        <f t="shared" si="0"/>
        <v>0</v>
      </c>
      <c r="H13" s="18" t="s">
        <v>16</v>
      </c>
      <c r="I13" s="18"/>
      <c r="J13" s="18">
        <f t="shared" si="1"/>
        <v>0</v>
      </c>
      <c r="K13" s="18" t="s">
        <v>16</v>
      </c>
      <c r="L13" s="12">
        <f t="shared" si="2"/>
        <v>0</v>
      </c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3" t="s">
        <v>33</v>
      </c>
      <c r="C14" s="14" t="s">
        <v>34</v>
      </c>
      <c r="D14" s="15">
        <v>25</v>
      </c>
      <c r="E14" s="16" t="s">
        <v>15</v>
      </c>
      <c r="F14" s="17"/>
      <c r="G14" s="18">
        <f t="shared" si="0"/>
        <v>0</v>
      </c>
      <c r="H14" s="18" t="s">
        <v>16</v>
      </c>
      <c r="I14" s="18"/>
      <c r="J14" s="18">
        <f t="shared" si="1"/>
        <v>0</v>
      </c>
      <c r="K14" s="18" t="s">
        <v>16</v>
      </c>
      <c r="L14" s="12">
        <f t="shared" si="2"/>
        <v>0</v>
      </c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13" t="s">
        <v>35</v>
      </c>
      <c r="C15" s="14" t="s">
        <v>36</v>
      </c>
      <c r="D15" s="15">
        <v>21</v>
      </c>
      <c r="E15" s="16" t="s">
        <v>15</v>
      </c>
      <c r="F15" s="17"/>
      <c r="G15" s="18">
        <f t="shared" si="0"/>
        <v>0</v>
      </c>
      <c r="H15" s="18" t="s">
        <v>16</v>
      </c>
      <c r="I15" s="18"/>
      <c r="J15" s="18">
        <f t="shared" si="1"/>
        <v>0</v>
      </c>
      <c r="K15" s="18" t="s">
        <v>16</v>
      </c>
      <c r="L15" s="12">
        <f t="shared" si="2"/>
        <v>0</v>
      </c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13" t="s">
        <v>37</v>
      </c>
      <c r="C16" s="14" t="s">
        <v>38</v>
      </c>
      <c r="D16" s="15">
        <v>63</v>
      </c>
      <c r="E16" s="16" t="s">
        <v>15</v>
      </c>
      <c r="F16" s="17"/>
      <c r="G16" s="18">
        <f t="shared" si="0"/>
        <v>0</v>
      </c>
      <c r="H16" s="18" t="s">
        <v>16</v>
      </c>
      <c r="I16" s="18"/>
      <c r="J16" s="18">
        <f t="shared" si="1"/>
        <v>0</v>
      </c>
      <c r="K16" s="18" t="s">
        <v>16</v>
      </c>
      <c r="L16" s="12">
        <f t="shared" si="2"/>
        <v>0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3" t="s">
        <v>39</v>
      </c>
      <c r="C17" s="14" t="s">
        <v>40</v>
      </c>
      <c r="D17" s="15">
        <v>26</v>
      </c>
      <c r="E17" s="16" t="s">
        <v>15</v>
      </c>
      <c r="F17" s="17"/>
      <c r="G17" s="18">
        <f t="shared" si="0"/>
        <v>0</v>
      </c>
      <c r="H17" s="18" t="s">
        <v>16</v>
      </c>
      <c r="I17" s="18"/>
      <c r="J17" s="18">
        <f t="shared" si="1"/>
        <v>0</v>
      </c>
      <c r="K17" s="18" t="s">
        <v>16</v>
      </c>
      <c r="L17" s="12">
        <f t="shared" si="2"/>
        <v>0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13" t="s">
        <v>41</v>
      </c>
      <c r="C18" s="14" t="s">
        <v>42</v>
      </c>
      <c r="D18" s="15">
        <v>92</v>
      </c>
      <c r="E18" s="16" t="s">
        <v>15</v>
      </c>
      <c r="F18" s="17"/>
      <c r="G18" s="18">
        <f t="shared" si="0"/>
        <v>0</v>
      </c>
      <c r="H18" s="18" t="s">
        <v>16</v>
      </c>
      <c r="I18" s="18"/>
      <c r="J18" s="18">
        <f t="shared" si="1"/>
        <v>0</v>
      </c>
      <c r="K18" s="18" t="s">
        <v>16</v>
      </c>
      <c r="L18" s="12">
        <f t="shared" si="2"/>
        <v>0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3" t="s">
        <v>43</v>
      </c>
      <c r="C19" s="14" t="s">
        <v>44</v>
      </c>
      <c r="D19" s="15">
        <v>20</v>
      </c>
      <c r="E19" s="16" t="s">
        <v>15</v>
      </c>
      <c r="F19" s="17"/>
      <c r="G19" s="18">
        <f t="shared" si="0"/>
        <v>0</v>
      </c>
      <c r="H19" s="18" t="s">
        <v>16</v>
      </c>
      <c r="I19" s="18"/>
      <c r="J19" s="18">
        <f t="shared" si="1"/>
        <v>0</v>
      </c>
      <c r="K19" s="18" t="s">
        <v>16</v>
      </c>
      <c r="L19" s="12">
        <f t="shared" si="2"/>
        <v>0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13" t="s">
        <v>45</v>
      </c>
      <c r="C20" s="14" t="s">
        <v>46</v>
      </c>
      <c r="D20" s="15">
        <v>7</v>
      </c>
      <c r="E20" s="16" t="s">
        <v>15</v>
      </c>
      <c r="F20" s="17"/>
      <c r="G20" s="18">
        <f t="shared" si="0"/>
        <v>0</v>
      </c>
      <c r="H20" s="18" t="s">
        <v>16</v>
      </c>
      <c r="I20" s="18"/>
      <c r="J20" s="18">
        <f t="shared" si="1"/>
        <v>0</v>
      </c>
      <c r="K20" s="18" t="s">
        <v>16</v>
      </c>
      <c r="L20" s="12">
        <f t="shared" si="2"/>
        <v>0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3" t="s">
        <v>47</v>
      </c>
      <c r="C21" s="14" t="s">
        <v>48</v>
      </c>
      <c r="D21" s="15">
        <v>40</v>
      </c>
      <c r="E21" s="16" t="s">
        <v>15</v>
      </c>
      <c r="F21" s="17"/>
      <c r="G21" s="18">
        <f t="shared" si="0"/>
        <v>0</v>
      </c>
      <c r="H21" s="18" t="s">
        <v>16</v>
      </c>
      <c r="I21" s="18"/>
      <c r="J21" s="18">
        <f t="shared" si="1"/>
        <v>0</v>
      </c>
      <c r="K21" s="18" t="s">
        <v>16</v>
      </c>
      <c r="L21" s="12">
        <f t="shared" si="2"/>
        <v>0</v>
      </c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3" t="s">
        <v>49</v>
      </c>
      <c r="C22" s="14" t="s">
        <v>103</v>
      </c>
      <c r="D22" s="15">
        <v>4</v>
      </c>
      <c r="E22" s="16" t="s">
        <v>79</v>
      </c>
      <c r="F22" s="17"/>
      <c r="G22" s="18">
        <f t="shared" si="0"/>
        <v>0</v>
      </c>
      <c r="H22" s="18" t="s">
        <v>16</v>
      </c>
      <c r="I22" s="18"/>
      <c r="J22" s="18">
        <f t="shared" si="1"/>
        <v>0</v>
      </c>
      <c r="K22" s="18" t="s">
        <v>16</v>
      </c>
      <c r="L22" s="12">
        <f t="shared" si="2"/>
        <v>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3" t="s">
        <v>50</v>
      </c>
      <c r="C23" s="14" t="s">
        <v>51</v>
      </c>
      <c r="D23" s="15">
        <v>4</v>
      </c>
      <c r="E23" s="16" t="s">
        <v>15</v>
      </c>
      <c r="F23" s="17"/>
      <c r="G23" s="18">
        <f t="shared" si="0"/>
        <v>0</v>
      </c>
      <c r="H23" s="18" t="s">
        <v>16</v>
      </c>
      <c r="I23" s="18"/>
      <c r="J23" s="18">
        <f t="shared" si="1"/>
        <v>0</v>
      </c>
      <c r="K23" s="18" t="s">
        <v>16</v>
      </c>
      <c r="L23" s="12">
        <f t="shared" si="2"/>
        <v>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3" t="s">
        <v>52</v>
      </c>
      <c r="C24" s="14" t="s">
        <v>53</v>
      </c>
      <c r="D24" s="20">
        <v>3799</v>
      </c>
      <c r="E24" s="16" t="s">
        <v>54</v>
      </c>
      <c r="F24" s="17"/>
      <c r="G24" s="18">
        <f t="shared" si="0"/>
        <v>0</v>
      </c>
      <c r="H24" s="18" t="s">
        <v>16</v>
      </c>
      <c r="I24" s="18"/>
      <c r="J24" s="18">
        <f t="shared" si="1"/>
        <v>0</v>
      </c>
      <c r="K24" s="18" t="s">
        <v>16</v>
      </c>
      <c r="L24" s="12">
        <f t="shared" si="2"/>
        <v>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3" t="s">
        <v>55</v>
      </c>
      <c r="C25" s="21" t="s">
        <v>56</v>
      </c>
      <c r="D25" s="16">
        <v>6</v>
      </c>
      <c r="E25" s="16" t="s">
        <v>15</v>
      </c>
      <c r="F25" s="22"/>
      <c r="G25" s="18">
        <f t="shared" si="0"/>
        <v>0</v>
      </c>
      <c r="H25" s="18" t="s">
        <v>16</v>
      </c>
      <c r="I25" s="18"/>
      <c r="J25" s="18">
        <f t="shared" si="1"/>
        <v>0</v>
      </c>
      <c r="K25" s="18" t="s">
        <v>16</v>
      </c>
      <c r="L25" s="12">
        <f t="shared" si="2"/>
        <v>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3" t="s">
        <v>57</v>
      </c>
      <c r="C26" s="23" t="s">
        <v>107</v>
      </c>
      <c r="D26" s="16">
        <v>3</v>
      </c>
      <c r="E26" s="16" t="s">
        <v>15</v>
      </c>
      <c r="F26" s="22"/>
      <c r="G26" s="18">
        <f t="shared" si="0"/>
        <v>0</v>
      </c>
      <c r="H26" s="18" t="s">
        <v>16</v>
      </c>
      <c r="I26" s="18"/>
      <c r="J26" s="18">
        <f t="shared" si="1"/>
        <v>0</v>
      </c>
      <c r="K26" s="18" t="s">
        <v>16</v>
      </c>
      <c r="L26" s="12">
        <f t="shared" si="2"/>
        <v>0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24"/>
      <c r="C27" s="1"/>
      <c r="D27" s="3"/>
      <c r="E27" s="3"/>
      <c r="F27" s="25"/>
      <c r="G27" s="19"/>
      <c r="H27" s="19"/>
      <c r="I27" s="19"/>
      <c r="J27" s="19"/>
      <c r="K27" s="19"/>
      <c r="L27" s="19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7" t="s">
        <v>58</v>
      </c>
      <c r="C28" s="8" t="s">
        <v>59</v>
      </c>
      <c r="D28" s="9"/>
      <c r="E28" s="9"/>
      <c r="F28" s="9"/>
      <c r="G28" s="11"/>
      <c r="H28" s="11"/>
      <c r="I28" s="12"/>
      <c r="J28" s="11"/>
      <c r="K28" s="11"/>
      <c r="L28" s="11"/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26" t="s">
        <v>60</v>
      </c>
      <c r="C29" s="27" t="s">
        <v>61</v>
      </c>
      <c r="D29" s="16">
        <v>525</v>
      </c>
      <c r="E29" s="16" t="s">
        <v>15</v>
      </c>
      <c r="F29" s="22"/>
      <c r="G29" s="12">
        <f aca="true" t="shared" si="3" ref="G29:G35">D29*F29</f>
        <v>0</v>
      </c>
      <c r="H29" s="12" t="s">
        <v>16</v>
      </c>
      <c r="I29" s="12"/>
      <c r="J29" s="12">
        <f aca="true" t="shared" si="4" ref="J29:J35">G29*1.21</f>
        <v>0</v>
      </c>
      <c r="K29" s="12" t="s">
        <v>16</v>
      </c>
      <c r="L29" s="12">
        <f aca="true" t="shared" si="5" ref="L29:L35">J29-G29</f>
        <v>0</v>
      </c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26" t="s">
        <v>62</v>
      </c>
      <c r="C30" s="27" t="s">
        <v>63</v>
      </c>
      <c r="D30" s="16">
        <v>523</v>
      </c>
      <c r="E30" s="16" t="s">
        <v>15</v>
      </c>
      <c r="F30" s="22"/>
      <c r="G30" s="12">
        <f t="shared" si="3"/>
        <v>0</v>
      </c>
      <c r="H30" s="12" t="s">
        <v>16</v>
      </c>
      <c r="I30" s="12"/>
      <c r="J30" s="12">
        <f t="shared" si="4"/>
        <v>0</v>
      </c>
      <c r="K30" s="12" t="s">
        <v>16</v>
      </c>
      <c r="L30" s="12">
        <f t="shared" si="5"/>
        <v>0</v>
      </c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26" t="s">
        <v>64</v>
      </c>
      <c r="C31" s="28" t="s">
        <v>65</v>
      </c>
      <c r="D31" s="16">
        <f>D24</f>
        <v>3799</v>
      </c>
      <c r="E31" s="16" t="s">
        <v>54</v>
      </c>
      <c r="F31" s="17"/>
      <c r="G31" s="12">
        <f t="shared" si="3"/>
        <v>0</v>
      </c>
      <c r="H31" s="12" t="s">
        <v>16</v>
      </c>
      <c r="I31" s="12"/>
      <c r="J31" s="12">
        <f t="shared" si="4"/>
        <v>0</v>
      </c>
      <c r="K31" s="12" t="s">
        <v>16</v>
      </c>
      <c r="L31" s="12">
        <f t="shared" si="5"/>
        <v>0</v>
      </c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26" t="s">
        <v>66</v>
      </c>
      <c r="C32" s="28" t="s">
        <v>111</v>
      </c>
      <c r="D32" s="20">
        <v>3</v>
      </c>
      <c r="E32" s="20" t="s">
        <v>15</v>
      </c>
      <c r="F32" s="17"/>
      <c r="G32" s="12">
        <f t="shared" si="3"/>
        <v>0</v>
      </c>
      <c r="H32" s="12" t="s">
        <v>16</v>
      </c>
      <c r="I32" s="12"/>
      <c r="J32" s="12">
        <f t="shared" si="4"/>
        <v>0</v>
      </c>
      <c r="K32" s="12" t="s">
        <v>16</v>
      </c>
      <c r="L32" s="12">
        <f t="shared" si="5"/>
        <v>0</v>
      </c>
      <c r="M32" s="1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26" t="s">
        <v>67</v>
      </c>
      <c r="C33" s="28" t="s">
        <v>69</v>
      </c>
      <c r="D33" s="16">
        <v>4</v>
      </c>
      <c r="E33" s="20" t="s">
        <v>15</v>
      </c>
      <c r="F33" s="17"/>
      <c r="G33" s="12">
        <f t="shared" si="3"/>
        <v>0</v>
      </c>
      <c r="H33" s="12" t="s">
        <v>16</v>
      </c>
      <c r="I33" s="12"/>
      <c r="J33" s="12">
        <f t="shared" si="4"/>
        <v>0</v>
      </c>
      <c r="K33" s="12" t="s">
        <v>16</v>
      </c>
      <c r="L33" s="12">
        <f t="shared" si="5"/>
        <v>0</v>
      </c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26" t="s">
        <v>68</v>
      </c>
      <c r="C34" s="28" t="s">
        <v>71</v>
      </c>
      <c r="D34" s="16">
        <v>6</v>
      </c>
      <c r="E34" s="20" t="s">
        <v>15</v>
      </c>
      <c r="F34" s="17"/>
      <c r="G34" s="12">
        <f t="shared" si="3"/>
        <v>0</v>
      </c>
      <c r="H34" s="12" t="s">
        <v>16</v>
      </c>
      <c r="I34" s="12"/>
      <c r="J34" s="12">
        <f t="shared" si="4"/>
        <v>0</v>
      </c>
      <c r="K34" s="12" t="s">
        <v>16</v>
      </c>
      <c r="L34" s="12">
        <f t="shared" si="5"/>
        <v>0</v>
      </c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26" t="s">
        <v>70</v>
      </c>
      <c r="C35" s="28" t="s">
        <v>73</v>
      </c>
      <c r="D35" s="20">
        <v>10</v>
      </c>
      <c r="E35" s="20" t="s">
        <v>15</v>
      </c>
      <c r="F35" s="17"/>
      <c r="G35" s="12">
        <f t="shared" si="3"/>
        <v>0</v>
      </c>
      <c r="H35" s="12" t="s">
        <v>16</v>
      </c>
      <c r="I35" s="12"/>
      <c r="J35" s="12">
        <f t="shared" si="4"/>
        <v>0</v>
      </c>
      <c r="K35" s="12" t="s">
        <v>16</v>
      </c>
      <c r="L35" s="12">
        <f t="shared" si="5"/>
        <v>0</v>
      </c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29"/>
      <c r="B36" s="26" t="s">
        <v>72</v>
      </c>
      <c r="C36" s="28" t="s">
        <v>75</v>
      </c>
      <c r="D36" s="16">
        <v>1</v>
      </c>
      <c r="E36" s="30" t="s">
        <v>76</v>
      </c>
      <c r="F36" s="31"/>
      <c r="G36" s="12" t="s">
        <v>16</v>
      </c>
      <c r="H36" s="12">
        <f aca="true" t="shared" si="6" ref="H36:H38">D36*F36</f>
        <v>0</v>
      </c>
      <c r="I36" s="32"/>
      <c r="J36" s="32" t="s">
        <v>16</v>
      </c>
      <c r="K36" s="32">
        <f aca="true" t="shared" si="7" ref="K36:K38">H36*1.21</f>
        <v>0</v>
      </c>
      <c r="L36" s="32">
        <f aca="true" t="shared" si="8" ref="L36:L38">K36-H36</f>
        <v>0</v>
      </c>
      <c r="M36" s="33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29"/>
      <c r="B37" s="26" t="s">
        <v>74</v>
      </c>
      <c r="C37" s="28" t="s">
        <v>78</v>
      </c>
      <c r="D37" s="16">
        <v>1</v>
      </c>
      <c r="E37" s="30" t="s">
        <v>79</v>
      </c>
      <c r="F37" s="31"/>
      <c r="G37" s="12" t="s">
        <v>16</v>
      </c>
      <c r="H37" s="12">
        <f t="shared" si="6"/>
        <v>0</v>
      </c>
      <c r="I37" s="32"/>
      <c r="J37" s="32" t="s">
        <v>16</v>
      </c>
      <c r="K37" s="32">
        <f t="shared" si="7"/>
        <v>0</v>
      </c>
      <c r="L37" s="32">
        <f t="shared" si="8"/>
        <v>0</v>
      </c>
      <c r="M37" s="3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29"/>
      <c r="B38" s="26" t="s">
        <v>77</v>
      </c>
      <c r="C38" s="28" t="s">
        <v>108</v>
      </c>
      <c r="D38" s="16">
        <v>1</v>
      </c>
      <c r="E38" s="30" t="s">
        <v>79</v>
      </c>
      <c r="F38" s="31"/>
      <c r="G38" s="12" t="s">
        <v>16</v>
      </c>
      <c r="H38" s="12">
        <f t="shared" si="6"/>
        <v>0</v>
      </c>
      <c r="I38" s="32"/>
      <c r="J38" s="32" t="s">
        <v>16</v>
      </c>
      <c r="K38" s="32">
        <f t="shared" si="7"/>
        <v>0</v>
      </c>
      <c r="L38" s="32">
        <f t="shared" si="8"/>
        <v>0</v>
      </c>
      <c r="M38" s="33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1"/>
      <c r="B39" s="24"/>
      <c r="C39" s="1"/>
      <c r="D39" s="3"/>
      <c r="E39" s="3"/>
      <c r="F39" s="34"/>
      <c r="G39" s="19"/>
      <c r="H39" s="19"/>
      <c r="I39" s="19"/>
      <c r="J39" s="19"/>
      <c r="K39" s="19"/>
      <c r="L39" s="19"/>
      <c r="M39" s="1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7" t="s">
        <v>80</v>
      </c>
      <c r="C40" s="8" t="s">
        <v>81</v>
      </c>
      <c r="D40" s="9"/>
      <c r="E40" s="9"/>
      <c r="F40" s="35"/>
      <c r="G40" s="11"/>
      <c r="H40" s="11"/>
      <c r="I40" s="12"/>
      <c r="J40" s="11"/>
      <c r="K40" s="11"/>
      <c r="L40" s="11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29"/>
      <c r="B41" s="36" t="s">
        <v>82</v>
      </c>
      <c r="C41" s="28" t="s">
        <v>83</v>
      </c>
      <c r="D41" s="16">
        <v>262</v>
      </c>
      <c r="E41" s="30" t="s">
        <v>84</v>
      </c>
      <c r="F41" s="31"/>
      <c r="G41" s="12">
        <f aca="true" t="shared" si="9" ref="G41:G44">D41*F41</f>
        <v>0</v>
      </c>
      <c r="H41" s="12" t="s">
        <v>16</v>
      </c>
      <c r="I41" s="32"/>
      <c r="J41" s="32">
        <f aca="true" t="shared" si="10" ref="J41:J44">G41*1.21</f>
        <v>0</v>
      </c>
      <c r="K41" s="32" t="s">
        <v>16</v>
      </c>
      <c r="L41" s="32">
        <f aca="true" t="shared" si="11" ref="L41:L44">J41-G41</f>
        <v>0</v>
      </c>
      <c r="M41" s="33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29"/>
      <c r="B42" s="36" t="s">
        <v>85</v>
      </c>
      <c r="C42" s="28" t="s">
        <v>86</v>
      </c>
      <c r="D42" s="16">
        <f>D30</f>
        <v>523</v>
      </c>
      <c r="E42" s="30" t="s">
        <v>15</v>
      </c>
      <c r="F42" s="31"/>
      <c r="G42" s="12">
        <f t="shared" si="9"/>
        <v>0</v>
      </c>
      <c r="H42" s="12" t="s">
        <v>16</v>
      </c>
      <c r="I42" s="32"/>
      <c r="J42" s="32">
        <f t="shared" si="10"/>
        <v>0</v>
      </c>
      <c r="K42" s="32" t="s">
        <v>16</v>
      </c>
      <c r="L42" s="32">
        <f t="shared" si="11"/>
        <v>0</v>
      </c>
      <c r="M42" s="33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29"/>
      <c r="B43" s="36" t="s">
        <v>87</v>
      </c>
      <c r="C43" s="28" t="s">
        <v>104</v>
      </c>
      <c r="D43" s="16">
        <v>18</v>
      </c>
      <c r="E43" s="16" t="s">
        <v>105</v>
      </c>
      <c r="F43" s="59"/>
      <c r="G43" s="12">
        <f t="shared" si="9"/>
        <v>0</v>
      </c>
      <c r="H43" s="12" t="s">
        <v>16</v>
      </c>
      <c r="I43" s="12"/>
      <c r="J43" s="12">
        <f t="shared" si="10"/>
        <v>0</v>
      </c>
      <c r="K43" s="12" t="s">
        <v>16</v>
      </c>
      <c r="L43" s="12">
        <f t="shared" si="11"/>
        <v>0</v>
      </c>
      <c r="M43" s="33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29"/>
      <c r="B44" s="36" t="s">
        <v>106</v>
      </c>
      <c r="C44" s="28" t="s">
        <v>88</v>
      </c>
      <c r="D44" s="16">
        <v>1</v>
      </c>
      <c r="E44" s="30" t="s">
        <v>79</v>
      </c>
      <c r="F44" s="31"/>
      <c r="G44" s="12">
        <f t="shared" si="9"/>
        <v>0</v>
      </c>
      <c r="H44" s="12" t="s">
        <v>16</v>
      </c>
      <c r="I44" s="12"/>
      <c r="J44" s="12">
        <f t="shared" si="10"/>
        <v>0</v>
      </c>
      <c r="K44" s="12" t="s">
        <v>16</v>
      </c>
      <c r="L44" s="12">
        <f t="shared" si="11"/>
        <v>0</v>
      </c>
      <c r="M44" s="33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29"/>
      <c r="B45" s="36" t="s">
        <v>109</v>
      </c>
      <c r="C45" s="28" t="s">
        <v>110</v>
      </c>
      <c r="D45" s="16">
        <v>1</v>
      </c>
      <c r="E45" s="30" t="s">
        <v>79</v>
      </c>
      <c r="F45" s="31"/>
      <c r="G45" s="12" t="s">
        <v>16</v>
      </c>
      <c r="H45" s="12">
        <f aca="true" t="shared" si="12" ref="H45">D45*F45</f>
        <v>0</v>
      </c>
      <c r="I45" s="32"/>
      <c r="J45" s="32" t="s">
        <v>16</v>
      </c>
      <c r="K45" s="32">
        <f aca="true" t="shared" si="13" ref="K45">H45*1.21</f>
        <v>0</v>
      </c>
      <c r="L45" s="32">
        <f aca="true" t="shared" si="14" ref="L45">K45-H45</f>
        <v>0</v>
      </c>
      <c r="M45" s="33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7" t="s">
        <v>89</v>
      </c>
      <c r="C47" s="37">
        <f>SUM(G5:H45)</f>
        <v>0</v>
      </c>
      <c r="D47" s="8"/>
      <c r="E47" s="8"/>
      <c r="F47" s="37"/>
      <c r="G47" s="37">
        <f>SUM(G5:G45)</f>
        <v>0</v>
      </c>
      <c r="H47" s="37">
        <f>SUM(H5:H45)</f>
        <v>0</v>
      </c>
      <c r="I47" s="38"/>
      <c r="J47" s="37">
        <f>SUM(J5:J45)</f>
        <v>0</v>
      </c>
      <c r="K47" s="37">
        <f>SUM(K5:K45)</f>
        <v>0</v>
      </c>
      <c r="L47" s="37">
        <f>SUM(L5:L45)</f>
        <v>0</v>
      </c>
      <c r="M47" s="3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24"/>
      <c r="C48" s="40"/>
      <c r="D48" s="3"/>
      <c r="E48" s="3"/>
      <c r="F48" s="25"/>
      <c r="G48" s="19"/>
      <c r="H48" s="19"/>
      <c r="I48" s="19"/>
      <c r="J48" s="19"/>
      <c r="K48" s="19"/>
      <c r="L48" s="19"/>
      <c r="M48" s="1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7"/>
      <c r="C49" s="41" t="s">
        <v>90</v>
      </c>
      <c r="D49" s="42"/>
      <c r="E49" s="42" t="s">
        <v>91</v>
      </c>
      <c r="F49" s="43" t="s">
        <v>92</v>
      </c>
      <c r="G49" s="42" t="s">
        <v>93</v>
      </c>
      <c r="H49" s="42" t="s">
        <v>94</v>
      </c>
      <c r="I49" s="44"/>
      <c r="J49" s="39"/>
      <c r="K49" s="45"/>
      <c r="L49" s="45"/>
      <c r="M49" s="4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26" t="s">
        <v>95</v>
      </c>
      <c r="C50" s="46" t="s">
        <v>96</v>
      </c>
      <c r="D50" s="16"/>
      <c r="E50" s="16"/>
      <c r="F50" s="47">
        <f>C47</f>
        <v>0</v>
      </c>
      <c r="G50" s="12">
        <f>H50-F50</f>
        <v>0</v>
      </c>
      <c r="H50" s="12">
        <f>F50*1.21</f>
        <v>0</v>
      </c>
      <c r="I50" s="44"/>
      <c r="J50" s="39"/>
      <c r="K50" s="39"/>
      <c r="L50" s="39"/>
      <c r="M50" s="45"/>
      <c r="N50" s="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26" t="s">
        <v>97</v>
      </c>
      <c r="C51" s="48" t="s">
        <v>98</v>
      </c>
      <c r="D51" s="49"/>
      <c r="E51" s="50" t="e">
        <f>F51/F50</f>
        <v>#DIV/0!</v>
      </c>
      <c r="F51" s="51">
        <f>G47</f>
        <v>0</v>
      </c>
      <c r="G51" s="12">
        <f aca="true" t="shared" si="15" ref="G51">H51-F51</f>
        <v>0</v>
      </c>
      <c r="H51" s="12">
        <f aca="true" t="shared" si="16" ref="H51:H52">F51*1.21</f>
        <v>0</v>
      </c>
      <c r="I51" s="44"/>
      <c r="J51" s="45"/>
      <c r="K51" s="45"/>
      <c r="L51" s="45"/>
      <c r="M51" s="4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26" t="s">
        <v>99</v>
      </c>
      <c r="C52" s="48" t="s">
        <v>100</v>
      </c>
      <c r="D52" s="49"/>
      <c r="E52" s="50" t="e">
        <f>F52/F50</f>
        <v>#DIV/0!</v>
      </c>
      <c r="F52" s="51">
        <f>H47</f>
        <v>0</v>
      </c>
      <c r="G52" s="12">
        <f>H52-F52</f>
        <v>0</v>
      </c>
      <c r="H52" s="12">
        <f t="shared" si="16"/>
        <v>0</v>
      </c>
      <c r="I52" s="44"/>
      <c r="J52" s="45"/>
      <c r="K52" s="39"/>
      <c r="L52" s="45"/>
      <c r="M52" s="4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24"/>
      <c r="C53" s="40"/>
      <c r="D53" s="3"/>
      <c r="E53" s="3"/>
      <c r="F53" s="25"/>
      <c r="G53" s="19"/>
      <c r="H53" s="19"/>
      <c r="I53" s="19"/>
      <c r="J53" s="19"/>
      <c r="K53" s="19"/>
      <c r="L53" s="19"/>
      <c r="M53" s="1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52" t="s">
        <v>101</v>
      </c>
      <c r="C54" s="53">
        <f ca="1">TODAY()</f>
        <v>44999</v>
      </c>
      <c r="D54" s="54"/>
      <c r="E54" s="54"/>
      <c r="F54" s="55" t="s">
        <v>102</v>
      </c>
      <c r="G54" s="66"/>
      <c r="H54" s="67"/>
      <c r="I54" s="56"/>
      <c r="J54" s="66"/>
      <c r="K54" s="67"/>
      <c r="L54" s="56"/>
      <c r="M54" s="5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24"/>
      <c r="C56" s="1"/>
      <c r="D56" s="1"/>
      <c r="E56" s="1"/>
      <c r="F56" s="5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24"/>
      <c r="C59" s="1"/>
      <c r="D59" s="1"/>
      <c r="E59" s="1"/>
      <c r="F59" s="25"/>
      <c r="G59" s="1"/>
      <c r="H59" s="1"/>
      <c r="I59" s="1"/>
      <c r="J59" s="2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2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2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2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2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2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2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2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2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2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2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2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2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2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2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2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2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2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2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2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2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2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2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2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2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2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2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2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2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2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2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2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2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2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2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2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2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2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2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2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2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2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2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2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2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2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2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2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2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2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2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2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2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2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2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2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2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2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2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2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2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2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2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2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2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2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2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2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2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2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2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2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2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2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2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2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2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2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2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2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2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2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2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2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2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2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2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2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2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2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2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2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2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2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2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2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2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2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2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2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2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2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2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2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2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2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2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2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2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2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2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2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2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2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2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2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2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2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2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2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2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2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2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2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2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2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2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2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2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2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2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2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2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2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2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2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2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2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2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2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2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2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2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2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2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2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2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2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2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2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2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2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2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2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2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2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2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2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2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2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2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2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2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2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2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2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2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2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2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2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2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2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2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2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2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2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2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2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2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2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2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2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2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2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2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2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2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2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2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2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2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2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2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2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2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2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2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2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2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2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2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2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2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2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2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2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2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2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2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2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2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2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2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2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2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2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2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2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2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2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2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2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2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2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2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2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2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2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2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2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2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2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2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2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2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2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2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2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2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2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2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2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2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2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2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2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2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2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2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2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2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2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2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2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2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2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2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2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2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2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2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2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2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2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2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2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2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2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2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2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2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2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2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2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2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2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2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2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2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2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2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2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2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2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2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2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2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2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2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2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2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2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2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2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2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2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2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2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2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2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2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2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2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2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2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2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2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2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2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2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2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2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2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2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2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2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2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2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2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2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2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2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2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2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2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2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2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2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2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2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2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2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2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2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2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2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2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2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2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2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2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2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2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2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2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2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2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2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2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2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2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2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2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2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2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2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2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2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2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2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2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2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2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2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2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2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2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2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2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2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2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2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2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2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2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2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2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2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2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2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2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2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2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2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2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2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2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2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2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2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2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2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2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2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2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2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2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2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2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2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2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2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2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2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2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2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2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2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2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2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2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2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2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2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2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2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2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2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2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2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2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2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2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2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2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2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2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2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2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2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2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2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2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2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2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2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2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2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2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2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2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2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2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2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2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2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2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2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2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2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2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2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2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2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2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2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2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2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2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2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2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2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2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2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2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2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2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2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2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2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2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2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2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2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2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2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2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2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2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2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2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2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2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2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2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2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2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2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2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2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2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2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2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2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2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2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2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2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2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2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2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2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2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2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2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2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2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2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2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2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2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2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2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2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2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2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2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2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2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2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2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2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2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2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2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2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2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2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2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2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2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2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2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2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2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2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2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2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2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2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2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2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2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2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2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2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2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2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2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2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2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2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2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2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2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2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2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2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2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2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2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2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2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2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2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2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2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2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2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2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2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2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2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2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2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2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2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2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2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2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2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2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2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2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2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2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2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2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2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2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2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2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2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2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2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2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2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2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2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2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2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2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2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2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2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2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2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2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2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2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2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2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2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2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2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2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2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2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2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2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2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2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2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2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2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2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2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2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2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2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2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2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2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2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2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2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2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2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2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2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2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2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2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2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2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2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2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2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2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2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2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2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2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2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2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2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2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2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2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2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2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2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2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2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2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2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2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2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2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2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2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2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2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2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2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2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2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2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2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2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2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2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2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2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2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2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2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2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2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2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2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2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2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2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2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2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2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2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2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2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2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2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2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2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2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2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2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2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2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2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2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2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2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2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2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2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2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2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2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2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2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2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2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2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2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2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2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2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2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2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2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2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2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2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2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2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2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2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2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2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2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2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2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2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2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2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2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2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2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2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2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2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2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2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2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2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2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2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2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2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2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2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2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2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2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2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2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2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2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2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2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2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2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2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2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2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2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2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2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2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2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2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2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2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2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2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2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2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2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2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2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2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2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2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2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2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2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2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2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2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2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2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2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2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2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2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2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2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2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2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2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2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2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2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2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2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2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2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2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2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2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2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2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2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2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2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2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2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2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2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2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2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2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2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2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2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2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2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2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2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2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2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2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2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2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2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2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2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2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2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2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2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2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2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2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2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2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2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2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2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2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2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2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2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2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2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2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2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2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2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2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2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2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2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2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2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2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2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2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2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2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2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2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2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2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2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2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2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2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2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2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2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2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2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2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2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2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2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2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2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2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2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2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2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2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2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2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2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2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2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2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2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2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2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2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2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2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2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2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2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0">
    <mergeCell ref="L2:L4"/>
    <mergeCell ref="F2:H2"/>
    <mergeCell ref="G54:H54"/>
    <mergeCell ref="J54:K54"/>
    <mergeCell ref="B1:C1"/>
    <mergeCell ref="B2:B3"/>
    <mergeCell ref="C2:C3"/>
    <mergeCell ref="D2:D3"/>
    <mergeCell ref="E2:E3"/>
    <mergeCell ref="J2:K2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Merhoutová</cp:lastModifiedBy>
  <dcterms:created xsi:type="dcterms:W3CDTF">2015-06-05T18:19:34Z</dcterms:created>
  <dcterms:modified xsi:type="dcterms:W3CDTF">2023-03-14T13:37:26Z</dcterms:modified>
  <cp:category/>
  <cp:version/>
  <cp:contentType/>
  <cp:contentStatus/>
</cp:coreProperties>
</file>