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_aktualní\0000_ZS Aleszka Bilina_VS\ZS Aleska Bilina_488-2019-04_D.1.4.2_TPS_vytapeni\"/>
    </mc:Choice>
  </mc:AlternateContent>
  <bookViews>
    <workbookView xWindow="0" yWindow="0" windowWidth="28740" windowHeight="14415"/>
  </bookViews>
  <sheets>
    <sheet name="D.1.4.2 - Technika prostř..." sheetId="3" r:id="rId1"/>
  </sheets>
  <definedNames>
    <definedName name="_xlnm.Print_Titles" localSheetId="0">'D.1.4.2 - Technika prostř...'!$13:$13</definedName>
    <definedName name="_xlnm.Print_Area" localSheetId="0">'D.1.4.2 - Technika prostř...'!#REF!,'D.1.4.2 - Technika prostř...'!#REF!,'D.1.4.2 - Technika prostř...'!$C$3:$Q$222</definedName>
  </definedNames>
  <calcPr calcId="152511"/>
</workbook>
</file>

<file path=xl/calcChain.xml><?xml version="1.0" encoding="utf-8"?>
<calcChain xmlns="http://schemas.openxmlformats.org/spreadsheetml/2006/main">
  <c r="BK214" i="3" l="1"/>
  <c r="BI214" i="3"/>
  <c r="BH214" i="3"/>
  <c r="BG214" i="3"/>
  <c r="BF214" i="3"/>
  <c r="AA214" i="3"/>
  <c r="Y214" i="3"/>
  <c r="W214" i="3"/>
  <c r="N214" i="3"/>
  <c r="BE214" i="3" s="1"/>
  <c r="BI222" i="3" l="1"/>
  <c r="BH222" i="3"/>
  <c r="BG222" i="3"/>
  <c r="BF222" i="3"/>
  <c r="AA222" i="3"/>
  <c r="Y222" i="3"/>
  <c r="W222" i="3"/>
  <c r="BK222" i="3"/>
  <c r="N222" i="3"/>
  <c r="BE222" i="3" s="1"/>
  <c r="BI221" i="3"/>
  <c r="BH221" i="3"/>
  <c r="BG221" i="3"/>
  <c r="BF221" i="3"/>
  <c r="AA221" i="3"/>
  <c r="Y221" i="3"/>
  <c r="W221" i="3"/>
  <c r="BK221" i="3"/>
  <c r="N221" i="3"/>
  <c r="BE221" i="3" s="1"/>
  <c r="BI219" i="3"/>
  <c r="BH219" i="3"/>
  <c r="BG219" i="3"/>
  <c r="BF219" i="3"/>
  <c r="AA219" i="3"/>
  <c r="Y219" i="3"/>
  <c r="W219" i="3"/>
  <c r="BK219" i="3"/>
  <c r="N219" i="3"/>
  <c r="BE219" i="3" s="1"/>
  <c r="BI218" i="3"/>
  <c r="BH218" i="3"/>
  <c r="BG218" i="3"/>
  <c r="BF218" i="3"/>
  <c r="AA218" i="3"/>
  <c r="Y218" i="3"/>
  <c r="W218" i="3"/>
  <c r="BK218" i="3"/>
  <c r="N218" i="3"/>
  <c r="BE218" i="3" s="1"/>
  <c r="BI217" i="3"/>
  <c r="BH217" i="3"/>
  <c r="BG217" i="3"/>
  <c r="BF217" i="3"/>
  <c r="AA217" i="3"/>
  <c r="Y217" i="3"/>
  <c r="W217" i="3"/>
  <c r="BK217" i="3"/>
  <c r="N217" i="3"/>
  <c r="BE217" i="3" s="1"/>
  <c r="BI216" i="3"/>
  <c r="BH216" i="3"/>
  <c r="BG216" i="3"/>
  <c r="BF216" i="3"/>
  <c r="AA216" i="3"/>
  <c r="Y216" i="3"/>
  <c r="W216" i="3"/>
  <c r="BK216" i="3"/>
  <c r="N216" i="3"/>
  <c r="BE216" i="3" s="1"/>
  <c r="BI215" i="3"/>
  <c r="BH215" i="3"/>
  <c r="BG215" i="3"/>
  <c r="BF215" i="3"/>
  <c r="AA215" i="3"/>
  <c r="Y215" i="3"/>
  <c r="W215" i="3"/>
  <c r="BK215" i="3"/>
  <c r="N215" i="3"/>
  <c r="BE215" i="3" s="1"/>
  <c r="BI213" i="3"/>
  <c r="BH213" i="3"/>
  <c r="BG213" i="3"/>
  <c r="BF213" i="3"/>
  <c r="AA213" i="3"/>
  <c r="Y213" i="3"/>
  <c r="W213" i="3"/>
  <c r="BK213" i="3"/>
  <c r="N213" i="3"/>
  <c r="BE213" i="3" s="1"/>
  <c r="BI212" i="3"/>
  <c r="BH212" i="3"/>
  <c r="BG212" i="3"/>
  <c r="BF212" i="3"/>
  <c r="AA212" i="3"/>
  <c r="Y212" i="3"/>
  <c r="W212" i="3"/>
  <c r="BK212" i="3"/>
  <c r="N212" i="3"/>
  <c r="BE212" i="3" s="1"/>
  <c r="BI211" i="3"/>
  <c r="BH211" i="3"/>
  <c r="BG211" i="3"/>
  <c r="BF211" i="3"/>
  <c r="AA211" i="3"/>
  <c r="Y211" i="3"/>
  <c r="W211" i="3"/>
  <c r="BK211" i="3"/>
  <c r="N211" i="3"/>
  <c r="BE211" i="3" s="1"/>
  <c r="BI210" i="3"/>
  <c r="BH210" i="3"/>
  <c r="BG210" i="3"/>
  <c r="BF210" i="3"/>
  <c r="AA210" i="3"/>
  <c r="Y210" i="3"/>
  <c r="W210" i="3"/>
  <c r="BK210" i="3"/>
  <c r="N210" i="3"/>
  <c r="BE210" i="3" s="1"/>
  <c r="BI209" i="3"/>
  <c r="BH209" i="3"/>
  <c r="BG209" i="3"/>
  <c r="BF209" i="3"/>
  <c r="AA209" i="3"/>
  <c r="Y209" i="3"/>
  <c r="W209" i="3"/>
  <c r="BK209" i="3"/>
  <c r="N209" i="3"/>
  <c r="BE209" i="3" s="1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AA206" i="3"/>
  <c r="Y206" i="3"/>
  <c r="W206" i="3"/>
  <c r="BK206" i="3"/>
  <c r="N206" i="3"/>
  <c r="BE206" i="3" s="1"/>
  <c r="BI205" i="3"/>
  <c r="BH205" i="3"/>
  <c r="BG205" i="3"/>
  <c r="BF205" i="3"/>
  <c r="AA205" i="3"/>
  <c r="Y205" i="3"/>
  <c r="W205" i="3"/>
  <c r="BK205" i="3"/>
  <c r="N205" i="3"/>
  <c r="BE205" i="3" s="1"/>
  <c r="BI203" i="3"/>
  <c r="BH203" i="3"/>
  <c r="BG203" i="3"/>
  <c r="BF203" i="3"/>
  <c r="AA203" i="3"/>
  <c r="Y203" i="3"/>
  <c r="W203" i="3"/>
  <c r="BK203" i="3"/>
  <c r="N203" i="3"/>
  <c r="BE203" i="3" s="1"/>
  <c r="BI202" i="3"/>
  <c r="BH202" i="3"/>
  <c r="BG202" i="3"/>
  <c r="BF202" i="3"/>
  <c r="AA202" i="3"/>
  <c r="Y202" i="3"/>
  <c r="W202" i="3"/>
  <c r="BK202" i="3"/>
  <c r="N202" i="3"/>
  <c r="BE202" i="3" s="1"/>
  <c r="BI201" i="3"/>
  <c r="BH201" i="3"/>
  <c r="BG201" i="3"/>
  <c r="BF201" i="3"/>
  <c r="AA201" i="3"/>
  <c r="Y201" i="3"/>
  <c r="W201" i="3"/>
  <c r="BK201" i="3"/>
  <c r="N201" i="3"/>
  <c r="BE201" i="3" s="1"/>
  <c r="BI200" i="3"/>
  <c r="BH200" i="3"/>
  <c r="BG200" i="3"/>
  <c r="BF200" i="3"/>
  <c r="AA200" i="3"/>
  <c r="Y200" i="3"/>
  <c r="W200" i="3"/>
  <c r="BK200" i="3"/>
  <c r="N200" i="3"/>
  <c r="BE200" i="3" s="1"/>
  <c r="BI199" i="3"/>
  <c r="BH199" i="3"/>
  <c r="BG199" i="3"/>
  <c r="BF199" i="3"/>
  <c r="AA199" i="3"/>
  <c r="Y199" i="3"/>
  <c r="W199" i="3"/>
  <c r="BK199" i="3"/>
  <c r="N199" i="3"/>
  <c r="BE199" i="3" s="1"/>
  <c r="BI198" i="3"/>
  <c r="BH198" i="3"/>
  <c r="BG198" i="3"/>
  <c r="BF198" i="3"/>
  <c r="AA198" i="3"/>
  <c r="Y198" i="3"/>
  <c r="W198" i="3"/>
  <c r="BK198" i="3"/>
  <c r="N198" i="3"/>
  <c r="BE198" i="3" s="1"/>
  <c r="BI197" i="3"/>
  <c r="BH197" i="3"/>
  <c r="BG197" i="3"/>
  <c r="BF197" i="3"/>
  <c r="AA197" i="3"/>
  <c r="Y197" i="3"/>
  <c r="W197" i="3"/>
  <c r="BK197" i="3"/>
  <c r="N197" i="3"/>
  <c r="BE197" i="3" s="1"/>
  <c r="BI196" i="3"/>
  <c r="BH196" i="3"/>
  <c r="BG196" i="3"/>
  <c r="BF196" i="3"/>
  <c r="AA196" i="3"/>
  <c r="Y196" i="3"/>
  <c r="W196" i="3"/>
  <c r="BK196" i="3"/>
  <c r="N196" i="3"/>
  <c r="BE196" i="3" s="1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AA193" i="3"/>
  <c r="Y193" i="3"/>
  <c r="W193" i="3"/>
  <c r="BK193" i="3"/>
  <c r="N193" i="3"/>
  <c r="BE193" i="3" s="1"/>
  <c r="BI192" i="3"/>
  <c r="BH192" i="3"/>
  <c r="BG192" i="3"/>
  <c r="BF192" i="3"/>
  <c r="AA192" i="3"/>
  <c r="Y192" i="3"/>
  <c r="W192" i="3"/>
  <c r="BK192" i="3"/>
  <c r="N192" i="3"/>
  <c r="BE192" i="3" s="1"/>
  <c r="BI190" i="3"/>
  <c r="BH190" i="3"/>
  <c r="BG190" i="3"/>
  <c r="BF190" i="3"/>
  <c r="AA190" i="3"/>
  <c r="Y190" i="3"/>
  <c r="W190" i="3"/>
  <c r="BK190" i="3"/>
  <c r="N190" i="3"/>
  <c r="BE190" i="3" s="1"/>
  <c r="BI189" i="3"/>
  <c r="BH189" i="3"/>
  <c r="BG189" i="3"/>
  <c r="BF189" i="3"/>
  <c r="AA189" i="3"/>
  <c r="Y189" i="3"/>
  <c r="W189" i="3"/>
  <c r="BK189" i="3"/>
  <c r="N189" i="3"/>
  <c r="BE189" i="3" s="1"/>
  <c r="BI188" i="3"/>
  <c r="BH188" i="3"/>
  <c r="BG188" i="3"/>
  <c r="BF188" i="3"/>
  <c r="AA188" i="3"/>
  <c r="Y188" i="3"/>
  <c r="W188" i="3"/>
  <c r="BK188" i="3"/>
  <c r="N188" i="3"/>
  <c r="BE188" i="3" s="1"/>
  <c r="BI187" i="3"/>
  <c r="BH187" i="3"/>
  <c r="BG187" i="3"/>
  <c r="BF187" i="3"/>
  <c r="AA187" i="3"/>
  <c r="Y187" i="3"/>
  <c r="W187" i="3"/>
  <c r="BK187" i="3"/>
  <c r="N187" i="3"/>
  <c r="BE187" i="3" s="1"/>
  <c r="BI185" i="3"/>
  <c r="BH185" i="3"/>
  <c r="BG185" i="3"/>
  <c r="BF185" i="3"/>
  <c r="AA185" i="3"/>
  <c r="Y185" i="3"/>
  <c r="W185" i="3"/>
  <c r="BK185" i="3"/>
  <c r="N185" i="3"/>
  <c r="BE185" i="3" s="1"/>
  <c r="BI184" i="3"/>
  <c r="BH184" i="3"/>
  <c r="BG184" i="3"/>
  <c r="BF184" i="3"/>
  <c r="AA184" i="3"/>
  <c r="Y184" i="3"/>
  <c r="W184" i="3"/>
  <c r="BK184" i="3"/>
  <c r="N184" i="3"/>
  <c r="BE184" i="3" s="1"/>
  <c r="BI183" i="3"/>
  <c r="BH183" i="3"/>
  <c r="BG183" i="3"/>
  <c r="BF183" i="3"/>
  <c r="AA183" i="3"/>
  <c r="Y183" i="3"/>
  <c r="W183" i="3"/>
  <c r="BK183" i="3"/>
  <c r="N183" i="3"/>
  <c r="BE183" i="3" s="1"/>
  <c r="BI182" i="3"/>
  <c r="BH182" i="3"/>
  <c r="BG182" i="3"/>
  <c r="BF182" i="3"/>
  <c r="AA182" i="3"/>
  <c r="Y182" i="3"/>
  <c r="W182" i="3"/>
  <c r="BK182" i="3"/>
  <c r="N182" i="3"/>
  <c r="BE182" i="3" s="1"/>
  <c r="BI181" i="3"/>
  <c r="BH181" i="3"/>
  <c r="BG181" i="3"/>
  <c r="BF181" i="3"/>
  <c r="AA181" i="3"/>
  <c r="Y181" i="3"/>
  <c r="W181" i="3"/>
  <c r="BK181" i="3"/>
  <c r="N181" i="3"/>
  <c r="BE181" i="3" s="1"/>
  <c r="BI180" i="3"/>
  <c r="BH180" i="3"/>
  <c r="BG180" i="3"/>
  <c r="BF180" i="3"/>
  <c r="AA180" i="3"/>
  <c r="Y180" i="3"/>
  <c r="W180" i="3"/>
  <c r="BK180" i="3"/>
  <c r="N180" i="3"/>
  <c r="BE180" i="3" s="1"/>
  <c r="BI179" i="3"/>
  <c r="BH179" i="3"/>
  <c r="BG179" i="3"/>
  <c r="BF179" i="3"/>
  <c r="AA179" i="3"/>
  <c r="Y179" i="3"/>
  <c r="W179" i="3"/>
  <c r="BK179" i="3"/>
  <c r="N179" i="3"/>
  <c r="BE179" i="3" s="1"/>
  <c r="BI178" i="3"/>
  <c r="BH178" i="3"/>
  <c r="BG178" i="3"/>
  <c r="BF178" i="3"/>
  <c r="AA178" i="3"/>
  <c r="Y178" i="3"/>
  <c r="W178" i="3"/>
  <c r="BK178" i="3"/>
  <c r="N178" i="3"/>
  <c r="BE178" i="3" s="1"/>
  <c r="BI177" i="3"/>
  <c r="BH177" i="3"/>
  <c r="BG177" i="3"/>
  <c r="BF177" i="3"/>
  <c r="AA177" i="3"/>
  <c r="Y177" i="3"/>
  <c r="W177" i="3"/>
  <c r="BK177" i="3"/>
  <c r="N177" i="3"/>
  <c r="BE177" i="3" s="1"/>
  <c r="BI176" i="3"/>
  <c r="BH176" i="3"/>
  <c r="BG176" i="3"/>
  <c r="BF176" i="3"/>
  <c r="AA176" i="3"/>
  <c r="Y176" i="3"/>
  <c r="W176" i="3"/>
  <c r="BK176" i="3"/>
  <c r="N176" i="3"/>
  <c r="BE176" i="3" s="1"/>
  <c r="BI175" i="3"/>
  <c r="BH175" i="3"/>
  <c r="BG175" i="3"/>
  <c r="BF175" i="3"/>
  <c r="AA175" i="3"/>
  <c r="Y175" i="3"/>
  <c r="W175" i="3"/>
  <c r="BK175" i="3"/>
  <c r="N175" i="3"/>
  <c r="BE175" i="3" s="1"/>
  <c r="BI174" i="3"/>
  <c r="BH174" i="3"/>
  <c r="BG174" i="3"/>
  <c r="BF174" i="3"/>
  <c r="AA174" i="3"/>
  <c r="Y174" i="3"/>
  <c r="W174" i="3"/>
  <c r="BK174" i="3"/>
  <c r="N174" i="3"/>
  <c r="BE174" i="3" s="1"/>
  <c r="BI173" i="3"/>
  <c r="BH173" i="3"/>
  <c r="BG173" i="3"/>
  <c r="BF173" i="3"/>
  <c r="AA173" i="3"/>
  <c r="Y173" i="3"/>
  <c r="W173" i="3"/>
  <c r="BK173" i="3"/>
  <c r="N173" i="3"/>
  <c r="BE173" i="3" s="1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AA171" i="3"/>
  <c r="Y171" i="3"/>
  <c r="W171" i="3"/>
  <c r="BK171" i="3"/>
  <c r="N171" i="3"/>
  <c r="BE171" i="3" s="1"/>
  <c r="BI170" i="3"/>
  <c r="BH170" i="3"/>
  <c r="BG170" i="3"/>
  <c r="BF170" i="3"/>
  <c r="AA170" i="3"/>
  <c r="Y170" i="3"/>
  <c r="W170" i="3"/>
  <c r="BK170" i="3"/>
  <c r="N170" i="3"/>
  <c r="BE170" i="3" s="1"/>
  <c r="BI169" i="3"/>
  <c r="BH169" i="3"/>
  <c r="BG169" i="3"/>
  <c r="BF169" i="3"/>
  <c r="AA169" i="3"/>
  <c r="Y169" i="3"/>
  <c r="W169" i="3"/>
  <c r="BK169" i="3"/>
  <c r="N169" i="3"/>
  <c r="BE169" i="3" s="1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 s="1"/>
  <c r="BI166" i="3"/>
  <c r="BH166" i="3"/>
  <c r="BG166" i="3"/>
  <c r="BF166" i="3"/>
  <c r="AA166" i="3"/>
  <c r="Y166" i="3"/>
  <c r="W166" i="3"/>
  <c r="BK166" i="3"/>
  <c r="N166" i="3"/>
  <c r="BE166" i="3" s="1"/>
  <c r="BI165" i="3"/>
  <c r="BH165" i="3"/>
  <c r="BG165" i="3"/>
  <c r="BF165" i="3"/>
  <c r="AA165" i="3"/>
  <c r="Y165" i="3"/>
  <c r="W165" i="3"/>
  <c r="BK165" i="3"/>
  <c r="N165" i="3"/>
  <c r="BE165" i="3" s="1"/>
  <c r="BI164" i="3"/>
  <c r="BH164" i="3"/>
  <c r="BG164" i="3"/>
  <c r="BF164" i="3"/>
  <c r="AA164" i="3"/>
  <c r="Y164" i="3"/>
  <c r="W164" i="3"/>
  <c r="BK164" i="3"/>
  <c r="N164" i="3"/>
  <c r="BE164" i="3" s="1"/>
  <c r="BI163" i="3"/>
  <c r="BH163" i="3"/>
  <c r="BG163" i="3"/>
  <c r="BF163" i="3"/>
  <c r="AA163" i="3"/>
  <c r="Y163" i="3"/>
  <c r="W163" i="3"/>
  <c r="BK163" i="3"/>
  <c r="N163" i="3"/>
  <c r="BE163" i="3" s="1"/>
  <c r="BI162" i="3"/>
  <c r="BH162" i="3"/>
  <c r="BG162" i="3"/>
  <c r="BF162" i="3"/>
  <c r="AA162" i="3"/>
  <c r="Y162" i="3"/>
  <c r="W162" i="3"/>
  <c r="BK162" i="3"/>
  <c r="N162" i="3"/>
  <c r="BE162" i="3" s="1"/>
  <c r="BI161" i="3"/>
  <c r="BH161" i="3"/>
  <c r="BG161" i="3"/>
  <c r="BF161" i="3"/>
  <c r="AA161" i="3"/>
  <c r="Y161" i="3"/>
  <c r="W161" i="3"/>
  <c r="BK161" i="3"/>
  <c r="N161" i="3"/>
  <c r="BE161" i="3" s="1"/>
  <c r="BI160" i="3"/>
  <c r="BH160" i="3"/>
  <c r="BG160" i="3"/>
  <c r="BF160" i="3"/>
  <c r="AA160" i="3"/>
  <c r="Y160" i="3"/>
  <c r="W160" i="3"/>
  <c r="BK160" i="3"/>
  <c r="N160" i="3"/>
  <c r="BE160" i="3" s="1"/>
  <c r="BI158" i="3"/>
  <c r="BH158" i="3"/>
  <c r="BG158" i="3"/>
  <c r="BF158" i="3"/>
  <c r="AA158" i="3"/>
  <c r="Y158" i="3"/>
  <c r="W158" i="3"/>
  <c r="BK158" i="3"/>
  <c r="N158" i="3"/>
  <c r="BE158" i="3" s="1"/>
  <c r="BI156" i="3"/>
  <c r="BH156" i="3"/>
  <c r="BG156" i="3"/>
  <c r="BF156" i="3"/>
  <c r="AA156" i="3"/>
  <c r="Y156" i="3"/>
  <c r="W156" i="3"/>
  <c r="BK156" i="3"/>
  <c r="N156" i="3"/>
  <c r="BE156" i="3" s="1"/>
  <c r="BI154" i="3"/>
  <c r="BH154" i="3"/>
  <c r="BG154" i="3"/>
  <c r="BF154" i="3"/>
  <c r="AA154" i="3"/>
  <c r="Y154" i="3"/>
  <c r="W154" i="3"/>
  <c r="BK154" i="3"/>
  <c r="N154" i="3"/>
  <c r="BE154" i="3" s="1"/>
  <c r="BI152" i="3"/>
  <c r="BH152" i="3"/>
  <c r="BG152" i="3"/>
  <c r="BF152" i="3"/>
  <c r="AA152" i="3"/>
  <c r="Y152" i="3"/>
  <c r="W152" i="3"/>
  <c r="BK152" i="3"/>
  <c r="N152" i="3"/>
  <c r="BE152" i="3" s="1"/>
  <c r="BI150" i="3"/>
  <c r="BH150" i="3"/>
  <c r="BG150" i="3"/>
  <c r="BF150" i="3"/>
  <c r="AA150" i="3"/>
  <c r="Y150" i="3"/>
  <c r="W150" i="3"/>
  <c r="BK150" i="3"/>
  <c r="N150" i="3"/>
  <c r="BE150" i="3" s="1"/>
  <c r="BI149" i="3"/>
  <c r="BH149" i="3"/>
  <c r="BG149" i="3"/>
  <c r="BF149" i="3"/>
  <c r="AA149" i="3"/>
  <c r="Y149" i="3"/>
  <c r="W149" i="3"/>
  <c r="BK149" i="3"/>
  <c r="N149" i="3"/>
  <c r="BE149" i="3" s="1"/>
  <c r="BI147" i="3"/>
  <c r="BH147" i="3"/>
  <c r="BG147" i="3"/>
  <c r="BF147" i="3"/>
  <c r="AA147" i="3"/>
  <c r="Y147" i="3"/>
  <c r="W147" i="3"/>
  <c r="BK147" i="3"/>
  <c r="N147" i="3"/>
  <c r="BE147" i="3" s="1"/>
  <c r="BI146" i="3"/>
  <c r="BH146" i="3"/>
  <c r="BG146" i="3"/>
  <c r="BF146" i="3"/>
  <c r="AA146" i="3"/>
  <c r="Y146" i="3"/>
  <c r="W146" i="3"/>
  <c r="BK146" i="3"/>
  <c r="N146" i="3"/>
  <c r="BE146" i="3" s="1"/>
  <c r="BI145" i="3"/>
  <c r="BH145" i="3"/>
  <c r="BG145" i="3"/>
  <c r="BF145" i="3"/>
  <c r="AA145" i="3"/>
  <c r="Y145" i="3"/>
  <c r="W145" i="3"/>
  <c r="BK145" i="3"/>
  <c r="N145" i="3"/>
  <c r="BE145" i="3" s="1"/>
  <c r="BI144" i="3"/>
  <c r="BH144" i="3"/>
  <c r="BG144" i="3"/>
  <c r="BF144" i="3"/>
  <c r="AA144" i="3"/>
  <c r="Y144" i="3"/>
  <c r="W144" i="3"/>
  <c r="BK144" i="3"/>
  <c r="N144" i="3"/>
  <c r="BE144" i="3" s="1"/>
  <c r="BI143" i="3"/>
  <c r="BH143" i="3"/>
  <c r="BG143" i="3"/>
  <c r="BF143" i="3"/>
  <c r="AA143" i="3"/>
  <c r="Y143" i="3"/>
  <c r="W143" i="3"/>
  <c r="BK143" i="3"/>
  <c r="N143" i="3"/>
  <c r="BE143" i="3" s="1"/>
  <c r="BI141" i="3"/>
  <c r="BH141" i="3"/>
  <c r="BG141" i="3"/>
  <c r="BF141" i="3"/>
  <c r="AA141" i="3"/>
  <c r="Y141" i="3"/>
  <c r="W141" i="3"/>
  <c r="BK141" i="3"/>
  <c r="N141" i="3"/>
  <c r="BE141" i="3" s="1"/>
  <c r="BI140" i="3"/>
  <c r="BH140" i="3"/>
  <c r="BG140" i="3"/>
  <c r="BF140" i="3"/>
  <c r="AA140" i="3"/>
  <c r="Y140" i="3"/>
  <c r="W140" i="3"/>
  <c r="BK140" i="3"/>
  <c r="N140" i="3"/>
  <c r="BE140" i="3" s="1"/>
  <c r="BI139" i="3"/>
  <c r="BH139" i="3"/>
  <c r="BG139" i="3"/>
  <c r="BF139" i="3"/>
  <c r="AA139" i="3"/>
  <c r="Y139" i="3"/>
  <c r="W139" i="3"/>
  <c r="BK139" i="3"/>
  <c r="N139" i="3"/>
  <c r="BE139" i="3" s="1"/>
  <c r="BI138" i="3"/>
  <c r="BH138" i="3"/>
  <c r="BG138" i="3"/>
  <c r="BF138" i="3"/>
  <c r="AA138" i="3"/>
  <c r="Y138" i="3"/>
  <c r="W138" i="3"/>
  <c r="BK138" i="3"/>
  <c r="N138" i="3"/>
  <c r="BE138" i="3" s="1"/>
  <c r="BI137" i="3"/>
  <c r="BH137" i="3"/>
  <c r="BG137" i="3"/>
  <c r="BF137" i="3"/>
  <c r="AA137" i="3"/>
  <c r="Y137" i="3"/>
  <c r="W137" i="3"/>
  <c r="BK137" i="3"/>
  <c r="N137" i="3"/>
  <c r="BE137" i="3" s="1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AA135" i="3"/>
  <c r="Y135" i="3"/>
  <c r="W135" i="3"/>
  <c r="BK135" i="3"/>
  <c r="N135" i="3"/>
  <c r="BE135" i="3" s="1"/>
  <c r="BI134" i="3"/>
  <c r="BH134" i="3"/>
  <c r="BG134" i="3"/>
  <c r="BF134" i="3"/>
  <c r="AA134" i="3"/>
  <c r="Y134" i="3"/>
  <c r="W134" i="3"/>
  <c r="BK134" i="3"/>
  <c r="N134" i="3"/>
  <c r="BE134" i="3" s="1"/>
  <c r="BI133" i="3"/>
  <c r="BH133" i="3"/>
  <c r="BG133" i="3"/>
  <c r="BF133" i="3"/>
  <c r="AA133" i="3"/>
  <c r="Y133" i="3"/>
  <c r="W133" i="3"/>
  <c r="BK133" i="3"/>
  <c r="N133" i="3"/>
  <c r="BE133" i="3" s="1"/>
  <c r="BI132" i="3"/>
  <c r="BH132" i="3"/>
  <c r="BG132" i="3"/>
  <c r="BF132" i="3"/>
  <c r="AA132" i="3"/>
  <c r="Y132" i="3"/>
  <c r="W132" i="3"/>
  <c r="BK132" i="3"/>
  <c r="N132" i="3"/>
  <c r="BE132" i="3" s="1"/>
  <c r="BI131" i="3"/>
  <c r="BH131" i="3"/>
  <c r="BG131" i="3"/>
  <c r="BF131" i="3"/>
  <c r="AA131" i="3"/>
  <c r="Y131" i="3"/>
  <c r="W131" i="3"/>
  <c r="BK131" i="3"/>
  <c r="N131" i="3"/>
  <c r="BE131" i="3" s="1"/>
  <c r="BI130" i="3"/>
  <c r="BH130" i="3"/>
  <c r="BG130" i="3"/>
  <c r="BF130" i="3"/>
  <c r="AA130" i="3"/>
  <c r="Y130" i="3"/>
  <c r="W130" i="3"/>
  <c r="BK130" i="3"/>
  <c r="N130" i="3"/>
  <c r="BE130" i="3" s="1"/>
  <c r="BI129" i="3"/>
  <c r="BH129" i="3"/>
  <c r="BG129" i="3"/>
  <c r="BF129" i="3"/>
  <c r="AA129" i="3"/>
  <c r="Y129" i="3"/>
  <c r="W129" i="3"/>
  <c r="BK129" i="3"/>
  <c r="N129" i="3"/>
  <c r="BE129" i="3" s="1"/>
  <c r="BI127" i="3"/>
  <c r="BH127" i="3"/>
  <c r="BG127" i="3"/>
  <c r="BF127" i="3"/>
  <c r="AA127" i="3"/>
  <c r="Y127" i="3"/>
  <c r="W127" i="3"/>
  <c r="BK127" i="3"/>
  <c r="N127" i="3"/>
  <c r="BE127" i="3" s="1"/>
  <c r="BI126" i="3"/>
  <c r="BH126" i="3"/>
  <c r="BG126" i="3"/>
  <c r="BF126" i="3"/>
  <c r="AA126" i="3"/>
  <c r="Y126" i="3"/>
  <c r="W126" i="3"/>
  <c r="BK126" i="3"/>
  <c r="N126" i="3"/>
  <c r="BE126" i="3" s="1"/>
  <c r="BI125" i="3"/>
  <c r="BH125" i="3"/>
  <c r="BG125" i="3"/>
  <c r="BF125" i="3"/>
  <c r="AA125" i="3"/>
  <c r="Y125" i="3"/>
  <c r="W125" i="3"/>
  <c r="BK125" i="3"/>
  <c r="N125" i="3"/>
  <c r="BE125" i="3" s="1"/>
  <c r="BI124" i="3"/>
  <c r="BH124" i="3"/>
  <c r="BG124" i="3"/>
  <c r="BF124" i="3"/>
  <c r="AA124" i="3"/>
  <c r="Y124" i="3"/>
  <c r="W124" i="3"/>
  <c r="BK124" i="3"/>
  <c r="N124" i="3"/>
  <c r="BE124" i="3" s="1"/>
  <c r="BI122" i="3"/>
  <c r="BH122" i="3"/>
  <c r="BG122" i="3"/>
  <c r="BF122" i="3"/>
  <c r="AA122" i="3"/>
  <c r="Y122" i="3"/>
  <c r="W122" i="3"/>
  <c r="BK122" i="3"/>
  <c r="N122" i="3"/>
  <c r="BE122" i="3" s="1"/>
  <c r="BI121" i="3"/>
  <c r="BH121" i="3"/>
  <c r="BG121" i="3"/>
  <c r="BF121" i="3"/>
  <c r="AA121" i="3"/>
  <c r="Y121" i="3"/>
  <c r="W121" i="3"/>
  <c r="BK121" i="3"/>
  <c r="N121" i="3"/>
  <c r="BE121" i="3" s="1"/>
  <c r="BI120" i="3"/>
  <c r="BH120" i="3"/>
  <c r="BG120" i="3"/>
  <c r="BF120" i="3"/>
  <c r="AA120" i="3"/>
  <c r="Y120" i="3"/>
  <c r="W120" i="3"/>
  <c r="BK120" i="3"/>
  <c r="N120" i="3"/>
  <c r="BE120" i="3" s="1"/>
  <c r="BI119" i="3"/>
  <c r="BH119" i="3"/>
  <c r="BG119" i="3"/>
  <c r="BF119" i="3"/>
  <c r="AA119" i="3"/>
  <c r="Y119" i="3"/>
  <c r="W119" i="3"/>
  <c r="BK119" i="3"/>
  <c r="N119" i="3"/>
  <c r="BE119" i="3" s="1"/>
  <c r="BI117" i="3"/>
  <c r="BH117" i="3"/>
  <c r="BG117" i="3"/>
  <c r="BF117" i="3"/>
  <c r="AA117" i="3"/>
  <c r="Y117" i="3"/>
  <c r="W117" i="3"/>
  <c r="BK117" i="3"/>
  <c r="N117" i="3"/>
  <c r="BE117" i="3" s="1"/>
  <c r="BI115" i="3"/>
  <c r="BH115" i="3"/>
  <c r="BG115" i="3"/>
  <c r="BF115" i="3"/>
  <c r="AA115" i="3"/>
  <c r="Y115" i="3"/>
  <c r="W115" i="3"/>
  <c r="BK115" i="3"/>
  <c r="N115" i="3"/>
  <c r="BE115" i="3" s="1"/>
  <c r="BI113" i="3"/>
  <c r="BH113" i="3"/>
  <c r="BG113" i="3"/>
  <c r="BF113" i="3"/>
  <c r="AA113" i="3"/>
  <c r="Y113" i="3"/>
  <c r="W113" i="3"/>
  <c r="BK113" i="3"/>
  <c r="N113" i="3"/>
  <c r="BE113" i="3" s="1"/>
  <c r="BI112" i="3"/>
  <c r="BH112" i="3"/>
  <c r="BG112" i="3"/>
  <c r="BF112" i="3"/>
  <c r="AA112" i="3"/>
  <c r="Y112" i="3"/>
  <c r="W112" i="3"/>
  <c r="BK112" i="3"/>
  <c r="N112" i="3"/>
  <c r="BE112" i="3" s="1"/>
  <c r="BI111" i="3"/>
  <c r="BH111" i="3"/>
  <c r="BG111" i="3"/>
  <c r="BF111" i="3"/>
  <c r="AA111" i="3"/>
  <c r="Y111" i="3"/>
  <c r="W111" i="3"/>
  <c r="BK111" i="3"/>
  <c r="N111" i="3"/>
  <c r="BE111" i="3" s="1"/>
  <c r="BI110" i="3"/>
  <c r="BH110" i="3"/>
  <c r="BG110" i="3"/>
  <c r="BF110" i="3"/>
  <c r="AA110" i="3"/>
  <c r="Y110" i="3"/>
  <c r="W110" i="3"/>
  <c r="BK110" i="3"/>
  <c r="N110" i="3"/>
  <c r="BE110" i="3" s="1"/>
  <c r="BI109" i="3"/>
  <c r="BH109" i="3"/>
  <c r="BG109" i="3"/>
  <c r="BF109" i="3"/>
  <c r="AA109" i="3"/>
  <c r="Y109" i="3"/>
  <c r="W109" i="3"/>
  <c r="BK109" i="3"/>
  <c r="N109" i="3"/>
  <c r="BE109" i="3" s="1"/>
  <c r="BI108" i="3"/>
  <c r="BH108" i="3"/>
  <c r="BG108" i="3"/>
  <c r="BF108" i="3"/>
  <c r="AA108" i="3"/>
  <c r="Y108" i="3"/>
  <c r="W108" i="3"/>
  <c r="BK108" i="3"/>
  <c r="N108" i="3"/>
  <c r="BE108" i="3" s="1"/>
  <c r="BI107" i="3"/>
  <c r="BH107" i="3"/>
  <c r="BG107" i="3"/>
  <c r="BF107" i="3"/>
  <c r="AA107" i="3"/>
  <c r="Y107" i="3"/>
  <c r="W107" i="3"/>
  <c r="BK107" i="3"/>
  <c r="N107" i="3"/>
  <c r="BE107" i="3" s="1"/>
  <c r="BI106" i="3"/>
  <c r="BH106" i="3"/>
  <c r="BG106" i="3"/>
  <c r="BF106" i="3"/>
  <c r="AA106" i="3"/>
  <c r="Y106" i="3"/>
  <c r="W106" i="3"/>
  <c r="BK106" i="3"/>
  <c r="N106" i="3"/>
  <c r="BE106" i="3" s="1"/>
  <c r="BI105" i="3"/>
  <c r="BH105" i="3"/>
  <c r="BG105" i="3"/>
  <c r="BF105" i="3"/>
  <c r="AA105" i="3"/>
  <c r="Y105" i="3"/>
  <c r="W105" i="3"/>
  <c r="BK105" i="3"/>
  <c r="N105" i="3"/>
  <c r="BE105" i="3" s="1"/>
  <c r="BI104" i="3"/>
  <c r="BH104" i="3"/>
  <c r="BG104" i="3"/>
  <c r="BF104" i="3"/>
  <c r="AA104" i="3"/>
  <c r="Y104" i="3"/>
  <c r="W104" i="3"/>
  <c r="BK104" i="3"/>
  <c r="N104" i="3"/>
  <c r="BE104" i="3" s="1"/>
  <c r="BI103" i="3"/>
  <c r="BH103" i="3"/>
  <c r="BG103" i="3"/>
  <c r="BF103" i="3"/>
  <c r="AA103" i="3"/>
  <c r="Y103" i="3"/>
  <c r="W103" i="3"/>
  <c r="BK103" i="3"/>
  <c r="N103" i="3"/>
  <c r="BE103" i="3" s="1"/>
  <c r="BI102" i="3"/>
  <c r="BH102" i="3"/>
  <c r="BG102" i="3"/>
  <c r="BF102" i="3"/>
  <c r="AA102" i="3"/>
  <c r="Y102" i="3"/>
  <c r="W102" i="3"/>
  <c r="BK102" i="3"/>
  <c r="N102" i="3"/>
  <c r="BE102" i="3" s="1"/>
  <c r="BI101" i="3"/>
  <c r="BH101" i="3"/>
  <c r="BG101" i="3"/>
  <c r="BF101" i="3"/>
  <c r="AA101" i="3"/>
  <c r="Y101" i="3"/>
  <c r="W101" i="3"/>
  <c r="BK101" i="3"/>
  <c r="N101" i="3"/>
  <c r="BE101" i="3" s="1"/>
  <c r="BI100" i="3"/>
  <c r="BH100" i="3"/>
  <c r="BG100" i="3"/>
  <c r="BF100" i="3"/>
  <c r="AA100" i="3"/>
  <c r="Y100" i="3"/>
  <c r="W100" i="3"/>
  <c r="BK100" i="3"/>
  <c r="N100" i="3"/>
  <c r="BE100" i="3" s="1"/>
  <c r="BI99" i="3"/>
  <c r="BH99" i="3"/>
  <c r="BG99" i="3"/>
  <c r="BF99" i="3"/>
  <c r="AA99" i="3"/>
  <c r="Y99" i="3"/>
  <c r="W99" i="3"/>
  <c r="BK99" i="3"/>
  <c r="N99" i="3"/>
  <c r="BE99" i="3" s="1"/>
  <c r="BI98" i="3"/>
  <c r="BH98" i="3"/>
  <c r="BG98" i="3"/>
  <c r="BF98" i="3"/>
  <c r="AA98" i="3"/>
  <c r="Y98" i="3"/>
  <c r="W98" i="3"/>
  <c r="BK98" i="3"/>
  <c r="N98" i="3"/>
  <c r="BE98" i="3" s="1"/>
  <c r="BI97" i="3"/>
  <c r="BH97" i="3"/>
  <c r="BG97" i="3"/>
  <c r="BF97" i="3"/>
  <c r="AA97" i="3"/>
  <c r="Y97" i="3"/>
  <c r="W97" i="3"/>
  <c r="BK97" i="3"/>
  <c r="N97" i="3"/>
  <c r="BE97" i="3" s="1"/>
  <c r="BI96" i="3"/>
  <c r="BH96" i="3"/>
  <c r="BG96" i="3"/>
  <c r="BF96" i="3"/>
  <c r="AA96" i="3"/>
  <c r="Y96" i="3"/>
  <c r="W96" i="3"/>
  <c r="BK96" i="3"/>
  <c r="N96" i="3"/>
  <c r="BE96" i="3" s="1"/>
  <c r="BI95" i="3"/>
  <c r="BH95" i="3"/>
  <c r="BG95" i="3"/>
  <c r="BF95" i="3"/>
  <c r="AA95" i="3"/>
  <c r="Y95" i="3"/>
  <c r="W95" i="3"/>
  <c r="BK95" i="3"/>
  <c r="N95" i="3"/>
  <c r="BE95" i="3" s="1"/>
  <c r="BI94" i="3"/>
  <c r="BH94" i="3"/>
  <c r="BG94" i="3"/>
  <c r="BF94" i="3"/>
  <c r="AA94" i="3"/>
  <c r="Y94" i="3"/>
  <c r="W94" i="3"/>
  <c r="BK94" i="3"/>
  <c r="N94" i="3"/>
  <c r="BE94" i="3" s="1"/>
  <c r="BI93" i="3"/>
  <c r="BH93" i="3"/>
  <c r="BG93" i="3"/>
  <c r="BF93" i="3"/>
  <c r="AA93" i="3"/>
  <c r="Y93" i="3"/>
  <c r="W93" i="3"/>
  <c r="BK93" i="3"/>
  <c r="N93" i="3"/>
  <c r="BE93" i="3" s="1"/>
  <c r="BI91" i="3"/>
  <c r="BH91" i="3"/>
  <c r="BG91" i="3"/>
  <c r="BF91" i="3"/>
  <c r="AA91" i="3"/>
  <c r="Y91" i="3"/>
  <c r="W91" i="3"/>
  <c r="BK91" i="3"/>
  <c r="N91" i="3"/>
  <c r="BE91" i="3" s="1"/>
  <c r="BI90" i="3"/>
  <c r="BH90" i="3"/>
  <c r="BG90" i="3"/>
  <c r="BF90" i="3"/>
  <c r="AA90" i="3"/>
  <c r="Y90" i="3"/>
  <c r="W90" i="3"/>
  <c r="BK90" i="3"/>
  <c r="N90" i="3"/>
  <c r="BE90" i="3" s="1"/>
  <c r="BI89" i="3"/>
  <c r="BH89" i="3"/>
  <c r="BG89" i="3"/>
  <c r="BF89" i="3"/>
  <c r="AA89" i="3"/>
  <c r="Y89" i="3"/>
  <c r="W89" i="3"/>
  <c r="BK89" i="3"/>
  <c r="N89" i="3"/>
  <c r="BE89" i="3" s="1"/>
  <c r="BI88" i="3"/>
  <c r="BH88" i="3"/>
  <c r="BG88" i="3"/>
  <c r="BF88" i="3"/>
  <c r="AA88" i="3"/>
  <c r="Y88" i="3"/>
  <c r="W88" i="3"/>
  <c r="BK88" i="3"/>
  <c r="N88" i="3"/>
  <c r="BE88" i="3" s="1"/>
  <c r="BI87" i="3"/>
  <c r="BH87" i="3"/>
  <c r="BG87" i="3"/>
  <c r="BF87" i="3"/>
  <c r="AA87" i="3"/>
  <c r="Y87" i="3"/>
  <c r="W87" i="3"/>
  <c r="BK87" i="3"/>
  <c r="N87" i="3"/>
  <c r="BE87" i="3" s="1"/>
  <c r="BI86" i="3"/>
  <c r="BH86" i="3"/>
  <c r="BG86" i="3"/>
  <c r="BF86" i="3"/>
  <c r="AA86" i="3"/>
  <c r="Y86" i="3"/>
  <c r="W86" i="3"/>
  <c r="BK86" i="3"/>
  <c r="N86" i="3"/>
  <c r="BE86" i="3" s="1"/>
  <c r="BI85" i="3"/>
  <c r="BH85" i="3"/>
  <c r="BG85" i="3"/>
  <c r="BF85" i="3"/>
  <c r="AA85" i="3"/>
  <c r="Y85" i="3"/>
  <c r="W85" i="3"/>
  <c r="BK85" i="3"/>
  <c r="N85" i="3"/>
  <c r="BE85" i="3" s="1"/>
  <c r="BI84" i="3"/>
  <c r="BH84" i="3"/>
  <c r="BG84" i="3"/>
  <c r="BF84" i="3"/>
  <c r="AA84" i="3"/>
  <c r="Y84" i="3"/>
  <c r="W84" i="3"/>
  <c r="BK84" i="3"/>
  <c r="N84" i="3"/>
  <c r="BE84" i="3" s="1"/>
  <c r="BI83" i="3"/>
  <c r="BH83" i="3"/>
  <c r="BG83" i="3"/>
  <c r="BF83" i="3"/>
  <c r="AA83" i="3"/>
  <c r="Y83" i="3"/>
  <c r="W83" i="3"/>
  <c r="BK83" i="3"/>
  <c r="N83" i="3"/>
  <c r="BE83" i="3" s="1"/>
  <c r="BI82" i="3"/>
  <c r="BH82" i="3"/>
  <c r="BG82" i="3"/>
  <c r="BF82" i="3"/>
  <c r="AA82" i="3"/>
  <c r="Y82" i="3"/>
  <c r="W82" i="3"/>
  <c r="BK82" i="3"/>
  <c r="N82" i="3"/>
  <c r="BE82" i="3" s="1"/>
  <c r="BI81" i="3"/>
  <c r="BH81" i="3"/>
  <c r="BG81" i="3"/>
  <c r="BF81" i="3"/>
  <c r="AA81" i="3"/>
  <c r="Y81" i="3"/>
  <c r="W81" i="3"/>
  <c r="BK81" i="3"/>
  <c r="N81" i="3"/>
  <c r="BE81" i="3" s="1"/>
  <c r="BI80" i="3"/>
  <c r="BH80" i="3"/>
  <c r="BG80" i="3"/>
  <c r="BF80" i="3"/>
  <c r="AA80" i="3"/>
  <c r="Y80" i="3"/>
  <c r="W80" i="3"/>
  <c r="BK80" i="3"/>
  <c r="N80" i="3"/>
  <c r="BE80" i="3" s="1"/>
  <c r="BI79" i="3"/>
  <c r="BH79" i="3"/>
  <c r="BG79" i="3"/>
  <c r="BF79" i="3"/>
  <c r="AA79" i="3"/>
  <c r="Y79" i="3"/>
  <c r="W79" i="3"/>
  <c r="BK79" i="3"/>
  <c r="N79" i="3"/>
  <c r="BE79" i="3" s="1"/>
  <c r="BI77" i="3"/>
  <c r="BH77" i="3"/>
  <c r="BG77" i="3"/>
  <c r="BF77" i="3"/>
  <c r="AA77" i="3"/>
  <c r="Y77" i="3"/>
  <c r="W77" i="3"/>
  <c r="BK77" i="3"/>
  <c r="N77" i="3"/>
  <c r="BE77" i="3" s="1"/>
  <c r="BI75" i="3"/>
  <c r="BH75" i="3"/>
  <c r="BG75" i="3"/>
  <c r="BF75" i="3"/>
  <c r="AA75" i="3"/>
  <c r="Y75" i="3"/>
  <c r="W75" i="3"/>
  <c r="BK75" i="3"/>
  <c r="N75" i="3"/>
  <c r="BE75" i="3" s="1"/>
  <c r="BI74" i="3"/>
  <c r="BH74" i="3"/>
  <c r="BG74" i="3"/>
  <c r="BF74" i="3"/>
  <c r="AA74" i="3"/>
  <c r="Y74" i="3"/>
  <c r="W74" i="3"/>
  <c r="BK74" i="3"/>
  <c r="N74" i="3"/>
  <c r="BE74" i="3" s="1"/>
  <c r="BI73" i="3"/>
  <c r="BH73" i="3"/>
  <c r="BG73" i="3"/>
  <c r="BF73" i="3"/>
  <c r="AA73" i="3"/>
  <c r="Y73" i="3"/>
  <c r="W73" i="3"/>
  <c r="BK73" i="3"/>
  <c r="N73" i="3"/>
  <c r="BE73" i="3" s="1"/>
  <c r="BI72" i="3"/>
  <c r="BH72" i="3"/>
  <c r="BG72" i="3"/>
  <c r="BF72" i="3"/>
  <c r="AA72" i="3"/>
  <c r="Y72" i="3"/>
  <c r="W72" i="3"/>
  <c r="BK72" i="3"/>
  <c r="N72" i="3"/>
  <c r="BE72" i="3" s="1"/>
  <c r="BI70" i="3"/>
  <c r="BH70" i="3"/>
  <c r="BG70" i="3"/>
  <c r="BF70" i="3"/>
  <c r="AA70" i="3"/>
  <c r="Y70" i="3"/>
  <c r="W70" i="3"/>
  <c r="BK70" i="3"/>
  <c r="N70" i="3"/>
  <c r="BE70" i="3" s="1"/>
  <c r="BI69" i="3"/>
  <c r="BH69" i="3"/>
  <c r="BG69" i="3"/>
  <c r="BF69" i="3"/>
  <c r="AA69" i="3"/>
  <c r="Y69" i="3"/>
  <c r="W69" i="3"/>
  <c r="BK69" i="3"/>
  <c r="N69" i="3"/>
  <c r="BE69" i="3" s="1"/>
  <c r="BI68" i="3"/>
  <c r="BH68" i="3"/>
  <c r="BG68" i="3"/>
  <c r="BF68" i="3"/>
  <c r="AA68" i="3"/>
  <c r="Y68" i="3"/>
  <c r="W68" i="3"/>
  <c r="BK68" i="3"/>
  <c r="N68" i="3"/>
  <c r="BE68" i="3" s="1"/>
  <c r="BI67" i="3"/>
  <c r="BH67" i="3"/>
  <c r="BG67" i="3"/>
  <c r="BF67" i="3"/>
  <c r="AA67" i="3"/>
  <c r="Y67" i="3"/>
  <c r="W67" i="3"/>
  <c r="BK67" i="3"/>
  <c r="N67" i="3"/>
  <c r="BE67" i="3" s="1"/>
  <c r="BI66" i="3"/>
  <c r="BH66" i="3"/>
  <c r="BG66" i="3"/>
  <c r="BF66" i="3"/>
  <c r="AA66" i="3"/>
  <c r="Y66" i="3"/>
  <c r="W66" i="3"/>
  <c r="BK66" i="3"/>
  <c r="N66" i="3"/>
  <c r="BE66" i="3" s="1"/>
  <c r="BI65" i="3"/>
  <c r="BH65" i="3"/>
  <c r="BG65" i="3"/>
  <c r="BF65" i="3"/>
  <c r="AA65" i="3"/>
  <c r="Y65" i="3"/>
  <c r="W65" i="3"/>
  <c r="BK65" i="3"/>
  <c r="N65" i="3"/>
  <c r="BE65" i="3" s="1"/>
  <c r="BI64" i="3"/>
  <c r="BH64" i="3"/>
  <c r="BG64" i="3"/>
  <c r="BF64" i="3"/>
  <c r="AA64" i="3"/>
  <c r="Y64" i="3"/>
  <c r="W64" i="3"/>
  <c r="BK64" i="3"/>
  <c r="N64" i="3"/>
  <c r="BE64" i="3" s="1"/>
  <c r="BI62" i="3"/>
  <c r="BH62" i="3"/>
  <c r="BG62" i="3"/>
  <c r="BF62" i="3"/>
  <c r="AA62" i="3"/>
  <c r="Y62" i="3"/>
  <c r="W62" i="3"/>
  <c r="BK62" i="3"/>
  <c r="N62" i="3"/>
  <c r="BE62" i="3" s="1"/>
  <c r="BI60" i="3"/>
  <c r="BH60" i="3"/>
  <c r="BG60" i="3"/>
  <c r="BF60" i="3"/>
  <c r="AA60" i="3"/>
  <c r="Y60" i="3"/>
  <c r="W60" i="3"/>
  <c r="BK60" i="3"/>
  <c r="N60" i="3"/>
  <c r="BE60" i="3" s="1"/>
  <c r="BI59" i="3"/>
  <c r="BH59" i="3"/>
  <c r="BG59" i="3"/>
  <c r="BF59" i="3"/>
  <c r="AA59" i="3"/>
  <c r="Y59" i="3"/>
  <c r="W59" i="3"/>
  <c r="BK59" i="3"/>
  <c r="N59" i="3"/>
  <c r="BE59" i="3" s="1"/>
  <c r="BI58" i="3"/>
  <c r="BH58" i="3"/>
  <c r="BG58" i="3"/>
  <c r="BF58" i="3"/>
  <c r="AA58" i="3"/>
  <c r="Y58" i="3"/>
  <c r="W58" i="3"/>
  <c r="BK58" i="3"/>
  <c r="N58" i="3"/>
  <c r="BE58" i="3" s="1"/>
  <c r="BI56" i="3"/>
  <c r="BH56" i="3"/>
  <c r="BG56" i="3"/>
  <c r="BF56" i="3"/>
  <c r="AA56" i="3"/>
  <c r="AA55" i="3" s="1"/>
  <c r="Y56" i="3"/>
  <c r="Y55" i="3" s="1"/>
  <c r="W56" i="3"/>
  <c r="W55" i="3" s="1"/>
  <c r="BK56" i="3"/>
  <c r="BK55" i="3" s="1"/>
  <c r="N55" i="3" s="1"/>
  <c r="N56" i="3"/>
  <c r="BE56" i="3" s="1"/>
  <c r="BI54" i="3"/>
  <c r="BH54" i="3"/>
  <c r="BG54" i="3"/>
  <c r="BF54" i="3"/>
  <c r="AA54" i="3"/>
  <c r="Y54" i="3"/>
  <c r="W54" i="3"/>
  <c r="BK54" i="3"/>
  <c r="N54" i="3"/>
  <c r="BE54" i="3" s="1"/>
  <c r="BI53" i="3"/>
  <c r="BH53" i="3"/>
  <c r="BG53" i="3"/>
  <c r="BF53" i="3"/>
  <c r="AA53" i="3"/>
  <c r="Y53" i="3"/>
  <c r="W53" i="3"/>
  <c r="BK53" i="3"/>
  <c r="N53" i="3"/>
  <c r="BE53" i="3" s="1"/>
  <c r="BI52" i="3"/>
  <c r="BH52" i="3"/>
  <c r="BG52" i="3"/>
  <c r="BF52" i="3"/>
  <c r="AA52" i="3"/>
  <c r="Y52" i="3"/>
  <c r="W52" i="3"/>
  <c r="BK52" i="3"/>
  <c r="N52" i="3"/>
  <c r="BE52" i="3" s="1"/>
  <c r="BI51" i="3"/>
  <c r="BH51" i="3"/>
  <c r="BG51" i="3"/>
  <c r="BF51" i="3"/>
  <c r="AA51" i="3"/>
  <c r="Y51" i="3"/>
  <c r="W51" i="3"/>
  <c r="BK51" i="3"/>
  <c r="N51" i="3"/>
  <c r="BE51" i="3" s="1"/>
  <c r="BI49" i="3"/>
  <c r="BH49" i="3"/>
  <c r="BG49" i="3"/>
  <c r="BF49" i="3"/>
  <c r="AA49" i="3"/>
  <c r="Y49" i="3"/>
  <c r="W49" i="3"/>
  <c r="BK49" i="3"/>
  <c r="N49" i="3"/>
  <c r="BE49" i="3" s="1"/>
  <c r="BI48" i="3"/>
  <c r="BH48" i="3"/>
  <c r="BG48" i="3"/>
  <c r="BF48" i="3"/>
  <c r="AA48" i="3"/>
  <c r="Y48" i="3"/>
  <c r="W48" i="3"/>
  <c r="BK48" i="3"/>
  <c r="N48" i="3"/>
  <c r="BE48" i="3" s="1"/>
  <c r="BI47" i="3"/>
  <c r="BH47" i="3"/>
  <c r="BG47" i="3"/>
  <c r="BF47" i="3"/>
  <c r="AA47" i="3"/>
  <c r="Y47" i="3"/>
  <c r="W47" i="3"/>
  <c r="BK47" i="3"/>
  <c r="N47" i="3"/>
  <c r="BE47" i="3" s="1"/>
  <c r="BI46" i="3"/>
  <c r="BH46" i="3"/>
  <c r="BG46" i="3"/>
  <c r="BF46" i="3"/>
  <c r="AA46" i="3"/>
  <c r="Y46" i="3"/>
  <c r="W46" i="3"/>
  <c r="BK46" i="3"/>
  <c r="N46" i="3"/>
  <c r="BE46" i="3" s="1"/>
  <c r="BI45" i="3"/>
  <c r="BH45" i="3"/>
  <c r="BG45" i="3"/>
  <c r="BF45" i="3"/>
  <c r="AA45" i="3"/>
  <c r="Y45" i="3"/>
  <c r="W45" i="3"/>
  <c r="BK45" i="3"/>
  <c r="N45" i="3"/>
  <c r="BE45" i="3" s="1"/>
  <c r="BI44" i="3"/>
  <c r="BH44" i="3"/>
  <c r="BG44" i="3"/>
  <c r="BF44" i="3"/>
  <c r="AA44" i="3"/>
  <c r="Y44" i="3"/>
  <c r="W44" i="3"/>
  <c r="BK44" i="3"/>
  <c r="N44" i="3"/>
  <c r="BE44" i="3" s="1"/>
  <c r="BI43" i="3"/>
  <c r="BH43" i="3"/>
  <c r="BG43" i="3"/>
  <c r="BF43" i="3"/>
  <c r="AA43" i="3"/>
  <c r="Y43" i="3"/>
  <c r="W43" i="3"/>
  <c r="BK43" i="3"/>
  <c r="N43" i="3"/>
  <c r="BE43" i="3" s="1"/>
  <c r="BI42" i="3"/>
  <c r="BH42" i="3"/>
  <c r="BG42" i="3"/>
  <c r="BF42" i="3"/>
  <c r="AA42" i="3"/>
  <c r="Y42" i="3"/>
  <c r="W42" i="3"/>
  <c r="BK42" i="3"/>
  <c r="N42" i="3"/>
  <c r="BE42" i="3" s="1"/>
  <c r="BI41" i="3"/>
  <c r="BH41" i="3"/>
  <c r="BG41" i="3"/>
  <c r="BF41" i="3"/>
  <c r="AA41" i="3"/>
  <c r="Y41" i="3"/>
  <c r="W41" i="3"/>
  <c r="BK41" i="3"/>
  <c r="N41" i="3"/>
  <c r="BE41" i="3" s="1"/>
  <c r="BI40" i="3"/>
  <c r="BH40" i="3"/>
  <c r="BG40" i="3"/>
  <c r="BF40" i="3"/>
  <c r="AA40" i="3"/>
  <c r="Y40" i="3"/>
  <c r="W40" i="3"/>
  <c r="BK40" i="3"/>
  <c r="N40" i="3"/>
  <c r="BE40" i="3" s="1"/>
  <c r="BI39" i="3"/>
  <c r="BH39" i="3"/>
  <c r="BG39" i="3"/>
  <c r="BF39" i="3"/>
  <c r="AA39" i="3"/>
  <c r="Y39" i="3"/>
  <c r="W39" i="3"/>
  <c r="BK39" i="3"/>
  <c r="N39" i="3"/>
  <c r="BE39" i="3" s="1"/>
  <c r="BI38" i="3"/>
  <c r="BH38" i="3"/>
  <c r="BG38" i="3"/>
  <c r="BF38" i="3"/>
  <c r="AA38" i="3"/>
  <c r="Y38" i="3"/>
  <c r="W38" i="3"/>
  <c r="BK38" i="3"/>
  <c r="N38" i="3"/>
  <c r="BE38" i="3" s="1"/>
  <c r="BI37" i="3"/>
  <c r="BH37" i="3"/>
  <c r="BG37" i="3"/>
  <c r="BF37" i="3"/>
  <c r="AA37" i="3"/>
  <c r="Y37" i="3"/>
  <c r="W37" i="3"/>
  <c r="BK37" i="3"/>
  <c r="N37" i="3"/>
  <c r="BE37" i="3" s="1"/>
  <c r="BI36" i="3"/>
  <c r="BH36" i="3"/>
  <c r="BG36" i="3"/>
  <c r="BF36" i="3"/>
  <c r="AA36" i="3"/>
  <c r="Y36" i="3"/>
  <c r="W36" i="3"/>
  <c r="BK36" i="3"/>
  <c r="N36" i="3"/>
  <c r="BE36" i="3" s="1"/>
  <c r="BI35" i="3"/>
  <c r="BH35" i="3"/>
  <c r="BG35" i="3"/>
  <c r="BF35" i="3"/>
  <c r="AA35" i="3"/>
  <c r="Y35" i="3"/>
  <c r="W35" i="3"/>
  <c r="BK35" i="3"/>
  <c r="N35" i="3"/>
  <c r="BE35" i="3" s="1"/>
  <c r="BI33" i="3"/>
  <c r="BH33" i="3"/>
  <c r="BG33" i="3"/>
  <c r="BF33" i="3"/>
  <c r="AA33" i="3"/>
  <c r="Y33" i="3"/>
  <c r="W33" i="3"/>
  <c r="BK33" i="3"/>
  <c r="N33" i="3"/>
  <c r="BE33" i="3" s="1"/>
  <c r="BI31" i="3"/>
  <c r="BH31" i="3"/>
  <c r="BG31" i="3"/>
  <c r="BF31" i="3"/>
  <c r="AA31" i="3"/>
  <c r="Y31" i="3"/>
  <c r="W31" i="3"/>
  <c r="BK31" i="3"/>
  <c r="N31" i="3"/>
  <c r="BE31" i="3" s="1"/>
  <c r="BI28" i="3"/>
  <c r="BH28" i="3"/>
  <c r="BG28" i="3"/>
  <c r="BF28" i="3"/>
  <c r="AA28" i="3"/>
  <c r="Y28" i="3"/>
  <c r="W28" i="3"/>
  <c r="BK28" i="3"/>
  <c r="N28" i="3"/>
  <c r="BE28" i="3" s="1"/>
  <c r="BI26" i="3"/>
  <c r="BH26" i="3"/>
  <c r="BG26" i="3"/>
  <c r="BF26" i="3"/>
  <c r="AA26" i="3"/>
  <c r="Y26" i="3"/>
  <c r="W26" i="3"/>
  <c r="BK26" i="3"/>
  <c r="N26" i="3"/>
  <c r="BE26" i="3" s="1"/>
  <c r="BI25" i="3"/>
  <c r="BH25" i="3"/>
  <c r="BG25" i="3"/>
  <c r="BF25" i="3"/>
  <c r="AA25" i="3"/>
  <c r="Y25" i="3"/>
  <c r="W25" i="3"/>
  <c r="BK25" i="3"/>
  <c r="N25" i="3"/>
  <c r="BE25" i="3" s="1"/>
  <c r="BI23" i="3"/>
  <c r="BH23" i="3"/>
  <c r="BG23" i="3"/>
  <c r="BF23" i="3"/>
  <c r="AA23" i="3"/>
  <c r="Y23" i="3"/>
  <c r="W23" i="3"/>
  <c r="BK23" i="3"/>
  <c r="N23" i="3"/>
  <c r="BE23" i="3" s="1"/>
  <c r="BI22" i="3"/>
  <c r="BH22" i="3"/>
  <c r="BG22" i="3"/>
  <c r="BF22" i="3"/>
  <c r="AA22" i="3"/>
  <c r="Y22" i="3"/>
  <c r="W22" i="3"/>
  <c r="BK22" i="3"/>
  <c r="N22" i="3"/>
  <c r="BE22" i="3" s="1"/>
  <c r="BI20" i="3"/>
  <c r="BH20" i="3"/>
  <c r="BG20" i="3"/>
  <c r="BF20" i="3"/>
  <c r="AA20" i="3"/>
  <c r="Y20" i="3"/>
  <c r="W20" i="3"/>
  <c r="BK20" i="3"/>
  <c r="N20" i="3"/>
  <c r="BE20" i="3" s="1"/>
  <c r="BI18" i="3"/>
  <c r="BH18" i="3"/>
  <c r="BG18" i="3"/>
  <c r="BF18" i="3"/>
  <c r="AA18" i="3"/>
  <c r="Y18" i="3"/>
  <c r="W18" i="3"/>
  <c r="BK18" i="3"/>
  <c r="N18" i="3"/>
  <c r="BE18" i="3" s="1"/>
  <c r="BI17" i="3"/>
  <c r="BH17" i="3"/>
  <c r="BG17" i="3"/>
  <c r="BF17" i="3"/>
  <c r="AA17" i="3"/>
  <c r="Y17" i="3"/>
  <c r="W17" i="3"/>
  <c r="BK17" i="3"/>
  <c r="N17" i="3"/>
  <c r="BE17" i="3" s="1"/>
  <c r="Y92" i="3" l="1"/>
  <c r="AA123" i="3"/>
  <c r="AA29" i="3" s="1"/>
  <c r="AA14" i="3" s="1"/>
  <c r="W186" i="3"/>
  <c r="AA186" i="3"/>
  <c r="W191" i="3"/>
  <c r="AA191" i="3"/>
  <c r="W204" i="3"/>
  <c r="AA204" i="3"/>
  <c r="W123" i="3"/>
  <c r="BK16" i="3"/>
  <c r="N16" i="3" s="1"/>
  <c r="Y16" i="3"/>
  <c r="Y15" i="3" s="1"/>
  <c r="BK30" i="3"/>
  <c r="N30" i="3" s="1"/>
  <c r="Y30" i="3"/>
  <c r="BK57" i="3"/>
  <c r="N57" i="3" s="1"/>
  <c r="Y57" i="3"/>
  <c r="W92" i="3"/>
  <c r="AA92" i="3"/>
  <c r="BK186" i="3"/>
  <c r="N186" i="3" s="1"/>
  <c r="Y186" i="3"/>
  <c r="BK204" i="3"/>
  <c r="N204" i="3" s="1"/>
  <c r="Y204" i="3"/>
  <c r="W208" i="3"/>
  <c r="AA208" i="3"/>
  <c r="W220" i="3"/>
  <c r="AA220" i="3"/>
  <c r="W16" i="3"/>
  <c r="W15" i="3" s="1"/>
  <c r="AA16" i="3"/>
  <c r="AA15" i="3" s="1"/>
  <c r="W30" i="3"/>
  <c r="AA30" i="3"/>
  <c r="BK220" i="3"/>
  <c r="N220" i="3" s="1"/>
  <c r="Y220" i="3"/>
  <c r="BK92" i="3"/>
  <c r="N92" i="3" s="1"/>
  <c r="W57" i="3"/>
  <c r="AA57" i="3"/>
  <c r="BK123" i="3"/>
  <c r="N123" i="3" s="1"/>
  <c r="Y123" i="3"/>
  <c r="BK191" i="3"/>
  <c r="N191" i="3" s="1"/>
  <c r="Y191" i="3"/>
  <c r="BK208" i="3"/>
  <c r="N208" i="3" s="1"/>
  <c r="Y208" i="3"/>
  <c r="W29" i="3"/>
  <c r="W14" i="3" s="1"/>
  <c r="BK15" i="3" l="1"/>
  <c r="Y29" i="3"/>
  <c r="Y14" i="3" s="1"/>
  <c r="BK29" i="3"/>
  <c r="N29" i="3" s="1"/>
  <c r="N15" i="3"/>
  <c r="BK14" i="3"/>
</calcChain>
</file>

<file path=xl/sharedStrings.xml><?xml version="1.0" encoding="utf-8"?>
<sst xmlns="http://schemas.openxmlformats.org/spreadsheetml/2006/main" count="2569" uniqueCount="761">
  <si>
    <t/>
  </si>
  <si>
    <t>21</t>
  </si>
  <si>
    <t>15</t>
  </si>
  <si>
    <t>Stavba:</t>
  </si>
  <si>
    <t>Modernizace strojovny vytápění Základní škola Aléská 270, Bílina</t>
  </si>
  <si>
    <t>Místo:</t>
  </si>
  <si>
    <t>Bílina</t>
  </si>
  <si>
    <t>Datum:</t>
  </si>
  <si>
    <t>Objednatel:</t>
  </si>
  <si>
    <t>Město Bílina</t>
  </si>
  <si>
    <t>Zhotovitel:</t>
  </si>
  <si>
    <t>Projektant:</t>
  </si>
  <si>
    <t>Ing. Václav Remuta</t>
  </si>
  <si>
    <t>Zpracovatel:</t>
  </si>
  <si>
    <t>DPH</t>
  </si>
  <si>
    <t>základní</t>
  </si>
  <si>
    <t>Kód</t>
  </si>
  <si>
    <t>D</t>
  </si>
  <si>
    <t>0</t>
  </si>
  <si>
    <t>1</t>
  </si>
  <si>
    <t>2</t>
  </si>
  <si>
    <t>Objekt:</t>
  </si>
  <si>
    <t>Dle výběrového řízení</t>
  </si>
  <si>
    <t>Náklady z rozpočtu</t>
  </si>
  <si>
    <t>Cena celkem [CZK]</t>
  </si>
  <si>
    <t>-1</t>
  </si>
  <si>
    <t>PSV - Práce a dodávky PSV</t>
  </si>
  <si>
    <t xml:space="preserve">    713 - Izolace tepelné</t>
  </si>
  <si>
    <t xml:space="preserve">    732 - Ústřední vytápění - strojovny</t>
  </si>
  <si>
    <t>OST - Ostatní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</si>
  <si>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</si>
  <si>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</si>
  <si>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</si>
  <si>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</si>
  <si>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</si>
  <si>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</si>
  <si>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</si>
  <si>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</si>
  <si>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</si>
  <si>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</si>
  <si>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</si>
  <si>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</si>
  <si>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</si>
  <si>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</si>
  <si>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</si>
  <si>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713461871R</t>
  </si>
  <si>
    <t>Odstranění izolace tepelné potrubí bez povrchové úpravy - návleková izolace PE</t>
  </si>
  <si>
    <t>m</t>
  </si>
  <si>
    <t>16</t>
  </si>
  <si>
    <t>P</t>
  </si>
  <si>
    <t>713463211</t>
  </si>
  <si>
    <t>Montáž izolace tepelné potrubí potrubními pouzdry s Al fólií s přesahem Al páskou 1x D do 50 mm</t>
  </si>
  <si>
    <t>3</t>
  </si>
  <si>
    <t>M</t>
  </si>
  <si>
    <t>potrubní izolační pouzdro z kamenné vlny pro izolaci rozvodů tepla a teplé vody 800 ALS 42/30 mm</t>
  </si>
  <si>
    <t>32</t>
  </si>
  <si>
    <t>4</t>
  </si>
  <si>
    <t>potrubní izolační pouzdro z kamenné vlny pro izolaci rozvodů tepla a teplé vody 800 ALS 48/40 mm</t>
  </si>
  <si>
    <t>5</t>
  </si>
  <si>
    <t>713463212</t>
  </si>
  <si>
    <t>Montáž izolace tepelné potrubí potrubními pouzdry s Al fólií s přesahem Al páskou 1x D do 100 mm</t>
  </si>
  <si>
    <t>6</t>
  </si>
  <si>
    <t>7</t>
  </si>
  <si>
    <t>998713101</t>
  </si>
  <si>
    <t>Přesun hmot pro izolace tepelné v objektech v do 6 m</t>
  </si>
  <si>
    <t>t</t>
  </si>
  <si>
    <t>8</t>
  </si>
  <si>
    <t>998713181</t>
  </si>
  <si>
    <t>Příplatek k přesunu hmot tonážní 713 prováděný bez použití mechanizace</t>
  </si>
  <si>
    <t>9</t>
  </si>
  <si>
    <t>998713192</t>
  </si>
  <si>
    <t>Příplatek k přesunu hmot 713 za zvětšený přesun do 100 m</t>
  </si>
  <si>
    <t>10</t>
  </si>
  <si>
    <t>kus</t>
  </si>
  <si>
    <t>11</t>
  </si>
  <si>
    <t>12</t>
  </si>
  <si>
    <t>13</t>
  </si>
  <si>
    <t>14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</si>
  <si>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</si>
  <si>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</si>
  <si>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</si>
  <si>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</si>
  <si>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</si>
  <si>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</si>
  <si>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</si>
  <si>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</si>
  <si>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</si>
  <si>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</si>
  <si>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</si>
  <si>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</si>
  <si>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</si>
  <si>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</si>
  <si>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</si>
  <si>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</si>
  <si>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</si>
  <si>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Přechodka dGK PPR PN 20 D 20 x G 1/2 s kovovým vnitřním závitem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</si>
  <si>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</si>
  <si>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</si>
  <si>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</si>
  <si>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</si>
  <si>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</si>
  <si>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</si>
  <si>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</si>
  <si>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</si>
  <si>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</si>
  <si>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 xml:space="preserve">Montáž tlakoměrů a příslušenství </t>
  </si>
  <si>
    <t>45</t>
  </si>
  <si>
    <t>kohout tlakoměrový s čepem a nátrubkový pro PN16/25 s připojením M20x1,5 mm</t>
  </si>
  <si>
    <t>46</t>
  </si>
  <si>
    <t>422778000</t>
  </si>
  <si>
    <t>přípojka tlakoměrová nátrubková typ: DIN 16283 druh A M20x1,5/M20x1,5 mm</t>
  </si>
  <si>
    <t>47</t>
  </si>
  <si>
    <t>422782000</t>
  </si>
  <si>
    <t>těsnění ploché tlakoměrových přípojek AN 137540 M20x1,5 mm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</si>
  <si>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</si>
  <si>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</si>
  <si>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</si>
  <si>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</si>
  <si>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</si>
  <si>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</si>
  <si>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</si>
  <si>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</si>
  <si>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</si>
  <si>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</si>
  <si>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</si>
  <si>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</si>
  <si>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</si>
  <si>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</si>
  <si>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Kohout kulový přímý G 1/2 PN 42 do 185°C vnitřní závit</t>
  </si>
  <si>
    <t>62</t>
  </si>
  <si>
    <t>63</t>
  </si>
  <si>
    <t>64</t>
  </si>
  <si>
    <t>65</t>
  </si>
  <si>
    <t>Kohout kulový přímý G 2 PN 42 do 185°C vnitřní závit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</si>
  <si>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</si>
  <si>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</si>
  <si>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</si>
  <si>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</si>
  <si>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</si>
  <si>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</si>
  <si>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</si>
  <si>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</si>
  <si>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</si>
  <si>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</si>
  <si>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</si>
  <si>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</si>
  <si>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</si>
  <si>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soubor</t>
  </si>
  <si>
    <t>79</t>
  </si>
  <si>
    <t>hod</t>
  </si>
  <si>
    <t>512</t>
  </si>
  <si>
    <t>80</t>
  </si>
  <si>
    <t>81</t>
  </si>
  <si>
    <t>Montáž a dodávka závěsů, uložení, objímek pro potrubí (úhelníkové konzole a závěsy)</t>
  </si>
  <si>
    <t>soub.</t>
  </si>
  <si>
    <t>82</t>
  </si>
  <si>
    <t>83</t>
  </si>
  <si>
    <t>Přesun hmot</t>
  </si>
  <si>
    <t>84</t>
  </si>
  <si>
    <t xml:space="preserve">Nakládání, odvoz a likvidace, demontovaných hmot, včetně hmot izolačních + poplatek skládkovné. </t>
  </si>
  <si>
    <t>D.1.4.2 - Technika prostředí staveb - vytápění</t>
  </si>
  <si>
    <t>HSV - Práce a dodávky HSV</t>
  </si>
  <si>
    <t xml:space="preserve">    9 - Ostatní konstrukce a práce, bourání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</si>
  <si>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</si>
  <si>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</si>
  <si>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</si>
  <si>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</si>
  <si>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</si>
  <si>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</si>
  <si>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VRN - Vedlejší rozpočtové náklady</t>
  </si>
  <si>
    <t>952901111</t>
  </si>
  <si>
    <t>Vyčištění budov bytové a občanské výstavby při výšce podlaží do 4 m</t>
  </si>
  <si>
    <t>m2</t>
  </si>
  <si>
    <t>-1926328542</t>
  </si>
  <si>
    <t>612321121R</t>
  </si>
  <si>
    <t>Vápenocementová omítka hladká jednovrstvá vnitřních stěn nanášená ručně</t>
  </si>
  <si>
    <t>-2063224887</t>
  </si>
  <si>
    <t xml:space="preserve">Zahlazení nevyužitých prostupů stavebními konstrukcemi (odpojená potrubí)
Opravy po vybouraných pomocných ocelových konstrukcích (uložení) </t>
  </si>
  <si>
    <t>961055111</t>
  </si>
  <si>
    <t>Bourání základů ze ŽB</t>
  </si>
  <si>
    <t>m3</t>
  </si>
  <si>
    <t>-1357242725</t>
  </si>
  <si>
    <t xml:space="preserve">stávající betonové základy (délka 1250 x šířka 950 x výška 380 mm, délka 1250 x šířka 950 x výška 360 mm). </t>
  </si>
  <si>
    <t>979081111</t>
  </si>
  <si>
    <t>Odvoz suti a vybouraných hmot na skládku do 1 km</t>
  </si>
  <si>
    <t>-663958394</t>
  </si>
  <si>
    <t>979081121</t>
  </si>
  <si>
    <t>Odvoz suti a vybouraných hmot na skládku ZKD 1 km přes 1 km</t>
  </si>
  <si>
    <t>1568411375</t>
  </si>
  <si>
    <t>Skládka Most - vzdálenost 20 km</t>
  </si>
  <si>
    <t>979082111</t>
  </si>
  <si>
    <t>Vnitrostaveništní doprava suti a vybouraných hmot do 10 m</t>
  </si>
  <si>
    <t>1454533841</t>
  </si>
  <si>
    <t>979082121</t>
  </si>
  <si>
    <t>Vnitrostaveništní doprava suti a vybouraných hmot ZKD 5 m přes 10 m</t>
  </si>
  <si>
    <t>-733038464</t>
  </si>
  <si>
    <t>celková vzdálenost 40 m</t>
  </si>
  <si>
    <t>979098111</t>
  </si>
  <si>
    <t>Poplatek za skládku - prostého betonu bez příměsi</t>
  </si>
  <si>
    <t>-1791638071</t>
  </si>
  <si>
    <t>713410831</t>
  </si>
  <si>
    <t>Odstranění tepelné izolace potrubí a ohybů pasy nebo rohožemi s povrchovou úpravou hliníkovou fólií připevněnými ocelovým drátem, potrubí tl. izolace do 50 mm</t>
  </si>
  <si>
    <t>-534932754</t>
  </si>
  <si>
    <t>DN80, 88.9 mm + 2x50 mm IZ, 0.1889x3.14x11 m = 6.52 m2 = 7 m2</t>
  </si>
  <si>
    <t>676183391</t>
  </si>
  <si>
    <t xml:space="preserve">Topná voda DN50-36 m, DN80-45 m, celkem 81 m 
</t>
  </si>
  <si>
    <t>481067522</t>
  </si>
  <si>
    <t>631545730R</t>
  </si>
  <si>
    <t>-1107231099</t>
  </si>
  <si>
    <t>631545740R</t>
  </si>
  <si>
    <t>2054857726</t>
  </si>
  <si>
    <t>-492235606</t>
  </si>
  <si>
    <t>631546050R</t>
  </si>
  <si>
    <t>potrubní izolační pouzdro z kamenné vlny pro izolaci rozvodů tepla a teplé vody 800 ALS 60/50 mm</t>
  </si>
  <si>
    <t>243207108</t>
  </si>
  <si>
    <t>631546060R</t>
  </si>
  <si>
    <t>potrubní izolační pouzdro z kamenné vlny pro izolaci rozvodů tepla a teplé vody 800 ALS 76/50 mm</t>
  </si>
  <si>
    <t>1455161350</t>
  </si>
  <si>
    <t>631546070R</t>
  </si>
  <si>
    <t>potrubní izolační pouzdro z kamenné vlny pro izolaci rozvodů tepla a teplé vody 800 ALS 89/60 mm</t>
  </si>
  <si>
    <t>1380489031</t>
  </si>
  <si>
    <t>713471212</t>
  </si>
  <si>
    <t>Montáž tepelné izolace armatur snímatelnými pouzdry na suchý zip</t>
  </si>
  <si>
    <t>-607358611</t>
  </si>
  <si>
    <t>283777041R</t>
  </si>
  <si>
    <t>izolace pro ventil vyvažovací STAD DN 32 obj.č. 52 189 632</t>
  </si>
  <si>
    <t>-1762422700</t>
  </si>
  <si>
    <t>283777042R</t>
  </si>
  <si>
    <t>izolace pro ventil vyvažovací STAD DN 40 obj.č. 52 189 640</t>
  </si>
  <si>
    <t>-1055463054</t>
  </si>
  <si>
    <t>283777043R</t>
  </si>
  <si>
    <t>izolace pro ventil vyvažovací STAD DN 50 obj.č. 52 189 650</t>
  </si>
  <si>
    <t>-1236621427</t>
  </si>
  <si>
    <t>283776820</t>
  </si>
  <si>
    <t>izolace pro filtry IKA 150 F DN80</t>
  </si>
  <si>
    <t>-1452173159</t>
  </si>
  <si>
    <t>283777330</t>
  </si>
  <si>
    <t>izolace pro uzavírací klapku bezpřírubovou IKA 150 KL DN65</t>
  </si>
  <si>
    <t>2100929770</t>
  </si>
  <si>
    <t>283777350</t>
  </si>
  <si>
    <t>izolace pro uzavírací klapku bezpřírubovou IKA 150 KL DN80</t>
  </si>
  <si>
    <t>-717100556</t>
  </si>
  <si>
    <t>713492111</t>
  </si>
  <si>
    <t>Izolace tepelné potrubí a ohybů - doplňky a konstrukční součástí povrchová úprava suchým procesem hliníkovou fólií s šestihranným pozinkovaným pletivem potrubí</t>
  </si>
  <si>
    <t>-938189918</t>
  </si>
  <si>
    <t xml:space="preserve">rozdělovač a sběrač  DN200 - 8 m2
rozdělovač a sběrač  DN125 - 2 m2
</t>
  </si>
  <si>
    <t>631535680</t>
  </si>
  <si>
    <t>rohož izolační z minerální plsťi prošívaná 80 kg/m3 tl.80 mm</t>
  </si>
  <si>
    <t>128</t>
  </si>
  <si>
    <t>1239658789</t>
  </si>
  <si>
    <t>-636798118</t>
  </si>
  <si>
    <t>348623534</t>
  </si>
  <si>
    <t>-274833430</t>
  </si>
  <si>
    <t>731341140</t>
  </si>
  <si>
    <t>Hadice napouštěcí pryžové D 20/28</t>
  </si>
  <si>
    <t>-640893646</t>
  </si>
  <si>
    <t>732110812</t>
  </si>
  <si>
    <t>Demontáž rozdělovače nebo sběrače do DN 200</t>
  </si>
  <si>
    <t>264879901</t>
  </si>
  <si>
    <t>732110813</t>
  </si>
  <si>
    <t>Demontáž rozdělovače nebo sběrače do DN 300</t>
  </si>
  <si>
    <t>-1457587543</t>
  </si>
  <si>
    <t>732111132</t>
  </si>
  <si>
    <t>Tělesa rozdělovačů a sběračů DN 125 z trub ocelových bezešvých</t>
  </si>
  <si>
    <t>-285735318</t>
  </si>
  <si>
    <t>Výrobní výkres 488-VYT-03-06
trubkový rozdělovač a sběrač DN125 - délka 750 mm</t>
  </si>
  <si>
    <t>732111139</t>
  </si>
  <si>
    <t>Tělesa rozdělovačů a sběračů DN 200 z trub ocelových bezešvých</t>
  </si>
  <si>
    <t>-471077611</t>
  </si>
  <si>
    <t>Výrobní výkres 488-VYT-03-05
trubkový rozdělovač a sběrač DN200 - délka 2550 mm</t>
  </si>
  <si>
    <t>732111312</t>
  </si>
  <si>
    <t>Trubková hrdla rozdělovačů a sběračů bez přírub DN 20</t>
  </si>
  <si>
    <t>-65790204</t>
  </si>
  <si>
    <t>732111316</t>
  </si>
  <si>
    <t>Trubková hrdla rozdělovačů a sběračů bez přírub DN 40</t>
  </si>
  <si>
    <t>-448070565</t>
  </si>
  <si>
    <t>732111318</t>
  </si>
  <si>
    <t>Trubková hrdla rozdělovačů a sběračů bez přírub DN 50</t>
  </si>
  <si>
    <t>-86125486</t>
  </si>
  <si>
    <t>732111322</t>
  </si>
  <si>
    <t>Trubková hrdla rozdělovačů a sběračů bez přírub DN 65</t>
  </si>
  <si>
    <t>-989841629</t>
  </si>
  <si>
    <t>732111325</t>
  </si>
  <si>
    <t>Trubková hrdla rozdělovačů a sběračů bez přírub DN 80</t>
  </si>
  <si>
    <t>-187892207</t>
  </si>
  <si>
    <t>732199100</t>
  </si>
  <si>
    <t>Montáž orientačních štítků</t>
  </si>
  <si>
    <t>-956060848</t>
  </si>
  <si>
    <t>562890300</t>
  </si>
  <si>
    <t>Tabule orientační z plastu malá</t>
  </si>
  <si>
    <t>532261691</t>
  </si>
  <si>
    <t>Seznam štítků viz příloha č. 1 k D.1.4.1 - Technika prostředí staveb – vytápění, Technická zpráva</t>
  </si>
  <si>
    <t>732221811R</t>
  </si>
  <si>
    <t>Demontáž KPS APV typa 14, rok výroby 1996</t>
  </si>
  <si>
    <t>1133212166</t>
  </si>
  <si>
    <t>732224809</t>
  </si>
  <si>
    <t>Vypuštění vody z výměníku tepla s vložkou tvaru U plocha výměníku do 1,6 m2</t>
  </si>
  <si>
    <t>1074702359</t>
  </si>
  <si>
    <t>732229211R</t>
  </si>
  <si>
    <t>Montáž výměníku tepla deskového CB30-34H do 1 m2</t>
  </si>
  <si>
    <t>-288048479</t>
  </si>
  <si>
    <t>484386200R</t>
  </si>
  <si>
    <t>Deskový výměník tepla CB30-34H (1*17H, 1*16H), tep. plocha 0.928 m2, topný výkon max. 135 kW</t>
  </si>
  <si>
    <t>-38334526</t>
  </si>
  <si>
    <t>Pájenéhý deskový výměník Alfa Laval - nabídka číslo PS-19-0277 Výměník pro ZŠ Aléská</t>
  </si>
  <si>
    <t>484386201R</t>
  </si>
  <si>
    <t>Izolace pro CB30-34H (1*17H, 1*16H), typ A</t>
  </si>
  <si>
    <t>-1816040282</t>
  </si>
  <si>
    <t>Izolace pro deskový výměník Alfa Laval - nabídka číslo PS-19-0277 Výměník pro ZŠ Aléská</t>
  </si>
  <si>
    <t>732292820</t>
  </si>
  <si>
    <t>Rozřezání konstrukcí podpěrných výměníků tepla</t>
  </si>
  <si>
    <t>-1332921819</t>
  </si>
  <si>
    <t>732420811</t>
  </si>
  <si>
    <t>Demontáž čerpadla oběhového spirálního DN 25</t>
  </si>
  <si>
    <t>127251562</t>
  </si>
  <si>
    <t>732421412R</t>
  </si>
  <si>
    <t>Čerpadlo teplovodní mokroběžné závitové oběhové DN 40 výtlak do 5.0 m, průtok 1.5 m3/h pro vytápění, Alpha2 25-80 180 (o.č.99411178)</t>
  </si>
  <si>
    <t>96239614</t>
  </si>
  <si>
    <t>732421415R</t>
  </si>
  <si>
    <t>Čerpadlo teplovodní mokroběžné závitové oběhové DN 40 výtlak do 6.0 m, průtok 2.8 m3/h pro vytápění, Magna3 25-80 (o.č.97924246)</t>
  </si>
  <si>
    <t>-1126217507</t>
  </si>
  <si>
    <t>732421416R</t>
  </si>
  <si>
    <t>Čerpadlo teplovodní mokroběžné závitové oběhové DN 40 výtlak do 6.0 m, průtok 3.1 m3/h pro vytápění, Magna3 25-80 (o.č.97924246)</t>
  </si>
  <si>
    <t>-2058713497</t>
  </si>
  <si>
    <t>732421421R</t>
  </si>
  <si>
    <t>Čerpadlo teplovodní mokroběžné závitové oběhové DN 40 výtlak do 6.5 m, průtok 4.0 m3/h pro vytápění, Magna3 25-100 (o.č.97924247)</t>
  </si>
  <si>
    <t>-1039962530</t>
  </si>
  <si>
    <t>732421422R</t>
  </si>
  <si>
    <t>Čerpadlo teplovodní mokroběžné závitové oběhové DN 40 výtlak do 6.5 m, průtok 4.5 m3/h pro vytápění, Magna3 25-100 (o.č.97924247)</t>
  </si>
  <si>
    <t>-431212210</t>
  </si>
  <si>
    <t>732421425R</t>
  </si>
  <si>
    <t>Čerpadlo cirkulační (nabíjecí) mokroběžné závitové oběhové DN 40 výtlak do 4.0 m, průtok 3.0 m3/h pro ohřev TV, Magna1 25-60 N (o.č.99221224)</t>
  </si>
  <si>
    <t>-1234069687</t>
  </si>
  <si>
    <t>732481813R</t>
  </si>
  <si>
    <t>Demontáž měřiče tepla do DN50</t>
  </si>
  <si>
    <t>1052582880</t>
  </si>
  <si>
    <t>732890801</t>
  </si>
  <si>
    <t>Přesun demontovaných strojoven vodorovně 100 m v objektech výšky do 6 m</t>
  </si>
  <si>
    <t>1028708596</t>
  </si>
  <si>
    <t>998732101</t>
  </si>
  <si>
    <t>Přesun hmot tonážní pro strojovny v objektech v do 6 m</t>
  </si>
  <si>
    <t>-1387224183</t>
  </si>
  <si>
    <t>998732181</t>
  </si>
  <si>
    <t>Příplatek k přesunu hmot tonážní 732 prováděný bez použití mechanizace</t>
  </si>
  <si>
    <t>-204728499</t>
  </si>
  <si>
    <t>998732193</t>
  </si>
  <si>
    <t>Příplatek k přesunu hmot tonážní 732 za zvětšený přesun do 500 m</t>
  </si>
  <si>
    <t>311005837</t>
  </si>
  <si>
    <t>733110806</t>
  </si>
  <si>
    <t>Demontáž potrubí ocelového závitového do DN 32</t>
  </si>
  <si>
    <t>-1404140058</t>
  </si>
  <si>
    <t>733110808</t>
  </si>
  <si>
    <t>Demontáž potrubí ocelového závitového do DN 50</t>
  </si>
  <si>
    <t>-1134750630</t>
  </si>
  <si>
    <t>733111113</t>
  </si>
  <si>
    <t>Potrubí ocelové závitové bezešvé běžné v kotelnách nebo strojovnách DN 15</t>
  </si>
  <si>
    <t>-1801644795</t>
  </si>
  <si>
    <t>733111116</t>
  </si>
  <si>
    <t>Potrubí ocelové závitové bezešvé běžné v kotelnách nebo strojovnách DN 32</t>
  </si>
  <si>
    <t>506193802</t>
  </si>
  <si>
    <t>733111117</t>
  </si>
  <si>
    <t>Potrubí ocelové závitové bezešvé běžné v kotelnách nebo strojovnách DN 40</t>
  </si>
  <si>
    <t>1521081339</t>
  </si>
  <si>
    <t>733111118</t>
  </si>
  <si>
    <t>Potrubí ocelové závitové bezešvé běžné v kotelnách nebo strojovnách DN 50</t>
  </si>
  <si>
    <t>-821919973</t>
  </si>
  <si>
    <t>733113116</t>
  </si>
  <si>
    <t>Příplatek k porubí z trubek ocelových závitových za zhotovení závitové ocelové přípojky DN 32</t>
  </si>
  <si>
    <t>-1251064625</t>
  </si>
  <si>
    <t>733113118</t>
  </si>
  <si>
    <t>Příplatek k porubí z trubek ocelových závitových za zhotovení závitové ocelové přípojky DN 50</t>
  </si>
  <si>
    <t>-1413557243</t>
  </si>
  <si>
    <t>733120826</t>
  </si>
  <si>
    <t>Demontáž potrubí ocelového hladkého do D 89</t>
  </si>
  <si>
    <t>-180271362</t>
  </si>
  <si>
    <t>733121224</t>
  </si>
  <si>
    <t>Potrubí ocelové hladké bezešvé v kotelnách nebo strojovnách D 76x3,6</t>
  </si>
  <si>
    <t>2089029360</t>
  </si>
  <si>
    <t>733121225</t>
  </si>
  <si>
    <t>Potrubí ocelové hladké bezešvé v kotelnách nebo strojovnách D 89x3,6</t>
  </si>
  <si>
    <t>-1044978969</t>
  </si>
  <si>
    <t>733123122</t>
  </si>
  <si>
    <t>Příplatek k potrubí ocelovému hladkému za zhotovení přípojky z trubek ocelových hladkých D 76x3,6</t>
  </si>
  <si>
    <t>288297084</t>
  </si>
  <si>
    <t>733124117</t>
  </si>
  <si>
    <t>Příplatek k potrubí ocelovému hladkému za zhotovení přechodů z trubek hladkých kováním DN 50/32</t>
  </si>
  <si>
    <t>-1303546608</t>
  </si>
  <si>
    <t>733124122</t>
  </si>
  <si>
    <t>Příplatek k potrubí ocelovému hladkému za zhotovení přechodů z trubek hladkých kováním DN 80/50</t>
  </si>
  <si>
    <t>-242884124</t>
  </si>
  <si>
    <t>733190107</t>
  </si>
  <si>
    <t>Zkouška těsnosti potrubí ocelové závitové do DN 40</t>
  </si>
  <si>
    <t>-2048798105</t>
  </si>
  <si>
    <t>733190108</t>
  </si>
  <si>
    <t>Zkouška těsnosti potrubí ocelové závitové do DN 50</t>
  </si>
  <si>
    <t>-307882884</t>
  </si>
  <si>
    <t>733190219</t>
  </si>
  <si>
    <t>Zkouška těsnosti potrubí ocelové hladké přes D 51x2,6 do D 60,3x2,9</t>
  </si>
  <si>
    <t>220076047</t>
  </si>
  <si>
    <t>733190225</t>
  </si>
  <si>
    <t>Zkouška těsnosti potrubí ocelové hladké přes D 60,3x2,9 do D 89x5,0</t>
  </si>
  <si>
    <t>-494623532</t>
  </si>
  <si>
    <t>733193820</t>
  </si>
  <si>
    <t>Rozřezání konzoly, podpěry nebo výložníku pro potrubí z L profilu do 80x80x8 mm</t>
  </si>
  <si>
    <t>639686467</t>
  </si>
  <si>
    <t>733194820</t>
  </si>
  <si>
    <t>Rozřezání konzoly, podpěry nebo výložníku pro potrubí z U profilu do U 10</t>
  </si>
  <si>
    <t>-624002065</t>
  </si>
  <si>
    <t>733321203R</t>
  </si>
  <si>
    <t>Potrubí plastové z PPr spojované svařováním D 20x2.8</t>
  </si>
  <si>
    <t>1595349377</t>
  </si>
  <si>
    <t>Umístěn v místnosti strojovny VZT - obchvat vzduchotechniky</t>
  </si>
  <si>
    <t>722220221R</t>
  </si>
  <si>
    <t>T-kus PPR PN 20 D 20 x G 1/2 x D 20 s kovovým vnitřním závitem</t>
  </si>
  <si>
    <t>1930865886</t>
  </si>
  <si>
    <t>722220231R</t>
  </si>
  <si>
    <t>-1248476933</t>
  </si>
  <si>
    <t>733890801</t>
  </si>
  <si>
    <t>Přemístění potrubí demontovaného vodorovně do 100 m v objektech výšky do 6 m</t>
  </si>
  <si>
    <t>666733241</t>
  </si>
  <si>
    <t>998733101</t>
  </si>
  <si>
    <t>Přesun hmot tonážní pro rozvody potrubí v objektech v do 6 m</t>
  </si>
  <si>
    <t>-1493168470</t>
  </si>
  <si>
    <t>85</t>
  </si>
  <si>
    <t>998733181</t>
  </si>
  <si>
    <t>Příplatek k přesunu hmot tonážní 733 prováděný bez použití mechanizace</t>
  </si>
  <si>
    <t>2044686538</t>
  </si>
  <si>
    <t>86</t>
  </si>
  <si>
    <t>998733193</t>
  </si>
  <si>
    <t>Příplatek k přesunu hmot tonážní 733 za zvětšený přesun do 500 m</t>
  </si>
  <si>
    <t>-1186855723</t>
  </si>
  <si>
    <t>87</t>
  </si>
  <si>
    <t>734100811</t>
  </si>
  <si>
    <t>Demontáž armatury přírubové se dvěma přírubami do DN 50</t>
  </si>
  <si>
    <t>-901763201</t>
  </si>
  <si>
    <t>88</t>
  </si>
  <si>
    <t>734100812</t>
  </si>
  <si>
    <t>Demontáž armatury přírubové se dvěma přírubami do DN 100</t>
  </si>
  <si>
    <t>-629628083</t>
  </si>
  <si>
    <t>89</t>
  </si>
  <si>
    <t>734109214</t>
  </si>
  <si>
    <t>Montáž armatury přírubové se dvěma přírubami PN 16 DN 50</t>
  </si>
  <si>
    <t>-2000530134</t>
  </si>
  <si>
    <t>90</t>
  </si>
  <si>
    <t>388221520R</t>
  </si>
  <si>
    <t>stávající měřič tepla Kamstrup 65-5-CKBE-219, DN50, L=270 mm, Qp=15 m3/h, Qi=0.15 m3/h, Qs=30 m3/h, nové jímky 2 ks</t>
  </si>
  <si>
    <t>1764720474</t>
  </si>
  <si>
    <t>Stávající (přemístěný) měřič tepla
majekt ČEZ Teplárenská</t>
  </si>
  <si>
    <t>91</t>
  </si>
  <si>
    <t>734109216</t>
  </si>
  <si>
    <t>Montáž armatury přírubové se dvěma přírubami PN 16 DN 80</t>
  </si>
  <si>
    <t>22887315</t>
  </si>
  <si>
    <t>92</t>
  </si>
  <si>
    <t>551280770</t>
  </si>
  <si>
    <t>havarijní mezipřírubová klapka DN80, PN16, servopohon 24 V, 230 V, doba přestavení 90-150s, havarijní funkce</t>
  </si>
  <si>
    <t>-1920306357</t>
  </si>
  <si>
    <t>93</t>
  </si>
  <si>
    <t>734163428R</t>
  </si>
  <si>
    <t>Filtr DN 80 PN 16 do 120°C z uhlíkové oceli s vypouštěcí přírubou</t>
  </si>
  <si>
    <t>-1464563551</t>
  </si>
  <si>
    <t>94</t>
  </si>
  <si>
    <t>734192317</t>
  </si>
  <si>
    <t>Klapka mezipřírubová zpětná DN 80 PN 16 do 120°C samočinná</t>
  </si>
  <si>
    <t>-1277646240</t>
  </si>
  <si>
    <t>95</t>
  </si>
  <si>
    <t>734193115</t>
  </si>
  <si>
    <t>Klapka mezipřírubová uzavírací DN 65 PN 16 do 120°C disk tvárná litina</t>
  </si>
  <si>
    <t>286785556</t>
  </si>
  <si>
    <t>96</t>
  </si>
  <si>
    <t>734193116</t>
  </si>
  <si>
    <t>Klapka mezipřírubová uzavírací DN 80 PN 16 do 120°C disk tvárná litina</t>
  </si>
  <si>
    <t>-1762810766</t>
  </si>
  <si>
    <t>97</t>
  </si>
  <si>
    <t>734200811</t>
  </si>
  <si>
    <t>Demontáž armatury závitové s jedním závitem do G 1/2</t>
  </si>
  <si>
    <t>-1230382601</t>
  </si>
  <si>
    <t>98</t>
  </si>
  <si>
    <t>734200812</t>
  </si>
  <si>
    <t>Demontáž armatury závitové s jedním závitem do G 1</t>
  </si>
  <si>
    <t>1372742652</t>
  </si>
  <si>
    <t>99</t>
  </si>
  <si>
    <t>734200822</t>
  </si>
  <si>
    <t>Demontáž armatury závitové se dvěma závity do G 1</t>
  </si>
  <si>
    <t>1543192359</t>
  </si>
  <si>
    <t>100</t>
  </si>
  <si>
    <t>734200823</t>
  </si>
  <si>
    <t>Demontáž armatury závitové se dvěma závity do G 6/4</t>
  </si>
  <si>
    <t>-1214246924</t>
  </si>
  <si>
    <t>101</t>
  </si>
  <si>
    <t>734200824</t>
  </si>
  <si>
    <t>Demontáž armatury závitové se dvěma závity do G 2</t>
  </si>
  <si>
    <t>-683894670</t>
  </si>
  <si>
    <t>102</t>
  </si>
  <si>
    <t>734209116</t>
  </si>
  <si>
    <t>Montáž armatury závitové s dvěma závity G 5/4</t>
  </si>
  <si>
    <t>1528642538</t>
  </si>
  <si>
    <t>103</t>
  </si>
  <si>
    <t>388221500R</t>
  </si>
  <si>
    <t>stávající měřič tepla Kamstrup 66WS2BD 276, G5/4", L=260 mm, Qp=3.5 m3/h, Qi=0.035 m3/h, Qs=7 m3/h, nové jímky 2 ks</t>
  </si>
  <si>
    <t>-1139751996</t>
  </si>
  <si>
    <t>104</t>
  </si>
  <si>
    <t>422104960R</t>
  </si>
  <si>
    <t>ventil regulační TA-Fusion-P DN 32 + pohon MC 100 24V</t>
  </si>
  <si>
    <t>-1590338337</t>
  </si>
  <si>
    <t>105</t>
  </si>
  <si>
    <t>734209117</t>
  </si>
  <si>
    <t>Montáž armatury závitové s dvěma závity G 6/4</t>
  </si>
  <si>
    <t>1139957055</t>
  </si>
  <si>
    <t>106</t>
  </si>
  <si>
    <t>422104961R</t>
  </si>
  <si>
    <t>ventil regulační TA-Fusion-P DN 40 + pohon MC 100 24V</t>
  </si>
  <si>
    <t>924233667</t>
  </si>
  <si>
    <t>107</t>
  </si>
  <si>
    <t>734209118</t>
  </si>
  <si>
    <t>Montáž armatury závitové s dvěma závity G 2</t>
  </si>
  <si>
    <t>-547183171</t>
  </si>
  <si>
    <t>108</t>
  </si>
  <si>
    <t>388221515R</t>
  </si>
  <si>
    <t>stávající měřič tepla Kamstrup 66WS2BH 276, G2", L=300 mm, Qp=10 m3/h, Qi=0.1 m3/h, Qs=20 m3/h, nové jímky 2 ks</t>
  </si>
  <si>
    <t>-78379537</t>
  </si>
  <si>
    <t>109</t>
  </si>
  <si>
    <t>734211127</t>
  </si>
  <si>
    <t>Ventil závitový odvzdušňovací G 1/2 PN 14 do 120°C automatický se zpětnou klapkou otopných těles</t>
  </si>
  <si>
    <t>-686062333</t>
  </si>
  <si>
    <t>110</t>
  </si>
  <si>
    <t>734220101R</t>
  </si>
  <si>
    <t>Ventil závitový regulační přímý G 1/2 PN 20 do 100°C vyvažovací</t>
  </si>
  <si>
    <t>1051462959</t>
  </si>
  <si>
    <t>111</t>
  </si>
  <si>
    <t>734220103</t>
  </si>
  <si>
    <t>Ventil závitový regulační přímý G 5/4 PN 20 do 100°C vyvažovací</t>
  </si>
  <si>
    <t>-2100646805</t>
  </si>
  <si>
    <t>STAD G5/4"</t>
  </si>
  <si>
    <t>112</t>
  </si>
  <si>
    <t>734220104</t>
  </si>
  <si>
    <t>Ventil závitový regulační přímý G 6/4 PN 20 do 100°C vyvažovací</t>
  </si>
  <si>
    <t>-1903634490</t>
  </si>
  <si>
    <t>STAD G6/4"</t>
  </si>
  <si>
    <t>113</t>
  </si>
  <si>
    <t>734220105</t>
  </si>
  <si>
    <t>Ventil závitový regulační přímý G 2 PN 20 do 100°C vyvažovací</t>
  </si>
  <si>
    <t>1574026071</t>
  </si>
  <si>
    <t>STAD G2"</t>
  </si>
  <si>
    <t>114</t>
  </si>
  <si>
    <t>734242412</t>
  </si>
  <si>
    <t>Ventil závitový zpětný přímý G 1/2 PN 16 do 110°C</t>
  </si>
  <si>
    <t>-406908410</t>
  </si>
  <si>
    <t>115</t>
  </si>
  <si>
    <t>734242416</t>
  </si>
  <si>
    <t>Ventil závitový zpětný přímý G 6/4 PN 16 do 110°C</t>
  </si>
  <si>
    <t>-1994362519</t>
  </si>
  <si>
    <t>116</t>
  </si>
  <si>
    <t>734242417</t>
  </si>
  <si>
    <t>Ventil závitový zpětný přímý G 2 PN 16 do 110°C</t>
  </si>
  <si>
    <t>-274331127</t>
  </si>
  <si>
    <t>117</t>
  </si>
  <si>
    <t>734261236</t>
  </si>
  <si>
    <t>Šroubení topenářské přímé G 5/4 PN 16 do 120°C</t>
  </si>
  <si>
    <t>943698498</t>
  </si>
  <si>
    <t>118</t>
  </si>
  <si>
    <t>734261237</t>
  </si>
  <si>
    <t>Šroubení topenářské přímé G 6/4 PN 16 do 120°C</t>
  </si>
  <si>
    <t>-608696504</t>
  </si>
  <si>
    <t>119</t>
  </si>
  <si>
    <t>734261238</t>
  </si>
  <si>
    <t>Šroubení topenářské přímé G 2 PN 16 do 120°C</t>
  </si>
  <si>
    <t>1495882165</t>
  </si>
  <si>
    <t>120</t>
  </si>
  <si>
    <t>734291123</t>
  </si>
  <si>
    <t>Kohout plnící a vypouštěcí G 1/2 PN 10 do 110°C závitový</t>
  </si>
  <si>
    <t>-483128203</t>
  </si>
  <si>
    <t>121</t>
  </si>
  <si>
    <t>734291246</t>
  </si>
  <si>
    <t>Filtr závitový přímý G 1 1/2 PN 16 do 130°C s vnitřními závity</t>
  </si>
  <si>
    <t>408829170</t>
  </si>
  <si>
    <t>122</t>
  </si>
  <si>
    <t>734291248</t>
  </si>
  <si>
    <t>Filtr závitový přímý G 2 PN 16 do 130°C s vnitřními závity</t>
  </si>
  <si>
    <t>586653919</t>
  </si>
  <si>
    <t>123</t>
  </si>
  <si>
    <t>734292713</t>
  </si>
  <si>
    <t>1516092018</t>
  </si>
  <si>
    <t>124</t>
  </si>
  <si>
    <t>734292717</t>
  </si>
  <si>
    <t>Kohout kulový přímý G 1 1/2 PN 42 do 185°C vnitřní závit</t>
  </si>
  <si>
    <t>862059786</t>
  </si>
  <si>
    <t>125</t>
  </si>
  <si>
    <t>734292718</t>
  </si>
  <si>
    <t>293441466</t>
  </si>
  <si>
    <t>126</t>
  </si>
  <si>
    <t>734410811</t>
  </si>
  <si>
    <t>Demontáž teploměru přímého nebo rohového s ochranným pouzdrem</t>
  </si>
  <si>
    <t>932429541</t>
  </si>
  <si>
    <t>127</t>
  </si>
  <si>
    <t>734411123</t>
  </si>
  <si>
    <t>Teploměr technický s pevným stonkem a jímkou zadní připojení průměr 100 mm délky 50 mm</t>
  </si>
  <si>
    <t>-1542618160</t>
  </si>
  <si>
    <t>734411124</t>
  </si>
  <si>
    <t>Teploměr technický s pevným stonkem a jímkou zadní připojení průměr 100 mm délky 75 mm</t>
  </si>
  <si>
    <t>-809366778</t>
  </si>
  <si>
    <t>129</t>
  </si>
  <si>
    <t>734420811</t>
  </si>
  <si>
    <t>Demontáž tlakoměru se spodním připojením</t>
  </si>
  <si>
    <t>-486135219</t>
  </si>
  <si>
    <t>130</t>
  </si>
  <si>
    <t>734421150R</t>
  </si>
  <si>
    <t>1010960258</t>
  </si>
  <si>
    <t>131</t>
  </si>
  <si>
    <t>422335801</t>
  </si>
  <si>
    <t>-242155174</t>
  </si>
  <si>
    <t>132</t>
  </si>
  <si>
    <t>1432787610</t>
  </si>
  <si>
    <t>133</t>
  </si>
  <si>
    <t>1719630358</t>
  </si>
  <si>
    <t>134</t>
  </si>
  <si>
    <t>388411491R</t>
  </si>
  <si>
    <t>tlakoměr typ 3313 D 160 se spodním přípojem rozsah 0-600 kPa</t>
  </si>
  <si>
    <t>1414443290</t>
  </si>
  <si>
    <t>135</t>
  </si>
  <si>
    <t>734494121</t>
  </si>
  <si>
    <t>Návarek s metrickým závitem M 20x1,5 délky do 220 mm</t>
  </si>
  <si>
    <t>-1983102752</t>
  </si>
  <si>
    <t>136</t>
  </si>
  <si>
    <t>734494213</t>
  </si>
  <si>
    <t>Návarek s trubkovým závitem G 1/2</t>
  </si>
  <si>
    <t>-1342919540</t>
  </si>
  <si>
    <t>137</t>
  </si>
  <si>
    <t>734890801</t>
  </si>
  <si>
    <t>Přemístění demontovaných armatur vodorovně do 100 m v objektech výšky do 6 m</t>
  </si>
  <si>
    <t>1171994916</t>
  </si>
  <si>
    <t>138</t>
  </si>
  <si>
    <t>998734101</t>
  </si>
  <si>
    <t>Přesun hmot tonážní pro armatury v objektech v do 6 m</t>
  </si>
  <si>
    <t>-1033820597</t>
  </si>
  <si>
    <t>139</t>
  </si>
  <si>
    <t>998734181</t>
  </si>
  <si>
    <t>Příplatek k přesunu hmot tonážní 734 prováděný bez použití mechanizace</t>
  </si>
  <si>
    <t>-74228726</t>
  </si>
  <si>
    <t>140</t>
  </si>
  <si>
    <t>998734193</t>
  </si>
  <si>
    <t>Příplatek k přesunu hmot tonážní 734 za zvětšený přesun do 500 m</t>
  </si>
  <si>
    <t>116339761</t>
  </si>
  <si>
    <t>141</t>
  </si>
  <si>
    <t>777111111</t>
  </si>
  <si>
    <t>Vysátí podkladu před provedením lité podlahy</t>
  </si>
  <si>
    <t>1282621606</t>
  </si>
  <si>
    <t>142</t>
  </si>
  <si>
    <t>777121105</t>
  </si>
  <si>
    <t>Vyrovnání podkladu podlah epoxidovou stěrkou plněnou pískem plochy přes 1,0 m2 tl do 3 mm</t>
  </si>
  <si>
    <t>-1489907282</t>
  </si>
  <si>
    <t>143</t>
  </si>
  <si>
    <t>777131101</t>
  </si>
  <si>
    <t>Penetrační epoxidový nátěr podlahy na suchý a vyzrálý podklad</t>
  </si>
  <si>
    <t>-1111162398</t>
  </si>
  <si>
    <t>144</t>
  </si>
  <si>
    <t>777511123</t>
  </si>
  <si>
    <t>Krycí epoxidová stěrka tloušťky přes 1 do 2 mm průmyslové lité podlahy</t>
  </si>
  <si>
    <t>1064049108</t>
  </si>
  <si>
    <t>145</t>
  </si>
  <si>
    <t>783301313</t>
  </si>
  <si>
    <t>Příprava podkladu zámečnických konstrukcí před provedením nátěru odmaštěním, odmašťovačem ředidlovým</t>
  </si>
  <si>
    <t>-1675178022</t>
  </si>
  <si>
    <t>146</t>
  </si>
  <si>
    <t>783314201</t>
  </si>
  <si>
    <t>Základní antikorozní nátěr jednonásobný syntetický samozákladující zámečnických konstrukcí</t>
  </si>
  <si>
    <t>2021033441</t>
  </si>
  <si>
    <t>147</t>
  </si>
  <si>
    <t>783317101</t>
  </si>
  <si>
    <t>Krycí nátěr jednonásobný syntetický zámečnických konstrukcí</t>
  </si>
  <si>
    <t>-1361010195</t>
  </si>
  <si>
    <t>148</t>
  </si>
  <si>
    <t>783601715</t>
  </si>
  <si>
    <t>Příprava podkladu kovových potrubí do DN50 před provedením nátěru odmaštěním, odmašťovačem ředidlovým</t>
  </si>
  <si>
    <t>-1930707660</t>
  </si>
  <si>
    <t>149</t>
  </si>
  <si>
    <t>783601733</t>
  </si>
  <si>
    <t>Příprava podkladu kovových potrubí do DN100 před provedením nátěru odmaštěním, odmašťovačem ředidlovým</t>
  </si>
  <si>
    <t>1770738909</t>
  </si>
  <si>
    <t>150</t>
  </si>
  <si>
    <t>783601757</t>
  </si>
  <si>
    <t>Příprava podkladu kovových potrubí do DN150 před provedením nátěru odmaštěním, odmašťovačem ředidlovým</t>
  </si>
  <si>
    <t>-1898893191</t>
  </si>
  <si>
    <t>151</t>
  </si>
  <si>
    <t>783601797</t>
  </si>
  <si>
    <t>Příprava podkladu kovových potrubí do DN200 před provedením nátěru odmaštěním, odmašťovačem ředidlovým</t>
  </si>
  <si>
    <t>208080725</t>
  </si>
  <si>
    <t>152</t>
  </si>
  <si>
    <t>783614653</t>
  </si>
  <si>
    <t>Základní antikorozní nátěr jednonásobný syntetický samozákladující potrubí DN do 50 mm</t>
  </si>
  <si>
    <t>-1852754185</t>
  </si>
  <si>
    <t>153</t>
  </si>
  <si>
    <t>783614661</t>
  </si>
  <si>
    <t>Základní antikorozní nátěr jednonásobný syntetický samozákladující potrubí DN do 100 mm</t>
  </si>
  <si>
    <t>1849852538</t>
  </si>
  <si>
    <t>154</t>
  </si>
  <si>
    <t>783614673</t>
  </si>
  <si>
    <t>Základní antikorozní nátěr jednonásobný syntetický samozákladující potrubí DN do 150 mm</t>
  </si>
  <si>
    <t>746296282</t>
  </si>
  <si>
    <t>155</t>
  </si>
  <si>
    <t>783614683</t>
  </si>
  <si>
    <t>Základní antikorozní nátěr jednonásobný syntetický samozákladující potrubí DN do 200 mm</t>
  </si>
  <si>
    <t>2009276675</t>
  </si>
  <si>
    <t>156</t>
  </si>
  <si>
    <t>783617611</t>
  </si>
  <si>
    <t>Krycí dvojnásobný syntetický nátěr potrubí DN do 50 mm</t>
  </si>
  <si>
    <t>-390819998</t>
  </si>
  <si>
    <t>157</t>
  </si>
  <si>
    <t>784181101</t>
  </si>
  <si>
    <t>Základní akrylátová jednonásobná penetrace podkladu v místnostech výšky do 3,80m</t>
  </si>
  <si>
    <t>519008110</t>
  </si>
  <si>
    <t>158</t>
  </si>
  <si>
    <t>784121001R</t>
  </si>
  <si>
    <t>Odstranění maleb obroušením a oprášením v místnostech v do 3,8 m</t>
  </si>
  <si>
    <t>-140468514</t>
  </si>
  <si>
    <t>159</t>
  </si>
  <si>
    <t>784211101</t>
  </si>
  <si>
    <t>Dvojnásobné bílé malby ze směsí za mokra výborně otěruvzdorných v místnostech výšky do 3,80 m</t>
  </si>
  <si>
    <t>1585185669</t>
  </si>
  <si>
    <t>160</t>
  </si>
  <si>
    <t>O01100201R</t>
  </si>
  <si>
    <t>Vypuštění větví ÚT</t>
  </si>
  <si>
    <t>1584785676</t>
  </si>
  <si>
    <t>161</t>
  </si>
  <si>
    <t>O01100202R</t>
  </si>
  <si>
    <t>Proplach větví  ÚT</t>
  </si>
  <si>
    <t>1287965792</t>
  </si>
  <si>
    <t>162</t>
  </si>
  <si>
    <t>O01100203R</t>
  </si>
  <si>
    <t>Napuštění a odvzdušnění větví ÚT</t>
  </si>
  <si>
    <t>-1418087170</t>
  </si>
  <si>
    <t>163</t>
  </si>
  <si>
    <t>O01100207R</t>
  </si>
  <si>
    <t xml:space="preserve">Topná zkouška 72 hod vč. zaškolení obsluhy, nastavení oběhových čerpadel </t>
  </si>
  <si>
    <t>-1313085839</t>
  </si>
  <si>
    <t>164</t>
  </si>
  <si>
    <t>O01100208R</t>
  </si>
  <si>
    <t xml:space="preserve">Nastavení regulačních a vyvažovacích ventilů  </t>
  </si>
  <si>
    <t>ks</t>
  </si>
  <si>
    <t>1764949038</t>
  </si>
  <si>
    <t>O01100209R</t>
  </si>
  <si>
    <t>-560388240</t>
  </si>
  <si>
    <t>O01100210R</t>
  </si>
  <si>
    <t>Ostatní montážní a spotřební materiál</t>
  </si>
  <si>
    <t>-845132117</t>
  </si>
  <si>
    <t>O01100220R</t>
  </si>
  <si>
    <t xml:space="preserve">Dokumentace skutečného provedení stavby </t>
  </si>
  <si>
    <t>-1059949379</t>
  </si>
  <si>
    <t>O01100230R</t>
  </si>
  <si>
    <t>-378315213</t>
  </si>
  <si>
    <t>O01100250R</t>
  </si>
  <si>
    <t>-533624786</t>
  </si>
  <si>
    <t>VRN01</t>
  </si>
  <si>
    <t xml:space="preserve">Doprava </t>
  </si>
  <si>
    <t>soub</t>
  </si>
  <si>
    <t>-7441295</t>
  </si>
  <si>
    <t>VRN02</t>
  </si>
  <si>
    <t xml:space="preserve">Zařízení staveniště </t>
  </si>
  <si>
    <t>1490976960</t>
  </si>
  <si>
    <t>Pěnový hasicí přístroj CO2, 5 kg hasiva, s hasicí schopností minimálně 55B</t>
  </si>
  <si>
    <t>O01100205R</t>
  </si>
  <si>
    <t>SPECIFIKACE ZAŘíZENÍ A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</si>
</sst>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"/>
    <numFmt numFmtId="166" formatCode="#,##0.000"/>
  </numFmts>
  <fonts count="1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color rgb="FF96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5" fontId="11" fillId="0" borderId="7" xfId="0" applyNumberFormat="1" applyFont="1" applyBorder="1" applyAlignment="1"/>
    <xf numFmtId="165" fontId="11" fillId="0" borderId="8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9" xfId="0" applyFont="1" applyBorder="1" applyAlignment="1"/>
    <xf numFmtId="165" fontId="6" fillId="0" borderId="0" xfId="0" applyNumberFormat="1" applyFont="1" applyBorder="1" applyAlignment="1"/>
    <xf numFmtId="165" fontId="6" fillId="0" borderId="10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8" xfId="0" applyFont="1" applyBorder="1" applyAlignment="1" applyProtection="1">
      <alignment horizontal="center" vertical="center"/>
      <protection locked="0"/>
    </xf>
    <xf numFmtId="49" fontId="0" fillId="0" borderId="18" xfId="0" applyNumberFormat="1" applyFont="1" applyBorder="1" applyAlignment="1" applyProtection="1">
      <alignment horizontal="left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166" fontId="0" fillId="0" borderId="18" xfId="0" applyNumberFormat="1" applyFont="1" applyBorder="1" applyAlignment="1" applyProtection="1">
      <alignment vertical="center"/>
      <protection locked="0"/>
    </xf>
    <xf numFmtId="0" fontId="1" fillId="2" borderId="18" xfId="0" applyFont="1" applyFill="1" applyBorder="1" applyAlignment="1" applyProtection="1">
      <alignment horizontal="left" vertical="center"/>
      <protection locked="0"/>
    </xf>
    <xf numFmtId="165" fontId="1" fillId="0" borderId="0" xfId="0" applyNumberFormat="1" applyFont="1" applyBorder="1" applyAlignment="1">
      <alignment vertical="center"/>
    </xf>
    <xf numFmtId="165" fontId="1" fillId="0" borderId="10" xfId="0" applyNumberFormat="1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14" fillId="0" borderId="18" xfId="0" applyFont="1" applyBorder="1" applyAlignment="1" applyProtection="1">
      <alignment horizontal="center" vertical="center"/>
      <protection locked="0"/>
    </xf>
    <xf numFmtId="49" fontId="14" fillId="0" borderId="18" xfId="0" applyNumberFormat="1" applyFont="1" applyBorder="1" applyAlignment="1" applyProtection="1">
      <alignment horizontal="left" vertical="center" wrapText="1"/>
      <protection locked="0"/>
    </xf>
    <xf numFmtId="0" fontId="14" fillId="0" borderId="18" xfId="0" applyFont="1" applyBorder="1" applyAlignment="1" applyProtection="1">
      <alignment horizontal="center" vertical="center" wrapText="1"/>
      <protection locked="0"/>
    </xf>
    <xf numFmtId="166" fontId="14" fillId="0" borderId="18" xfId="0" applyNumberFormat="1" applyFont="1" applyBorder="1" applyAlignment="1" applyProtection="1">
      <alignment vertical="center"/>
      <protection locked="0"/>
    </xf>
    <xf numFmtId="0" fontId="1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0" fillId="0" borderId="18" xfId="0" applyFont="1" applyBorder="1" applyAlignment="1" applyProtection="1">
      <alignment horizontal="left" vertical="center" wrapText="1"/>
      <protection locked="0"/>
    </xf>
    <xf numFmtId="4" fontId="0" fillId="2" borderId="18" xfId="0" applyNumberFormat="1" applyFont="1" applyFill="1" applyBorder="1" applyAlignment="1" applyProtection="1">
      <alignment vertical="center"/>
      <protection locked="0"/>
    </xf>
    <xf numFmtId="4" fontId="0" fillId="0" borderId="18" xfId="0" applyNumberFormat="1" applyFont="1" applyBorder="1" applyAlignment="1" applyProtection="1">
      <alignment vertical="center"/>
      <protection locked="0"/>
    </xf>
    <xf numFmtId="0" fontId="13" fillId="0" borderId="7" xfId="0" applyFont="1" applyBorder="1" applyAlignment="1">
      <alignment vertical="center" wrapText="1"/>
    </xf>
    <xf numFmtId="0" fontId="0" fillId="0" borderId="7" xfId="0" applyFont="1" applyBorder="1" applyAlignment="1">
      <alignment vertical="center"/>
    </xf>
    <xf numFmtId="0" fontId="14" fillId="0" borderId="18" xfId="0" applyFont="1" applyBorder="1" applyAlignment="1" applyProtection="1">
      <alignment horizontal="left" vertical="center" wrapText="1"/>
      <protection locked="0"/>
    </xf>
    <xf numFmtId="4" fontId="14" fillId="2" borderId="18" xfId="0" applyNumberFormat="1" applyFont="1" applyFill="1" applyBorder="1" applyAlignment="1" applyProtection="1">
      <alignment vertical="center"/>
      <protection locked="0"/>
    </xf>
    <xf numFmtId="4" fontId="14" fillId="0" borderId="18" xfId="0" applyNumberFormat="1" applyFont="1" applyBorder="1" applyAlignment="1" applyProtection="1">
      <alignment vertical="center"/>
      <protection locked="0"/>
    </xf>
    <xf numFmtId="4" fontId="9" fillId="0" borderId="7" xfId="0" applyNumberFormat="1" applyFont="1" applyBorder="1" applyAlignment="1"/>
    <xf numFmtId="4" fontId="3" fillId="0" borderId="7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11" xfId="0" applyNumberFormat="1" applyFont="1" applyBorder="1" applyAlignment="1"/>
    <xf numFmtId="4" fontId="5" fillId="0" borderId="11" xfId="0" applyNumberFormat="1" applyFont="1" applyBorder="1" applyAlignment="1">
      <alignment vertical="center"/>
    </xf>
    <xf numFmtId="4" fontId="5" fillId="0" borderId="16" xfId="0" applyNumberFormat="1" applyFont="1" applyBorder="1" applyAlignment="1"/>
    <xf numFmtId="4" fontId="5" fillId="0" borderId="16" xfId="0" applyNumberFormat="1" applyFont="1" applyBorder="1" applyAlignment="1">
      <alignment vertical="center"/>
    </xf>
    <xf numFmtId="4" fontId="4" fillId="0" borderId="7" xfId="0" applyNumberFormat="1" applyFont="1" applyBorder="1" applyAlignment="1"/>
    <xf numFmtId="4" fontId="4" fillId="0" borderId="7" xfId="0" applyNumberFormat="1" applyFont="1" applyBorder="1" applyAlignment="1">
      <alignment vertical="center"/>
    </xf>
    <xf numFmtId="4" fontId="4" fillId="0" borderId="16" xfId="0" applyNumberFormat="1" applyFont="1" applyBorder="1" applyAlignment="1"/>
    <xf numFmtId="4" fontId="4" fillId="0" borderId="16" xfId="0" applyNumberFormat="1" applyFont="1" applyBorder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3"/>
  <sheetViews>
    <sheetView showGridLines="0" tabSelected="1" workbookViewId="0">
      <pane ySplit="1" topLeftCell="A2" activePane="bottomLeft" state="frozen"/>
      <selection pane="bottomLeft" activeCell="L13" sqref="L13:M1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63" s="1" customFormat="1" ht="6.95" customHeight="1" x14ac:dyDescent="0.3"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7"/>
    </row>
    <row r="3" spans="2:63" s="1" customFormat="1" ht="36.950000000000003" customHeight="1" x14ac:dyDescent="0.3">
      <c r="B3" s="7"/>
      <c r="C3" s="61" t="s">
        <v>760</v>
      </c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9"/>
    </row>
    <row r="4" spans="2:63" s="1" customFormat="1" ht="6.95" customHeight="1" x14ac:dyDescent="0.3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9"/>
    </row>
    <row r="5" spans="2:63" s="1" customFormat="1" ht="30" customHeight="1" x14ac:dyDescent="0.3">
      <c r="B5" s="7"/>
      <c r="C5" s="6" t="s">
        <v>3</v>
      </c>
      <c r="D5" s="8"/>
      <c r="E5" s="8"/>
      <c r="F5" s="62" t="s">
        <v>4</v>
      </c>
      <c r="G5" s="63"/>
      <c r="H5" s="63"/>
      <c r="I5" s="63"/>
      <c r="J5" s="63"/>
      <c r="K5" s="63"/>
      <c r="L5" s="63"/>
      <c r="M5" s="63"/>
      <c r="N5" s="63"/>
      <c r="O5" s="63"/>
      <c r="P5" s="63"/>
      <c r="Q5" s="8"/>
      <c r="R5" s="9"/>
    </row>
    <row r="6" spans="2:63" s="1" customFormat="1" ht="36.950000000000003" customHeight="1" x14ac:dyDescent="0.3">
      <c r="B6" s="7"/>
      <c r="C6" s="18" t="s">
        <v>21</v>
      </c>
      <c r="D6" s="8"/>
      <c r="E6" s="8"/>
      <c r="F6" s="59" t="s">
        <v>160</v>
      </c>
      <c r="G6" s="60"/>
      <c r="H6" s="60"/>
      <c r="I6" s="60"/>
      <c r="J6" s="60"/>
      <c r="K6" s="60"/>
      <c r="L6" s="60"/>
      <c r="M6" s="60"/>
      <c r="N6" s="60"/>
      <c r="O6" s="60"/>
      <c r="P6" s="60"/>
      <c r="Q6" s="8"/>
      <c r="R6" s="9"/>
    </row>
    <row r="7" spans="2:63" s="1" customFormat="1" ht="6.95" customHeight="1" x14ac:dyDescent="0.3"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</row>
    <row r="8" spans="2:63" s="1" customFormat="1" ht="18" customHeight="1" x14ac:dyDescent="0.3">
      <c r="B8" s="7"/>
      <c r="C8" s="6" t="s">
        <v>5</v>
      </c>
      <c r="D8" s="8"/>
      <c r="E8" s="8"/>
      <c r="F8" s="5" t="s">
        <v>6</v>
      </c>
      <c r="G8" s="8"/>
      <c r="H8" s="8"/>
      <c r="I8" s="8"/>
      <c r="J8" s="8"/>
      <c r="K8" s="6" t="s">
        <v>7</v>
      </c>
      <c r="L8" s="8"/>
      <c r="M8" s="64">
        <v>43584</v>
      </c>
      <c r="N8" s="64"/>
      <c r="O8" s="64"/>
      <c r="P8" s="64"/>
      <c r="Q8" s="8"/>
      <c r="R8" s="9"/>
    </row>
    <row r="9" spans="2:63" s="1" customFormat="1" ht="6.95" customHeight="1" x14ac:dyDescent="0.3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9"/>
    </row>
    <row r="10" spans="2:63" s="1" customFormat="1" ht="15" x14ac:dyDescent="0.3">
      <c r="B10" s="7"/>
      <c r="C10" s="6" t="s">
        <v>8</v>
      </c>
      <c r="D10" s="8"/>
      <c r="E10" s="8"/>
      <c r="F10" s="5" t="s">
        <v>9</v>
      </c>
      <c r="G10" s="8"/>
      <c r="H10" s="8"/>
      <c r="I10" s="8"/>
      <c r="J10" s="8"/>
      <c r="K10" s="6" t="s">
        <v>11</v>
      </c>
      <c r="L10" s="8"/>
      <c r="M10" s="65" t="s">
        <v>12</v>
      </c>
      <c r="N10" s="65"/>
      <c r="O10" s="65"/>
      <c r="P10" s="65"/>
      <c r="Q10" s="65"/>
      <c r="R10" s="9"/>
    </row>
    <row r="11" spans="2:63" s="1" customFormat="1" ht="14.45" customHeight="1" x14ac:dyDescent="0.3">
      <c r="B11" s="7"/>
      <c r="C11" s="6" t="s">
        <v>10</v>
      </c>
      <c r="D11" s="8"/>
      <c r="E11" s="8"/>
      <c r="F11" s="5" t="s">
        <v>22</v>
      </c>
      <c r="G11" s="8"/>
      <c r="H11" s="8"/>
      <c r="I11" s="8"/>
      <c r="J11" s="8"/>
      <c r="K11" s="6" t="s">
        <v>13</v>
      </c>
      <c r="L11" s="8"/>
      <c r="M11" s="65" t="s">
        <v>12</v>
      </c>
      <c r="N11" s="65"/>
      <c r="O11" s="65"/>
      <c r="P11" s="65"/>
      <c r="Q11" s="65"/>
      <c r="R11" s="9"/>
    </row>
    <row r="12" spans="2:63" s="1" customFormat="1" ht="10.35" customHeight="1" x14ac:dyDescent="0.3"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9"/>
    </row>
    <row r="13" spans="2:63" s="2" customFormat="1" ht="29.25" customHeight="1" x14ac:dyDescent="0.3">
      <c r="B13" s="28"/>
      <c r="C13" s="29" t="s">
        <v>30</v>
      </c>
      <c r="D13" s="30" t="s">
        <v>31</v>
      </c>
      <c r="E13" s="30" t="s">
        <v>16</v>
      </c>
      <c r="F13" s="66" t="s">
        <v>32</v>
      </c>
      <c r="G13" s="66"/>
      <c r="H13" s="66"/>
      <c r="I13" s="66"/>
      <c r="J13" s="30" t="s">
        <v>33</v>
      </c>
      <c r="K13" s="30" t="s">
        <v>34</v>
      </c>
      <c r="L13" s="67" t="s">
        <v>35</v>
      </c>
      <c r="M13" s="67"/>
      <c r="N13" s="66" t="s">
        <v>24</v>
      </c>
      <c r="O13" s="66"/>
      <c r="P13" s="66"/>
      <c r="Q13" s="68"/>
      <c r="R13" s="31"/>
      <c r="T13" s="20" t="s">
        <v>36</v>
      </c>
      <c r="U13" s="21" t="s">
        <v>14</v>
      </c>
      <c r="V13" s="21" t="s">
        <v>37</v>
      </c>
      <c r="W13" s="21" t="s">
        <v>38</v>
      </c>
      <c r="X13" s="21" t="s">
        <v>39</v>
      </c>
      <c r="Y13" s="21" t="s">
        <v>40</v>
      </c>
      <c r="Z13" s="21" t="s">
        <v>41</v>
      </c>
      <c r="AA13" s="22" t="s">
        <v>42</v>
      </c>
    </row>
    <row r="14" spans="2:63" s="1" customFormat="1" ht="29.25" customHeight="1" x14ac:dyDescent="0.35">
      <c r="B14" s="7"/>
      <c r="C14" s="24" t="s">
        <v>23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77"/>
      <c r="O14" s="78"/>
      <c r="P14" s="78"/>
      <c r="Q14" s="78"/>
      <c r="R14" s="9"/>
      <c r="T14" s="23"/>
      <c r="U14" s="11"/>
      <c r="V14" s="11"/>
      <c r="W14" s="32" t="e">
        <f>W15+W29+W208+W220+#REF!</f>
        <v>#REF!</v>
      </c>
      <c r="X14" s="11"/>
      <c r="Y14" s="32" t="e">
        <f>Y15+Y29+Y208+Y220+#REF!</f>
        <v>#REF!</v>
      </c>
      <c r="Z14" s="11"/>
      <c r="AA14" s="33" t="e">
        <f>AA15+AA29+AA208+AA220+#REF!</f>
        <v>#REF!</v>
      </c>
      <c r="AT14" s="4" t="s">
        <v>17</v>
      </c>
      <c r="AU14" s="4" t="s">
        <v>25</v>
      </c>
      <c r="BK14" s="34" t="e">
        <f>BK15+BK29+BK208+BK220+#REF!</f>
        <v>#REF!</v>
      </c>
    </row>
    <row r="15" spans="2:63" s="3" customFormat="1" ht="37.35" customHeight="1" x14ac:dyDescent="0.35">
      <c r="B15" s="35"/>
      <c r="C15" s="36"/>
      <c r="D15" s="37" t="s">
        <v>161</v>
      </c>
      <c r="E15" s="37"/>
      <c r="F15" s="37"/>
      <c r="G15" s="37"/>
      <c r="H15" s="37"/>
      <c r="I15" s="37"/>
      <c r="J15" s="37"/>
      <c r="K15" s="37"/>
      <c r="L15" s="37"/>
      <c r="M15" s="37"/>
      <c r="N15" s="79">
        <f>BK15</f>
        <v>0</v>
      </c>
      <c r="O15" s="80"/>
      <c r="P15" s="80"/>
      <c r="Q15" s="80"/>
      <c r="R15" s="38"/>
      <c r="T15" s="39"/>
      <c r="U15" s="36"/>
      <c r="V15" s="36"/>
      <c r="W15" s="40">
        <f>W16</f>
        <v>0</v>
      </c>
      <c r="X15" s="36"/>
      <c r="Y15" s="40">
        <f>Y16</f>
        <v>6.3253600000000007E-2</v>
      </c>
      <c r="Z15" s="36"/>
      <c r="AA15" s="41">
        <f>AA16</f>
        <v>2.16</v>
      </c>
      <c r="AR15" s="42" t="s">
        <v>19</v>
      </c>
      <c r="AT15" s="43" t="s">
        <v>17</v>
      </c>
      <c r="AU15" s="43" t="s">
        <v>18</v>
      </c>
      <c r="AY15" s="42" t="s">
        <v>43</v>
      </c>
      <c r="BK15" s="44">
        <f>BK16</f>
        <v>0</v>
      </c>
    </row>
    <row r="16" spans="2:63" s="3" customFormat="1" ht="19.899999999999999" customHeight="1" x14ac:dyDescent="0.3">
      <c r="B16" s="35"/>
      <c r="C16" s="36"/>
      <c r="D16" s="45" t="s">
        <v>162</v>
      </c>
      <c r="E16" s="45"/>
      <c r="F16" s="45"/>
      <c r="G16" s="45"/>
      <c r="H16" s="45"/>
      <c r="I16" s="45"/>
      <c r="J16" s="45"/>
      <c r="K16" s="45"/>
      <c r="L16" s="45"/>
      <c r="M16" s="45"/>
      <c r="N16" s="81">
        <f>BK16</f>
        <v>0</v>
      </c>
      <c r="O16" s="82"/>
      <c r="P16" s="82"/>
      <c r="Q16" s="82"/>
      <c r="R16" s="38"/>
      <c r="T16" s="39"/>
      <c r="U16" s="36"/>
      <c r="V16" s="36"/>
      <c r="W16" s="40">
        <f>SUM(W17:W28)</f>
        <v>0</v>
      </c>
      <c r="X16" s="36"/>
      <c r="Y16" s="40">
        <f>SUM(Y17:Y28)</f>
        <v>6.3253600000000007E-2</v>
      </c>
      <c r="Z16" s="36"/>
      <c r="AA16" s="41">
        <f>SUM(AA17:AA28)</f>
        <v>2.16</v>
      </c>
      <c r="AR16" s="42" t="s">
        <v>19</v>
      </c>
      <c r="AT16" s="43" t="s">
        <v>17</v>
      </c>
      <c r="AU16" s="43" t="s">
        <v>19</v>
      </c>
      <c r="AY16" s="42" t="s">
        <v>43</v>
      </c>
      <c r="BK16" s="44">
        <f>SUM(BK17:BK28)</f>
        <v>0</v>
      </c>
    </row>
    <row r="17" spans="2:65" s="1" customFormat="1" ht="31.5" customHeight="1" x14ac:dyDescent="0.3">
      <c r="B17" s="26"/>
      <c r="C17" s="46" t="s">
        <v>19</v>
      </c>
      <c r="D17" s="46" t="s">
        <v>44</v>
      </c>
      <c r="E17" s="47" t="s">
        <v>170</v>
      </c>
      <c r="F17" s="69" t="s">
        <v>171</v>
      </c>
      <c r="G17" s="69"/>
      <c r="H17" s="69"/>
      <c r="I17" s="69"/>
      <c r="J17" s="48" t="s">
        <v>172</v>
      </c>
      <c r="K17" s="49">
        <v>41.34</v>
      </c>
      <c r="L17" s="70">
        <v>0</v>
      </c>
      <c r="M17" s="70"/>
      <c r="N17" s="71">
        <f>ROUND(L17*K17,2)</f>
        <v>0</v>
      </c>
      <c r="O17" s="71"/>
      <c r="P17" s="71"/>
      <c r="Q17" s="71"/>
      <c r="R17" s="27"/>
      <c r="T17" s="50" t="s">
        <v>0</v>
      </c>
      <c r="U17" s="10" t="s">
        <v>15</v>
      </c>
      <c r="V17" s="8"/>
      <c r="W17" s="51">
        <f>V17*K17</f>
        <v>0</v>
      </c>
      <c r="X17" s="51">
        <v>4.0000000000000003E-5</v>
      </c>
      <c r="Y17" s="51">
        <f>X17*K17</f>
        <v>1.6536000000000003E-3</v>
      </c>
      <c r="Z17" s="51">
        <v>0</v>
      </c>
      <c r="AA17" s="52">
        <f>Z17*K17</f>
        <v>0</v>
      </c>
      <c r="AR17" s="4" t="s">
        <v>56</v>
      </c>
      <c r="AT17" s="4" t="s">
        <v>44</v>
      </c>
      <c r="AU17" s="4" t="s">
        <v>20</v>
      </c>
      <c r="AY17" s="4" t="s">
        <v>43</v>
      </c>
      <c r="BE17" s="25">
        <f>IF(U17="základní",N17,0)</f>
        <v>0</v>
      </c>
      <c r="BF17" s="25">
        <f>IF(U17="snížená",N17,0)</f>
        <v>0</v>
      </c>
      <c r="BG17" s="25">
        <f>IF(U17="zákl. přenesená",N17,0)</f>
        <v>0</v>
      </c>
      <c r="BH17" s="25">
        <f>IF(U17="sníž. přenesená",N17,0)</f>
        <v>0</v>
      </c>
      <c r="BI17" s="25">
        <f>IF(U17="nulová",N17,0)</f>
        <v>0</v>
      </c>
      <c r="BJ17" s="4" t="s">
        <v>19</v>
      </c>
      <c r="BK17" s="25">
        <f>ROUND(L17*K17,2)</f>
        <v>0</v>
      </c>
      <c r="BL17" s="4" t="s">
        <v>56</v>
      </c>
      <c r="BM17" s="4" t="s">
        <v>173</v>
      </c>
    </row>
    <row r="18" spans="2:65" s="1" customFormat="1" ht="31.5" customHeight="1" x14ac:dyDescent="0.3">
      <c r="B18" s="26"/>
      <c r="C18" s="46" t="s">
        <v>20</v>
      </c>
      <c r="D18" s="46" t="s">
        <v>44</v>
      </c>
      <c r="E18" s="47" t="s">
        <v>174</v>
      </c>
      <c r="F18" s="69" t="s">
        <v>175</v>
      </c>
      <c r="G18" s="69"/>
      <c r="H18" s="69"/>
      <c r="I18" s="69"/>
      <c r="J18" s="48" t="s">
        <v>172</v>
      </c>
      <c r="K18" s="49">
        <v>4</v>
      </c>
      <c r="L18" s="70">
        <v>0</v>
      </c>
      <c r="M18" s="70"/>
      <c r="N18" s="71">
        <f>ROUND(L18*K18,2)</f>
        <v>0</v>
      </c>
      <c r="O18" s="71"/>
      <c r="P18" s="71"/>
      <c r="Q18" s="71"/>
      <c r="R18" s="27"/>
      <c r="T18" s="50" t="s">
        <v>0</v>
      </c>
      <c r="U18" s="10" t="s">
        <v>15</v>
      </c>
      <c r="V18" s="8"/>
      <c r="W18" s="51">
        <f>V18*K18</f>
        <v>0</v>
      </c>
      <c r="X18" s="51">
        <v>1.54E-2</v>
      </c>
      <c r="Y18" s="51">
        <f>X18*K18</f>
        <v>6.1600000000000002E-2</v>
      </c>
      <c r="Z18" s="51">
        <v>0</v>
      </c>
      <c r="AA18" s="52">
        <f>Z18*K18</f>
        <v>0</v>
      </c>
      <c r="AR18" s="4" t="s">
        <v>56</v>
      </c>
      <c r="AT18" s="4" t="s">
        <v>44</v>
      </c>
      <c r="AU18" s="4" t="s">
        <v>20</v>
      </c>
      <c r="AY18" s="4" t="s">
        <v>43</v>
      </c>
      <c r="BE18" s="25">
        <f>IF(U18="základní",N18,0)</f>
        <v>0</v>
      </c>
      <c r="BF18" s="25">
        <f>IF(U18="snížená",N18,0)</f>
        <v>0</v>
      </c>
      <c r="BG18" s="25">
        <f>IF(U18="zákl. přenesená",N18,0)</f>
        <v>0</v>
      </c>
      <c r="BH18" s="25">
        <f>IF(U18="sníž. přenesená",N18,0)</f>
        <v>0</v>
      </c>
      <c r="BI18" s="25">
        <f>IF(U18="nulová",N18,0)</f>
        <v>0</v>
      </c>
      <c r="BJ18" s="4" t="s">
        <v>19</v>
      </c>
      <c r="BK18" s="25">
        <f>ROUND(L18*K18,2)</f>
        <v>0</v>
      </c>
      <c r="BL18" s="4" t="s">
        <v>56</v>
      </c>
      <c r="BM18" s="4" t="s">
        <v>176</v>
      </c>
    </row>
    <row r="19" spans="2:65" s="1" customFormat="1" ht="54" customHeight="1" x14ac:dyDescent="0.3">
      <c r="B19" s="7"/>
      <c r="C19" s="8"/>
      <c r="D19" s="8"/>
      <c r="E19" s="8"/>
      <c r="F19" s="72" t="s">
        <v>177</v>
      </c>
      <c r="G19" s="73"/>
      <c r="H19" s="73"/>
      <c r="I19" s="73"/>
      <c r="J19" s="8"/>
      <c r="K19" s="8"/>
      <c r="L19" s="8"/>
      <c r="M19" s="8"/>
      <c r="N19" s="8"/>
      <c r="O19" s="8"/>
      <c r="P19" s="8"/>
      <c r="Q19" s="8"/>
      <c r="R19" s="9"/>
      <c r="T19" s="53"/>
      <c r="U19" s="8"/>
      <c r="V19" s="8"/>
      <c r="W19" s="8"/>
      <c r="X19" s="8"/>
      <c r="Y19" s="8"/>
      <c r="Z19" s="8"/>
      <c r="AA19" s="19"/>
      <c r="AT19" s="4" t="s">
        <v>49</v>
      </c>
      <c r="AU19" s="4" t="s">
        <v>20</v>
      </c>
    </row>
    <row r="20" spans="2:65" s="1" customFormat="1" ht="22.5" customHeight="1" x14ac:dyDescent="0.3">
      <c r="B20" s="26"/>
      <c r="C20" s="46" t="s">
        <v>52</v>
      </c>
      <c r="D20" s="46" t="s">
        <v>44</v>
      </c>
      <c r="E20" s="47" t="s">
        <v>178</v>
      </c>
      <c r="F20" s="69" t="s">
        <v>179</v>
      </c>
      <c r="G20" s="69"/>
      <c r="H20" s="69"/>
      <c r="I20" s="69"/>
      <c r="J20" s="48" t="s">
        <v>180</v>
      </c>
      <c r="K20" s="49">
        <v>0.9</v>
      </c>
      <c r="L20" s="70">
        <v>0</v>
      </c>
      <c r="M20" s="70"/>
      <c r="N20" s="71">
        <f>ROUND(L20*K20,2)</f>
        <v>0</v>
      </c>
      <c r="O20" s="71"/>
      <c r="P20" s="71"/>
      <c r="Q20" s="71"/>
      <c r="R20" s="27"/>
      <c r="T20" s="50" t="s">
        <v>0</v>
      </c>
      <c r="U20" s="10" t="s">
        <v>15</v>
      </c>
      <c r="V20" s="8"/>
      <c r="W20" s="51">
        <f>V20*K20</f>
        <v>0</v>
      </c>
      <c r="X20" s="51">
        <v>0</v>
      </c>
      <c r="Y20" s="51">
        <f>X20*K20</f>
        <v>0</v>
      </c>
      <c r="Z20" s="51">
        <v>2.4</v>
      </c>
      <c r="AA20" s="52">
        <f>Z20*K20</f>
        <v>2.16</v>
      </c>
      <c r="AR20" s="4" t="s">
        <v>56</v>
      </c>
      <c r="AT20" s="4" t="s">
        <v>44</v>
      </c>
      <c r="AU20" s="4" t="s">
        <v>20</v>
      </c>
      <c r="AY20" s="4" t="s">
        <v>43</v>
      </c>
      <c r="BE20" s="25">
        <f>IF(U20="základní",N20,0)</f>
        <v>0</v>
      </c>
      <c r="BF20" s="25">
        <f>IF(U20="snížená",N20,0)</f>
        <v>0</v>
      </c>
      <c r="BG20" s="25">
        <f>IF(U20="zákl. přenesená",N20,0)</f>
        <v>0</v>
      </c>
      <c r="BH20" s="25">
        <f>IF(U20="sníž. přenesená",N20,0)</f>
        <v>0</v>
      </c>
      <c r="BI20" s="25">
        <f>IF(U20="nulová",N20,0)</f>
        <v>0</v>
      </c>
      <c r="BJ20" s="4" t="s">
        <v>19</v>
      </c>
      <c r="BK20" s="25">
        <f>ROUND(L20*K20,2)</f>
        <v>0</v>
      </c>
      <c r="BL20" s="4" t="s">
        <v>56</v>
      </c>
      <c r="BM20" s="4" t="s">
        <v>181</v>
      </c>
    </row>
    <row r="21" spans="2:65" s="1" customFormat="1" ht="30" customHeight="1" x14ac:dyDescent="0.3">
      <c r="B21" s="7"/>
      <c r="C21" s="8"/>
      <c r="D21" s="8"/>
      <c r="E21" s="8"/>
      <c r="F21" s="72" t="s">
        <v>182</v>
      </c>
      <c r="G21" s="73"/>
      <c r="H21" s="73"/>
      <c r="I21" s="73"/>
      <c r="J21" s="8"/>
      <c r="K21" s="8"/>
      <c r="L21" s="8"/>
      <c r="M21" s="8"/>
      <c r="N21" s="8"/>
      <c r="O21" s="8"/>
      <c r="P21" s="8"/>
      <c r="Q21" s="8"/>
      <c r="R21" s="9"/>
      <c r="T21" s="53"/>
      <c r="U21" s="8"/>
      <c r="V21" s="8"/>
      <c r="W21" s="8"/>
      <c r="X21" s="8"/>
      <c r="Y21" s="8"/>
      <c r="Z21" s="8"/>
      <c r="AA21" s="19"/>
      <c r="AT21" s="4" t="s">
        <v>49</v>
      </c>
      <c r="AU21" s="4" t="s">
        <v>20</v>
      </c>
    </row>
    <row r="22" spans="2:65" s="1" customFormat="1" ht="31.5" customHeight="1" x14ac:dyDescent="0.3">
      <c r="B22" s="26"/>
      <c r="C22" s="46" t="s">
        <v>56</v>
      </c>
      <c r="D22" s="46" t="s">
        <v>44</v>
      </c>
      <c r="E22" s="47" t="s">
        <v>183</v>
      </c>
      <c r="F22" s="69" t="s">
        <v>184</v>
      </c>
      <c r="G22" s="69"/>
      <c r="H22" s="69"/>
      <c r="I22" s="69"/>
      <c r="J22" s="48" t="s">
        <v>65</v>
      </c>
      <c r="K22" s="49">
        <v>2.16</v>
      </c>
      <c r="L22" s="70">
        <v>0</v>
      </c>
      <c r="M22" s="70"/>
      <c r="N22" s="71">
        <f>ROUND(L22*K22,2)</f>
        <v>0</v>
      </c>
      <c r="O22" s="71"/>
      <c r="P22" s="71"/>
      <c r="Q22" s="71"/>
      <c r="R22" s="27"/>
      <c r="T22" s="50" t="s">
        <v>0</v>
      </c>
      <c r="U22" s="10" t="s">
        <v>15</v>
      </c>
      <c r="V22" s="8"/>
      <c r="W22" s="51">
        <f>V22*K22</f>
        <v>0</v>
      </c>
      <c r="X22" s="51">
        <v>0</v>
      </c>
      <c r="Y22" s="51">
        <f>X22*K22</f>
        <v>0</v>
      </c>
      <c r="Z22" s="51">
        <v>0</v>
      </c>
      <c r="AA22" s="52">
        <f>Z22*K22</f>
        <v>0</v>
      </c>
      <c r="AR22" s="4" t="s">
        <v>56</v>
      </c>
      <c r="AT22" s="4" t="s">
        <v>44</v>
      </c>
      <c r="AU22" s="4" t="s">
        <v>20</v>
      </c>
      <c r="AY22" s="4" t="s">
        <v>43</v>
      </c>
      <c r="BE22" s="25">
        <f>IF(U22="základní",N22,0)</f>
        <v>0</v>
      </c>
      <c r="BF22" s="25">
        <f>IF(U22="snížená",N22,0)</f>
        <v>0</v>
      </c>
      <c r="BG22" s="25">
        <f>IF(U22="zákl. přenesená",N22,0)</f>
        <v>0</v>
      </c>
      <c r="BH22" s="25">
        <f>IF(U22="sníž. přenesená",N22,0)</f>
        <v>0</v>
      </c>
      <c r="BI22" s="25">
        <f>IF(U22="nulová",N22,0)</f>
        <v>0</v>
      </c>
      <c r="BJ22" s="4" t="s">
        <v>19</v>
      </c>
      <c r="BK22" s="25">
        <f>ROUND(L22*K22,2)</f>
        <v>0</v>
      </c>
      <c r="BL22" s="4" t="s">
        <v>56</v>
      </c>
      <c r="BM22" s="4" t="s">
        <v>185</v>
      </c>
    </row>
    <row r="23" spans="2:65" s="1" customFormat="1" ht="31.5" customHeight="1" x14ac:dyDescent="0.3">
      <c r="B23" s="26"/>
      <c r="C23" s="46" t="s">
        <v>58</v>
      </c>
      <c r="D23" s="46" t="s">
        <v>44</v>
      </c>
      <c r="E23" s="47" t="s">
        <v>186</v>
      </c>
      <c r="F23" s="69" t="s">
        <v>187</v>
      </c>
      <c r="G23" s="69"/>
      <c r="H23" s="69"/>
      <c r="I23" s="69"/>
      <c r="J23" s="48" t="s">
        <v>65</v>
      </c>
      <c r="K23" s="49">
        <v>43.2</v>
      </c>
      <c r="L23" s="70">
        <v>0</v>
      </c>
      <c r="M23" s="70"/>
      <c r="N23" s="71">
        <f>ROUND(L23*K23,2)</f>
        <v>0</v>
      </c>
      <c r="O23" s="71"/>
      <c r="P23" s="71"/>
      <c r="Q23" s="71"/>
      <c r="R23" s="27"/>
      <c r="T23" s="50" t="s">
        <v>0</v>
      </c>
      <c r="U23" s="10" t="s">
        <v>15</v>
      </c>
      <c r="V23" s="8"/>
      <c r="W23" s="51">
        <f>V23*K23</f>
        <v>0</v>
      </c>
      <c r="X23" s="51">
        <v>0</v>
      </c>
      <c r="Y23" s="51">
        <f>X23*K23</f>
        <v>0</v>
      </c>
      <c r="Z23" s="51">
        <v>0</v>
      </c>
      <c r="AA23" s="52">
        <f>Z23*K23</f>
        <v>0</v>
      </c>
      <c r="AR23" s="4" t="s">
        <v>56</v>
      </c>
      <c r="AT23" s="4" t="s">
        <v>44</v>
      </c>
      <c r="AU23" s="4" t="s">
        <v>20</v>
      </c>
      <c r="AY23" s="4" t="s">
        <v>43</v>
      </c>
      <c r="BE23" s="25">
        <f>IF(U23="základní",N23,0)</f>
        <v>0</v>
      </c>
      <c r="BF23" s="25">
        <f>IF(U23="snížená",N23,0)</f>
        <v>0</v>
      </c>
      <c r="BG23" s="25">
        <f>IF(U23="zákl. přenesená",N23,0)</f>
        <v>0</v>
      </c>
      <c r="BH23" s="25">
        <f>IF(U23="sníž. přenesená",N23,0)</f>
        <v>0</v>
      </c>
      <c r="BI23" s="25">
        <f>IF(U23="nulová",N23,0)</f>
        <v>0</v>
      </c>
      <c r="BJ23" s="4" t="s">
        <v>19</v>
      </c>
      <c r="BK23" s="25">
        <f>ROUND(L23*K23,2)</f>
        <v>0</v>
      </c>
      <c r="BL23" s="4" t="s">
        <v>56</v>
      </c>
      <c r="BM23" s="4" t="s">
        <v>188</v>
      </c>
    </row>
    <row r="24" spans="2:65" s="1" customFormat="1" ht="22.5" customHeight="1" x14ac:dyDescent="0.3">
      <c r="B24" s="7"/>
      <c r="C24" s="8"/>
      <c r="D24" s="8"/>
      <c r="E24" s="8"/>
      <c r="F24" s="72" t="s">
        <v>189</v>
      </c>
      <c r="G24" s="73"/>
      <c r="H24" s="73"/>
      <c r="I24" s="73"/>
      <c r="J24" s="8"/>
      <c r="K24" s="8"/>
      <c r="L24" s="8"/>
      <c r="M24" s="8"/>
      <c r="N24" s="8"/>
      <c r="O24" s="8"/>
      <c r="P24" s="8"/>
      <c r="Q24" s="8"/>
      <c r="R24" s="9"/>
      <c r="T24" s="53"/>
      <c r="U24" s="8"/>
      <c r="V24" s="8"/>
      <c r="W24" s="8"/>
      <c r="X24" s="8"/>
      <c r="Y24" s="8"/>
      <c r="Z24" s="8"/>
      <c r="AA24" s="19"/>
      <c r="AT24" s="4" t="s">
        <v>49</v>
      </c>
      <c r="AU24" s="4" t="s">
        <v>20</v>
      </c>
    </row>
    <row r="25" spans="2:65" s="1" customFormat="1" ht="31.5" customHeight="1" x14ac:dyDescent="0.3">
      <c r="B25" s="26"/>
      <c r="C25" s="46" t="s">
        <v>61</v>
      </c>
      <c r="D25" s="46" t="s">
        <v>44</v>
      </c>
      <c r="E25" s="47" t="s">
        <v>190</v>
      </c>
      <c r="F25" s="69" t="s">
        <v>191</v>
      </c>
      <c r="G25" s="69"/>
      <c r="H25" s="69"/>
      <c r="I25" s="69"/>
      <c r="J25" s="48" t="s">
        <v>65</v>
      </c>
      <c r="K25" s="49">
        <v>2.16</v>
      </c>
      <c r="L25" s="70">
        <v>0</v>
      </c>
      <c r="M25" s="70"/>
      <c r="N25" s="71">
        <f>ROUND(L25*K25,2)</f>
        <v>0</v>
      </c>
      <c r="O25" s="71"/>
      <c r="P25" s="71"/>
      <c r="Q25" s="71"/>
      <c r="R25" s="27"/>
      <c r="T25" s="50" t="s">
        <v>0</v>
      </c>
      <c r="U25" s="10" t="s">
        <v>15</v>
      </c>
      <c r="V25" s="8"/>
      <c r="W25" s="51">
        <f>V25*K25</f>
        <v>0</v>
      </c>
      <c r="X25" s="51">
        <v>0</v>
      </c>
      <c r="Y25" s="51">
        <f>X25*K25</f>
        <v>0</v>
      </c>
      <c r="Z25" s="51">
        <v>0</v>
      </c>
      <c r="AA25" s="52">
        <f>Z25*K25</f>
        <v>0</v>
      </c>
      <c r="AR25" s="4" t="s">
        <v>56</v>
      </c>
      <c r="AT25" s="4" t="s">
        <v>44</v>
      </c>
      <c r="AU25" s="4" t="s">
        <v>20</v>
      </c>
      <c r="AY25" s="4" t="s">
        <v>43</v>
      </c>
      <c r="BE25" s="25">
        <f>IF(U25="základní",N25,0)</f>
        <v>0</v>
      </c>
      <c r="BF25" s="25">
        <f>IF(U25="snížená",N25,0)</f>
        <v>0</v>
      </c>
      <c r="BG25" s="25">
        <f>IF(U25="zákl. přenesená",N25,0)</f>
        <v>0</v>
      </c>
      <c r="BH25" s="25">
        <f>IF(U25="sníž. přenesená",N25,0)</f>
        <v>0</v>
      </c>
      <c r="BI25" s="25">
        <f>IF(U25="nulová",N25,0)</f>
        <v>0</v>
      </c>
      <c r="BJ25" s="4" t="s">
        <v>19</v>
      </c>
      <c r="BK25" s="25">
        <f>ROUND(L25*K25,2)</f>
        <v>0</v>
      </c>
      <c r="BL25" s="4" t="s">
        <v>56</v>
      </c>
      <c r="BM25" s="4" t="s">
        <v>192</v>
      </c>
    </row>
    <row r="26" spans="2:65" s="1" customFormat="1" ht="31.5" customHeight="1" x14ac:dyDescent="0.3">
      <c r="B26" s="26"/>
      <c r="C26" s="46" t="s">
        <v>62</v>
      </c>
      <c r="D26" s="46" t="s">
        <v>44</v>
      </c>
      <c r="E26" s="47" t="s">
        <v>193</v>
      </c>
      <c r="F26" s="69" t="s">
        <v>194</v>
      </c>
      <c r="G26" s="69"/>
      <c r="H26" s="69"/>
      <c r="I26" s="69"/>
      <c r="J26" s="48" t="s">
        <v>65</v>
      </c>
      <c r="K26" s="49">
        <v>12.96</v>
      </c>
      <c r="L26" s="70">
        <v>0</v>
      </c>
      <c r="M26" s="70"/>
      <c r="N26" s="71">
        <f>ROUND(L26*K26,2)</f>
        <v>0</v>
      </c>
      <c r="O26" s="71"/>
      <c r="P26" s="71"/>
      <c r="Q26" s="71"/>
      <c r="R26" s="27"/>
      <c r="T26" s="50" t="s">
        <v>0</v>
      </c>
      <c r="U26" s="10" t="s">
        <v>15</v>
      </c>
      <c r="V26" s="8"/>
      <c r="W26" s="51">
        <f>V26*K26</f>
        <v>0</v>
      </c>
      <c r="X26" s="51">
        <v>0</v>
      </c>
      <c r="Y26" s="51">
        <f>X26*K26</f>
        <v>0</v>
      </c>
      <c r="Z26" s="51">
        <v>0</v>
      </c>
      <c r="AA26" s="52">
        <f>Z26*K26</f>
        <v>0</v>
      </c>
      <c r="AR26" s="4" t="s">
        <v>56</v>
      </c>
      <c r="AT26" s="4" t="s">
        <v>44</v>
      </c>
      <c r="AU26" s="4" t="s">
        <v>20</v>
      </c>
      <c r="AY26" s="4" t="s">
        <v>43</v>
      </c>
      <c r="BE26" s="25">
        <f>IF(U26="základní",N26,0)</f>
        <v>0</v>
      </c>
      <c r="BF26" s="25">
        <f>IF(U26="snížená",N26,0)</f>
        <v>0</v>
      </c>
      <c r="BG26" s="25">
        <f>IF(U26="zákl. přenesená",N26,0)</f>
        <v>0</v>
      </c>
      <c r="BH26" s="25">
        <f>IF(U26="sníž. přenesená",N26,0)</f>
        <v>0</v>
      </c>
      <c r="BI26" s="25">
        <f>IF(U26="nulová",N26,0)</f>
        <v>0</v>
      </c>
      <c r="BJ26" s="4" t="s">
        <v>19</v>
      </c>
      <c r="BK26" s="25">
        <f>ROUND(L26*K26,2)</f>
        <v>0</v>
      </c>
      <c r="BL26" s="4" t="s">
        <v>56</v>
      </c>
      <c r="BM26" s="4" t="s">
        <v>195</v>
      </c>
    </row>
    <row r="27" spans="2:65" s="1" customFormat="1" ht="22.5" customHeight="1" x14ac:dyDescent="0.3">
      <c r="B27" s="7"/>
      <c r="C27" s="8"/>
      <c r="D27" s="8"/>
      <c r="E27" s="8"/>
      <c r="F27" s="72" t="s">
        <v>196</v>
      </c>
      <c r="G27" s="73"/>
      <c r="H27" s="73"/>
      <c r="I27" s="73"/>
      <c r="J27" s="8"/>
      <c r="K27" s="8"/>
      <c r="L27" s="8"/>
      <c r="M27" s="8"/>
      <c r="N27" s="8"/>
      <c r="O27" s="8"/>
      <c r="P27" s="8"/>
      <c r="Q27" s="8"/>
      <c r="R27" s="9"/>
      <c r="T27" s="53"/>
      <c r="U27" s="8"/>
      <c r="V27" s="8"/>
      <c r="W27" s="8"/>
      <c r="X27" s="8"/>
      <c r="Y27" s="8"/>
      <c r="Z27" s="8"/>
      <c r="AA27" s="19"/>
      <c r="AT27" s="4" t="s">
        <v>49</v>
      </c>
      <c r="AU27" s="4" t="s">
        <v>20</v>
      </c>
    </row>
    <row r="28" spans="2:65" s="1" customFormat="1" ht="31.5" customHeight="1" x14ac:dyDescent="0.3">
      <c r="B28" s="26"/>
      <c r="C28" s="46" t="s">
        <v>66</v>
      </c>
      <c r="D28" s="46" t="s">
        <v>44</v>
      </c>
      <c r="E28" s="47" t="s">
        <v>197</v>
      </c>
      <c r="F28" s="69" t="s">
        <v>198</v>
      </c>
      <c r="G28" s="69"/>
      <c r="H28" s="69"/>
      <c r="I28" s="69"/>
      <c r="J28" s="48" t="s">
        <v>65</v>
      </c>
      <c r="K28" s="49">
        <v>2.16</v>
      </c>
      <c r="L28" s="70">
        <v>0</v>
      </c>
      <c r="M28" s="70"/>
      <c r="N28" s="71">
        <f>ROUND(L28*K28,2)</f>
        <v>0</v>
      </c>
      <c r="O28" s="71"/>
      <c r="P28" s="71"/>
      <c r="Q28" s="71"/>
      <c r="R28" s="27"/>
      <c r="T28" s="50" t="s">
        <v>0</v>
      </c>
      <c r="U28" s="10" t="s">
        <v>15</v>
      </c>
      <c r="V28" s="8"/>
      <c r="W28" s="51">
        <f>V28*K28</f>
        <v>0</v>
      </c>
      <c r="X28" s="51">
        <v>0</v>
      </c>
      <c r="Y28" s="51">
        <f>X28*K28</f>
        <v>0</v>
      </c>
      <c r="Z28" s="51">
        <v>0</v>
      </c>
      <c r="AA28" s="52">
        <f>Z28*K28</f>
        <v>0</v>
      </c>
      <c r="AR28" s="4" t="s">
        <v>56</v>
      </c>
      <c r="AT28" s="4" t="s">
        <v>44</v>
      </c>
      <c r="AU28" s="4" t="s">
        <v>20</v>
      </c>
      <c r="AY28" s="4" t="s">
        <v>43</v>
      </c>
      <c r="BE28" s="25">
        <f>IF(U28="základní",N28,0)</f>
        <v>0</v>
      </c>
      <c r="BF28" s="25">
        <f>IF(U28="snížená",N28,0)</f>
        <v>0</v>
      </c>
      <c r="BG28" s="25">
        <f>IF(U28="zákl. přenesená",N28,0)</f>
        <v>0</v>
      </c>
      <c r="BH28" s="25">
        <f>IF(U28="sníž. přenesená",N28,0)</f>
        <v>0</v>
      </c>
      <c r="BI28" s="25">
        <f>IF(U28="nulová",N28,0)</f>
        <v>0</v>
      </c>
      <c r="BJ28" s="4" t="s">
        <v>19</v>
      </c>
      <c r="BK28" s="25">
        <f>ROUND(L28*K28,2)</f>
        <v>0</v>
      </c>
      <c r="BL28" s="4" t="s">
        <v>56</v>
      </c>
      <c r="BM28" s="4" t="s">
        <v>199</v>
      </c>
    </row>
    <row r="29" spans="2:65" s="3" customFormat="1" ht="37.35" customHeight="1" x14ac:dyDescent="0.35">
      <c r="B29" s="35"/>
      <c r="C29" s="36"/>
      <c r="D29" s="37" t="s">
        <v>26</v>
      </c>
      <c r="E29" s="37"/>
      <c r="F29" s="37"/>
      <c r="G29" s="37"/>
      <c r="H29" s="37"/>
      <c r="I29" s="37"/>
      <c r="J29" s="37"/>
      <c r="K29" s="37"/>
      <c r="L29" s="37"/>
      <c r="M29" s="37"/>
      <c r="N29" s="85">
        <f>BK29</f>
        <v>0</v>
      </c>
      <c r="O29" s="86"/>
      <c r="P29" s="86"/>
      <c r="Q29" s="86"/>
      <c r="R29" s="38"/>
      <c r="T29" s="39"/>
      <c r="U29" s="36"/>
      <c r="V29" s="36"/>
      <c r="W29" s="40">
        <f>W30+W55+W57+W92+W123+W186+W191+W204</f>
        <v>0</v>
      </c>
      <c r="X29" s="36"/>
      <c r="Y29" s="40">
        <f>Y30+Y55+Y57+Y92+Y123+Y186+Y191+Y204</f>
        <v>2.7629968000000003</v>
      </c>
      <c r="Z29" s="36"/>
      <c r="AA29" s="41">
        <f>AA30+AA55+AA57+AA92+AA123+AA186+AA191+AA204</f>
        <v>3.4356840000000002</v>
      </c>
      <c r="AR29" s="42" t="s">
        <v>20</v>
      </c>
      <c r="AT29" s="43" t="s">
        <v>17</v>
      </c>
      <c r="AU29" s="43" t="s">
        <v>18</v>
      </c>
      <c r="AY29" s="42" t="s">
        <v>43</v>
      </c>
      <c r="BK29" s="44">
        <f>BK30+BK55+BK57+BK92+BK123+BK186+BK191+BK204</f>
        <v>0</v>
      </c>
    </row>
    <row r="30" spans="2:65" s="3" customFormat="1" ht="19.899999999999999" customHeight="1" x14ac:dyDescent="0.3">
      <c r="B30" s="35"/>
      <c r="C30" s="36"/>
      <c r="D30" s="45" t="s">
        <v>27</v>
      </c>
      <c r="E30" s="45"/>
      <c r="F30" s="45"/>
      <c r="G30" s="45"/>
      <c r="H30" s="45"/>
      <c r="I30" s="45"/>
      <c r="J30" s="45"/>
      <c r="K30" s="45"/>
      <c r="L30" s="45"/>
      <c r="M30" s="45"/>
      <c r="N30" s="81">
        <f>BK30</f>
        <v>0</v>
      </c>
      <c r="O30" s="82"/>
      <c r="P30" s="82"/>
      <c r="Q30" s="82"/>
      <c r="R30" s="38"/>
      <c r="T30" s="39"/>
      <c r="U30" s="36"/>
      <c r="V30" s="36"/>
      <c r="W30" s="40">
        <f>SUM(W31:W54)</f>
        <v>0</v>
      </c>
      <c r="X30" s="36"/>
      <c r="Y30" s="40">
        <f>SUM(Y31:Y54)</f>
        <v>0.34159</v>
      </c>
      <c r="Z30" s="36"/>
      <c r="AA30" s="41">
        <f>SUM(AA31:AA54)</f>
        <v>0.33800000000000002</v>
      </c>
      <c r="AR30" s="42" t="s">
        <v>20</v>
      </c>
      <c r="AT30" s="43" t="s">
        <v>17</v>
      </c>
      <c r="AU30" s="43" t="s">
        <v>19</v>
      </c>
      <c r="AY30" s="42" t="s">
        <v>43</v>
      </c>
      <c r="BK30" s="44">
        <f>SUM(BK31:BK54)</f>
        <v>0</v>
      </c>
    </row>
    <row r="31" spans="2:65" s="1" customFormat="1" ht="57" customHeight="1" x14ac:dyDescent="0.3">
      <c r="B31" s="26"/>
      <c r="C31" s="46" t="s">
        <v>69</v>
      </c>
      <c r="D31" s="46" t="s">
        <v>44</v>
      </c>
      <c r="E31" s="47" t="s">
        <v>200</v>
      </c>
      <c r="F31" s="69" t="s">
        <v>201</v>
      </c>
      <c r="G31" s="69"/>
      <c r="H31" s="69"/>
      <c r="I31" s="69"/>
      <c r="J31" s="48" t="s">
        <v>172</v>
      </c>
      <c r="K31" s="49">
        <v>7</v>
      </c>
      <c r="L31" s="70">
        <v>0</v>
      </c>
      <c r="M31" s="70"/>
      <c r="N31" s="71">
        <f>ROUND(L31*K31,2)</f>
        <v>0</v>
      </c>
      <c r="O31" s="71"/>
      <c r="P31" s="71"/>
      <c r="Q31" s="71"/>
      <c r="R31" s="27"/>
      <c r="T31" s="50" t="s">
        <v>0</v>
      </c>
      <c r="U31" s="10" t="s">
        <v>15</v>
      </c>
      <c r="V31" s="8"/>
      <c r="W31" s="51">
        <f>V31*K31</f>
        <v>0</v>
      </c>
      <c r="X31" s="51">
        <v>4.0000000000000001E-3</v>
      </c>
      <c r="Y31" s="51">
        <f>X31*K31</f>
        <v>2.8000000000000001E-2</v>
      </c>
      <c r="Z31" s="51">
        <v>2E-3</v>
      </c>
      <c r="AA31" s="52">
        <f>Z31*K31</f>
        <v>1.4E-2</v>
      </c>
      <c r="AR31" s="4" t="s">
        <v>48</v>
      </c>
      <c r="AT31" s="4" t="s">
        <v>44</v>
      </c>
      <c r="AU31" s="4" t="s">
        <v>20</v>
      </c>
      <c r="AY31" s="4" t="s">
        <v>43</v>
      </c>
      <c r="BE31" s="25">
        <f>IF(U31="základní",N31,0)</f>
        <v>0</v>
      </c>
      <c r="BF31" s="25">
        <f>IF(U31="snížená",N31,0)</f>
        <v>0</v>
      </c>
      <c r="BG31" s="25">
        <f>IF(U31="zákl. přenesená",N31,0)</f>
        <v>0</v>
      </c>
      <c r="BH31" s="25">
        <f>IF(U31="sníž. přenesená",N31,0)</f>
        <v>0</v>
      </c>
      <c r="BI31" s="25">
        <f>IF(U31="nulová",N31,0)</f>
        <v>0</v>
      </c>
      <c r="BJ31" s="4" t="s">
        <v>19</v>
      </c>
      <c r="BK31" s="25">
        <f>ROUND(L31*K31,2)</f>
        <v>0</v>
      </c>
      <c r="BL31" s="4" t="s">
        <v>48</v>
      </c>
      <c r="BM31" s="4" t="s">
        <v>202</v>
      </c>
    </row>
    <row r="32" spans="2:65" s="1" customFormat="1" ht="30" customHeight="1" x14ac:dyDescent="0.3">
      <c r="B32" s="7"/>
      <c r="C32" s="8"/>
      <c r="D32" s="8"/>
      <c r="E32" s="8"/>
      <c r="F32" s="72" t="s">
        <v>203</v>
      </c>
      <c r="G32" s="73"/>
      <c r="H32" s="73"/>
      <c r="I32" s="73"/>
      <c r="J32" s="8"/>
      <c r="K32" s="8"/>
      <c r="L32" s="8"/>
      <c r="M32" s="8"/>
      <c r="N32" s="8"/>
      <c r="O32" s="8"/>
      <c r="P32" s="8"/>
      <c r="Q32" s="8"/>
      <c r="R32" s="9"/>
      <c r="T32" s="53"/>
      <c r="U32" s="8"/>
      <c r="V32" s="8"/>
      <c r="W32" s="8"/>
      <c r="X32" s="8"/>
      <c r="Y32" s="8"/>
      <c r="Z32" s="8"/>
      <c r="AA32" s="19"/>
      <c r="AT32" s="4" t="s">
        <v>49</v>
      </c>
      <c r="AU32" s="4" t="s">
        <v>20</v>
      </c>
    </row>
    <row r="33" spans="2:65" s="1" customFormat="1" ht="31.5" customHeight="1" x14ac:dyDescent="0.3">
      <c r="B33" s="26"/>
      <c r="C33" s="46" t="s">
        <v>72</v>
      </c>
      <c r="D33" s="46" t="s">
        <v>44</v>
      </c>
      <c r="E33" s="47" t="s">
        <v>45</v>
      </c>
      <c r="F33" s="69" t="s">
        <v>46</v>
      </c>
      <c r="G33" s="69"/>
      <c r="H33" s="69"/>
      <c r="I33" s="69"/>
      <c r="J33" s="48" t="s">
        <v>47</v>
      </c>
      <c r="K33" s="49">
        <v>81</v>
      </c>
      <c r="L33" s="70">
        <v>0</v>
      </c>
      <c r="M33" s="70"/>
      <c r="N33" s="71">
        <f>ROUND(L33*K33,2)</f>
        <v>0</v>
      </c>
      <c r="O33" s="71"/>
      <c r="P33" s="71"/>
      <c r="Q33" s="71"/>
      <c r="R33" s="27"/>
      <c r="T33" s="50" t="s">
        <v>0</v>
      </c>
      <c r="U33" s="10" t="s">
        <v>15</v>
      </c>
      <c r="V33" s="8"/>
      <c r="W33" s="51">
        <f>V33*K33</f>
        <v>0</v>
      </c>
      <c r="X33" s="51">
        <v>4.0000000000000002E-4</v>
      </c>
      <c r="Y33" s="51">
        <f>X33*K33</f>
        <v>3.2399999999999998E-2</v>
      </c>
      <c r="Z33" s="51">
        <v>4.0000000000000001E-3</v>
      </c>
      <c r="AA33" s="52">
        <f>Z33*K33</f>
        <v>0.32400000000000001</v>
      </c>
      <c r="AR33" s="4" t="s">
        <v>48</v>
      </c>
      <c r="AT33" s="4" t="s">
        <v>44</v>
      </c>
      <c r="AU33" s="4" t="s">
        <v>20</v>
      </c>
      <c r="AY33" s="4" t="s">
        <v>43</v>
      </c>
      <c r="BE33" s="25">
        <f>IF(U33="základní",N33,0)</f>
        <v>0</v>
      </c>
      <c r="BF33" s="25">
        <f>IF(U33="snížená",N33,0)</f>
        <v>0</v>
      </c>
      <c r="BG33" s="25">
        <f>IF(U33="zákl. přenesená",N33,0)</f>
        <v>0</v>
      </c>
      <c r="BH33" s="25">
        <f>IF(U33="sníž. přenesená",N33,0)</f>
        <v>0</v>
      </c>
      <c r="BI33" s="25">
        <f>IF(U33="nulová",N33,0)</f>
        <v>0</v>
      </c>
      <c r="BJ33" s="4" t="s">
        <v>19</v>
      </c>
      <c r="BK33" s="25">
        <f>ROUND(L33*K33,2)</f>
        <v>0</v>
      </c>
      <c r="BL33" s="4" t="s">
        <v>48</v>
      </c>
      <c r="BM33" s="4" t="s">
        <v>204</v>
      </c>
    </row>
    <row r="34" spans="2:65" s="1" customFormat="1" ht="30" customHeight="1" x14ac:dyDescent="0.3">
      <c r="B34" s="7"/>
      <c r="C34" s="8"/>
      <c r="D34" s="8"/>
      <c r="E34" s="8"/>
      <c r="F34" s="72" t="s">
        <v>205</v>
      </c>
      <c r="G34" s="73"/>
      <c r="H34" s="73"/>
      <c r="I34" s="73"/>
      <c r="J34" s="8"/>
      <c r="K34" s="8"/>
      <c r="L34" s="8"/>
      <c r="M34" s="8"/>
      <c r="N34" s="8"/>
      <c r="O34" s="8"/>
      <c r="P34" s="8"/>
      <c r="Q34" s="8"/>
      <c r="R34" s="9"/>
      <c r="T34" s="53"/>
      <c r="U34" s="8"/>
      <c r="V34" s="8"/>
      <c r="W34" s="8"/>
      <c r="X34" s="8"/>
      <c r="Y34" s="8"/>
      <c r="Z34" s="8"/>
      <c r="AA34" s="19"/>
      <c r="AT34" s="4" t="s">
        <v>49</v>
      </c>
      <c r="AU34" s="4" t="s">
        <v>20</v>
      </c>
    </row>
    <row r="35" spans="2:65" s="1" customFormat="1" ht="44.25" customHeight="1" x14ac:dyDescent="0.3">
      <c r="B35" s="26"/>
      <c r="C35" s="46" t="s">
        <v>74</v>
      </c>
      <c r="D35" s="46" t="s">
        <v>44</v>
      </c>
      <c r="E35" s="47" t="s">
        <v>50</v>
      </c>
      <c r="F35" s="69" t="s">
        <v>51</v>
      </c>
      <c r="G35" s="69"/>
      <c r="H35" s="69"/>
      <c r="I35" s="69"/>
      <c r="J35" s="48" t="s">
        <v>47</v>
      </c>
      <c r="K35" s="49">
        <v>14</v>
      </c>
      <c r="L35" s="70">
        <v>0</v>
      </c>
      <c r="M35" s="70"/>
      <c r="N35" s="71">
        <f t="shared" ref="N35:N49" si="0">ROUND(L35*K35,2)</f>
        <v>0</v>
      </c>
      <c r="O35" s="71"/>
      <c r="P35" s="71"/>
      <c r="Q35" s="71"/>
      <c r="R35" s="27"/>
      <c r="T35" s="50" t="s">
        <v>0</v>
      </c>
      <c r="U35" s="10" t="s">
        <v>15</v>
      </c>
      <c r="V35" s="8"/>
      <c r="W35" s="51">
        <f t="shared" ref="W35:W49" si="1">V35*K35</f>
        <v>0</v>
      </c>
      <c r="X35" s="51">
        <v>2.0000000000000001E-4</v>
      </c>
      <c r="Y35" s="51">
        <f t="shared" ref="Y35:Y49" si="2">X35*K35</f>
        <v>2.8E-3</v>
      </c>
      <c r="Z35" s="51">
        <v>0</v>
      </c>
      <c r="AA35" s="52">
        <f t="shared" ref="AA35:AA49" si="3">Z35*K35</f>
        <v>0</v>
      </c>
      <c r="AR35" s="4" t="s">
        <v>48</v>
      </c>
      <c r="AT35" s="4" t="s">
        <v>44</v>
      </c>
      <c r="AU35" s="4" t="s">
        <v>20</v>
      </c>
      <c r="AY35" s="4" t="s">
        <v>43</v>
      </c>
      <c r="BE35" s="25">
        <f t="shared" ref="BE35:BE49" si="4">IF(U35="základní",N35,0)</f>
        <v>0</v>
      </c>
      <c r="BF35" s="25">
        <f t="shared" ref="BF35:BF49" si="5">IF(U35="snížená",N35,0)</f>
        <v>0</v>
      </c>
      <c r="BG35" s="25">
        <f t="shared" ref="BG35:BG49" si="6">IF(U35="zákl. přenesená",N35,0)</f>
        <v>0</v>
      </c>
      <c r="BH35" s="25">
        <f t="shared" ref="BH35:BH49" si="7">IF(U35="sníž. přenesená",N35,0)</f>
        <v>0</v>
      </c>
      <c r="BI35" s="25">
        <f t="shared" ref="BI35:BI49" si="8">IF(U35="nulová",N35,0)</f>
        <v>0</v>
      </c>
      <c r="BJ35" s="4" t="s">
        <v>19</v>
      </c>
      <c r="BK35" s="25">
        <f t="shared" ref="BK35:BK49" si="9">ROUND(L35*K35,2)</f>
        <v>0</v>
      </c>
      <c r="BL35" s="4" t="s">
        <v>48</v>
      </c>
      <c r="BM35" s="4" t="s">
        <v>206</v>
      </c>
    </row>
    <row r="36" spans="2:65" s="1" customFormat="1" ht="44.25" customHeight="1" x14ac:dyDescent="0.3">
      <c r="B36" s="26"/>
      <c r="C36" s="54" t="s">
        <v>75</v>
      </c>
      <c r="D36" s="54" t="s">
        <v>53</v>
      </c>
      <c r="E36" s="55" t="s">
        <v>207</v>
      </c>
      <c r="F36" s="74" t="s">
        <v>54</v>
      </c>
      <c r="G36" s="74"/>
      <c r="H36" s="74"/>
      <c r="I36" s="74"/>
      <c r="J36" s="56" t="s">
        <v>47</v>
      </c>
      <c r="K36" s="57">
        <v>3</v>
      </c>
      <c r="L36" s="75">
        <v>0</v>
      </c>
      <c r="M36" s="75"/>
      <c r="N36" s="76">
        <f t="shared" si="0"/>
        <v>0</v>
      </c>
      <c r="O36" s="71"/>
      <c r="P36" s="71"/>
      <c r="Q36" s="71"/>
      <c r="R36" s="27"/>
      <c r="T36" s="50" t="s">
        <v>0</v>
      </c>
      <c r="U36" s="10" t="s">
        <v>15</v>
      </c>
      <c r="V36" s="8"/>
      <c r="W36" s="51">
        <f t="shared" si="1"/>
        <v>0</v>
      </c>
      <c r="X36" s="51">
        <v>7.7999999999999999E-4</v>
      </c>
      <c r="Y36" s="51">
        <f t="shared" si="2"/>
        <v>2.3400000000000001E-3</v>
      </c>
      <c r="Z36" s="51">
        <v>0</v>
      </c>
      <c r="AA36" s="52">
        <f t="shared" si="3"/>
        <v>0</v>
      </c>
      <c r="AR36" s="4" t="s">
        <v>55</v>
      </c>
      <c r="AT36" s="4" t="s">
        <v>53</v>
      </c>
      <c r="AU36" s="4" t="s">
        <v>20</v>
      </c>
      <c r="AY36" s="4" t="s">
        <v>43</v>
      </c>
      <c r="BE36" s="25">
        <f t="shared" si="4"/>
        <v>0</v>
      </c>
      <c r="BF36" s="25">
        <f t="shared" si="5"/>
        <v>0</v>
      </c>
      <c r="BG36" s="25">
        <f t="shared" si="6"/>
        <v>0</v>
      </c>
      <c r="BH36" s="25">
        <f t="shared" si="7"/>
        <v>0</v>
      </c>
      <c r="BI36" s="25">
        <f t="shared" si="8"/>
        <v>0</v>
      </c>
      <c r="BJ36" s="4" t="s">
        <v>19</v>
      </c>
      <c r="BK36" s="25">
        <f t="shared" si="9"/>
        <v>0</v>
      </c>
      <c r="BL36" s="4" t="s">
        <v>48</v>
      </c>
      <c r="BM36" s="4" t="s">
        <v>208</v>
      </c>
    </row>
    <row r="37" spans="2:65" s="1" customFormat="1" ht="44.25" customHeight="1" x14ac:dyDescent="0.3">
      <c r="B37" s="26"/>
      <c r="C37" s="54" t="s">
        <v>76</v>
      </c>
      <c r="D37" s="54" t="s">
        <v>53</v>
      </c>
      <c r="E37" s="55" t="s">
        <v>209</v>
      </c>
      <c r="F37" s="74" t="s">
        <v>57</v>
      </c>
      <c r="G37" s="74"/>
      <c r="H37" s="74"/>
      <c r="I37" s="74"/>
      <c r="J37" s="56" t="s">
        <v>47</v>
      </c>
      <c r="K37" s="57">
        <v>11</v>
      </c>
      <c r="L37" s="75">
        <v>0</v>
      </c>
      <c r="M37" s="75"/>
      <c r="N37" s="76">
        <f t="shared" si="0"/>
        <v>0</v>
      </c>
      <c r="O37" s="71"/>
      <c r="P37" s="71"/>
      <c r="Q37" s="71"/>
      <c r="R37" s="27"/>
      <c r="T37" s="50" t="s">
        <v>0</v>
      </c>
      <c r="U37" s="10" t="s">
        <v>15</v>
      </c>
      <c r="V37" s="8"/>
      <c r="W37" s="51">
        <f t="shared" si="1"/>
        <v>0</v>
      </c>
      <c r="X37" s="51">
        <v>7.7999999999999999E-4</v>
      </c>
      <c r="Y37" s="51">
        <f t="shared" si="2"/>
        <v>8.5799999999999991E-3</v>
      </c>
      <c r="Z37" s="51">
        <v>0</v>
      </c>
      <c r="AA37" s="52">
        <f t="shared" si="3"/>
        <v>0</v>
      </c>
      <c r="AR37" s="4" t="s">
        <v>55</v>
      </c>
      <c r="AT37" s="4" t="s">
        <v>53</v>
      </c>
      <c r="AU37" s="4" t="s">
        <v>20</v>
      </c>
      <c r="AY37" s="4" t="s">
        <v>43</v>
      </c>
      <c r="BE37" s="25">
        <f t="shared" si="4"/>
        <v>0</v>
      </c>
      <c r="BF37" s="25">
        <f t="shared" si="5"/>
        <v>0</v>
      </c>
      <c r="BG37" s="25">
        <f t="shared" si="6"/>
        <v>0</v>
      </c>
      <c r="BH37" s="25">
        <f t="shared" si="7"/>
        <v>0</v>
      </c>
      <c r="BI37" s="25">
        <f t="shared" si="8"/>
        <v>0</v>
      </c>
      <c r="BJ37" s="4" t="s">
        <v>19</v>
      </c>
      <c r="BK37" s="25">
        <f t="shared" si="9"/>
        <v>0</v>
      </c>
      <c r="BL37" s="4" t="s">
        <v>48</v>
      </c>
      <c r="BM37" s="4" t="s">
        <v>210</v>
      </c>
    </row>
    <row r="38" spans="2:65" s="1" customFormat="1" ht="44.25" customHeight="1" x14ac:dyDescent="0.3">
      <c r="B38" s="26"/>
      <c r="C38" s="46" t="s">
        <v>77</v>
      </c>
      <c r="D38" s="46" t="s">
        <v>44</v>
      </c>
      <c r="E38" s="47" t="s">
        <v>59</v>
      </c>
      <c r="F38" s="69" t="s">
        <v>60</v>
      </c>
      <c r="G38" s="69"/>
      <c r="H38" s="69"/>
      <c r="I38" s="69"/>
      <c r="J38" s="48" t="s">
        <v>47</v>
      </c>
      <c r="K38" s="49">
        <v>129</v>
      </c>
      <c r="L38" s="70">
        <v>0</v>
      </c>
      <c r="M38" s="70"/>
      <c r="N38" s="71">
        <f t="shared" si="0"/>
        <v>0</v>
      </c>
      <c r="O38" s="71"/>
      <c r="P38" s="71"/>
      <c r="Q38" s="71"/>
      <c r="R38" s="27"/>
      <c r="T38" s="50" t="s">
        <v>0</v>
      </c>
      <c r="U38" s="10" t="s">
        <v>15</v>
      </c>
      <c r="V38" s="8"/>
      <c r="W38" s="51">
        <f t="shared" si="1"/>
        <v>0</v>
      </c>
      <c r="X38" s="51">
        <v>1.8000000000000001E-4</v>
      </c>
      <c r="Y38" s="51">
        <f t="shared" si="2"/>
        <v>2.3220000000000001E-2</v>
      </c>
      <c r="Z38" s="51">
        <v>0</v>
      </c>
      <c r="AA38" s="52">
        <f t="shared" si="3"/>
        <v>0</v>
      </c>
      <c r="AR38" s="4" t="s">
        <v>48</v>
      </c>
      <c r="AT38" s="4" t="s">
        <v>44</v>
      </c>
      <c r="AU38" s="4" t="s">
        <v>20</v>
      </c>
      <c r="AY38" s="4" t="s">
        <v>43</v>
      </c>
      <c r="BE38" s="25">
        <f t="shared" si="4"/>
        <v>0</v>
      </c>
      <c r="BF38" s="25">
        <f t="shared" si="5"/>
        <v>0</v>
      </c>
      <c r="BG38" s="25">
        <f t="shared" si="6"/>
        <v>0</v>
      </c>
      <c r="BH38" s="25">
        <f t="shared" si="7"/>
        <v>0</v>
      </c>
      <c r="BI38" s="25">
        <f t="shared" si="8"/>
        <v>0</v>
      </c>
      <c r="BJ38" s="4" t="s">
        <v>19</v>
      </c>
      <c r="BK38" s="25">
        <f t="shared" si="9"/>
        <v>0</v>
      </c>
      <c r="BL38" s="4" t="s">
        <v>48</v>
      </c>
      <c r="BM38" s="4" t="s">
        <v>211</v>
      </c>
    </row>
    <row r="39" spans="2:65" s="1" customFormat="1" ht="44.25" customHeight="1" x14ac:dyDescent="0.3">
      <c r="B39" s="26"/>
      <c r="C39" s="54" t="s">
        <v>2</v>
      </c>
      <c r="D39" s="54" t="s">
        <v>53</v>
      </c>
      <c r="E39" s="55" t="s">
        <v>212</v>
      </c>
      <c r="F39" s="74" t="s">
        <v>213</v>
      </c>
      <c r="G39" s="74"/>
      <c r="H39" s="74"/>
      <c r="I39" s="74"/>
      <c r="J39" s="56" t="s">
        <v>47</v>
      </c>
      <c r="K39" s="57">
        <v>108</v>
      </c>
      <c r="L39" s="75">
        <v>0</v>
      </c>
      <c r="M39" s="75"/>
      <c r="N39" s="76">
        <f t="shared" si="0"/>
        <v>0</v>
      </c>
      <c r="O39" s="71"/>
      <c r="P39" s="71"/>
      <c r="Q39" s="71"/>
      <c r="R39" s="27"/>
      <c r="T39" s="50" t="s">
        <v>0</v>
      </c>
      <c r="U39" s="10" t="s">
        <v>15</v>
      </c>
      <c r="V39" s="8"/>
      <c r="W39" s="51">
        <f t="shared" si="1"/>
        <v>0</v>
      </c>
      <c r="X39" s="51">
        <v>1.2099999999999999E-3</v>
      </c>
      <c r="Y39" s="51">
        <f t="shared" si="2"/>
        <v>0.13067999999999999</v>
      </c>
      <c r="Z39" s="51">
        <v>0</v>
      </c>
      <c r="AA39" s="52">
        <f t="shared" si="3"/>
        <v>0</v>
      </c>
      <c r="AR39" s="4" t="s">
        <v>55</v>
      </c>
      <c r="AT39" s="4" t="s">
        <v>53</v>
      </c>
      <c r="AU39" s="4" t="s">
        <v>20</v>
      </c>
      <c r="AY39" s="4" t="s">
        <v>43</v>
      </c>
      <c r="BE39" s="25">
        <f t="shared" si="4"/>
        <v>0</v>
      </c>
      <c r="BF39" s="25">
        <f t="shared" si="5"/>
        <v>0</v>
      </c>
      <c r="BG39" s="25">
        <f t="shared" si="6"/>
        <v>0</v>
      </c>
      <c r="BH39" s="25">
        <f t="shared" si="7"/>
        <v>0</v>
      </c>
      <c r="BI39" s="25">
        <f t="shared" si="8"/>
        <v>0</v>
      </c>
      <c r="BJ39" s="4" t="s">
        <v>19</v>
      </c>
      <c r="BK39" s="25">
        <f t="shared" si="9"/>
        <v>0</v>
      </c>
      <c r="BL39" s="4" t="s">
        <v>48</v>
      </c>
      <c r="BM39" s="4" t="s">
        <v>214</v>
      </c>
    </row>
    <row r="40" spans="2:65" s="1" customFormat="1" ht="44.25" customHeight="1" x14ac:dyDescent="0.3">
      <c r="B40" s="26"/>
      <c r="C40" s="54" t="s">
        <v>48</v>
      </c>
      <c r="D40" s="54" t="s">
        <v>53</v>
      </c>
      <c r="E40" s="55" t="s">
        <v>215</v>
      </c>
      <c r="F40" s="74" t="s">
        <v>216</v>
      </c>
      <c r="G40" s="74"/>
      <c r="H40" s="74"/>
      <c r="I40" s="74"/>
      <c r="J40" s="56" t="s">
        <v>47</v>
      </c>
      <c r="K40" s="57">
        <v>4</v>
      </c>
      <c r="L40" s="75">
        <v>0</v>
      </c>
      <c r="M40" s="75"/>
      <c r="N40" s="76">
        <f t="shared" si="0"/>
        <v>0</v>
      </c>
      <c r="O40" s="71"/>
      <c r="P40" s="71"/>
      <c r="Q40" s="71"/>
      <c r="R40" s="27"/>
      <c r="T40" s="50" t="s">
        <v>0</v>
      </c>
      <c r="U40" s="10" t="s">
        <v>15</v>
      </c>
      <c r="V40" s="8"/>
      <c r="W40" s="51">
        <f t="shared" si="1"/>
        <v>0</v>
      </c>
      <c r="X40" s="51">
        <v>1.39E-3</v>
      </c>
      <c r="Y40" s="51">
        <f t="shared" si="2"/>
        <v>5.5599999999999998E-3</v>
      </c>
      <c r="Z40" s="51">
        <v>0</v>
      </c>
      <c r="AA40" s="52">
        <f t="shared" si="3"/>
        <v>0</v>
      </c>
      <c r="AR40" s="4" t="s">
        <v>55</v>
      </c>
      <c r="AT40" s="4" t="s">
        <v>53</v>
      </c>
      <c r="AU40" s="4" t="s">
        <v>20</v>
      </c>
      <c r="AY40" s="4" t="s">
        <v>43</v>
      </c>
      <c r="BE40" s="25">
        <f t="shared" si="4"/>
        <v>0</v>
      </c>
      <c r="BF40" s="25">
        <f t="shared" si="5"/>
        <v>0</v>
      </c>
      <c r="BG40" s="25">
        <f t="shared" si="6"/>
        <v>0</v>
      </c>
      <c r="BH40" s="25">
        <f t="shared" si="7"/>
        <v>0</v>
      </c>
      <c r="BI40" s="25">
        <f t="shared" si="8"/>
        <v>0</v>
      </c>
      <c r="BJ40" s="4" t="s">
        <v>19</v>
      </c>
      <c r="BK40" s="25">
        <f t="shared" si="9"/>
        <v>0</v>
      </c>
      <c r="BL40" s="4" t="s">
        <v>48</v>
      </c>
      <c r="BM40" s="4" t="s">
        <v>217</v>
      </c>
    </row>
    <row r="41" spans="2:65" s="1" customFormat="1" ht="44.25" customHeight="1" x14ac:dyDescent="0.3">
      <c r="B41" s="26"/>
      <c r="C41" s="54" t="s">
        <v>78</v>
      </c>
      <c r="D41" s="54" t="s">
        <v>53</v>
      </c>
      <c r="E41" s="55" t="s">
        <v>218</v>
      </c>
      <c r="F41" s="74" t="s">
        <v>219</v>
      </c>
      <c r="G41" s="74"/>
      <c r="H41" s="74"/>
      <c r="I41" s="74"/>
      <c r="J41" s="56" t="s">
        <v>47</v>
      </c>
      <c r="K41" s="57">
        <v>17</v>
      </c>
      <c r="L41" s="75">
        <v>0</v>
      </c>
      <c r="M41" s="75"/>
      <c r="N41" s="76">
        <f t="shared" si="0"/>
        <v>0</v>
      </c>
      <c r="O41" s="71"/>
      <c r="P41" s="71"/>
      <c r="Q41" s="71"/>
      <c r="R41" s="27"/>
      <c r="T41" s="50" t="s">
        <v>0</v>
      </c>
      <c r="U41" s="10" t="s">
        <v>15</v>
      </c>
      <c r="V41" s="8"/>
      <c r="W41" s="51">
        <f t="shared" si="1"/>
        <v>0</v>
      </c>
      <c r="X41" s="51">
        <v>1.81E-3</v>
      </c>
      <c r="Y41" s="51">
        <f t="shared" si="2"/>
        <v>3.0769999999999999E-2</v>
      </c>
      <c r="Z41" s="51">
        <v>0</v>
      </c>
      <c r="AA41" s="52">
        <f t="shared" si="3"/>
        <v>0</v>
      </c>
      <c r="AR41" s="4" t="s">
        <v>55</v>
      </c>
      <c r="AT41" s="4" t="s">
        <v>53</v>
      </c>
      <c r="AU41" s="4" t="s">
        <v>20</v>
      </c>
      <c r="AY41" s="4" t="s">
        <v>43</v>
      </c>
      <c r="BE41" s="25">
        <f t="shared" si="4"/>
        <v>0</v>
      </c>
      <c r="BF41" s="25">
        <f t="shared" si="5"/>
        <v>0</v>
      </c>
      <c r="BG41" s="25">
        <f t="shared" si="6"/>
        <v>0</v>
      </c>
      <c r="BH41" s="25">
        <f t="shared" si="7"/>
        <v>0</v>
      </c>
      <c r="BI41" s="25">
        <f t="shared" si="8"/>
        <v>0</v>
      </c>
      <c r="BJ41" s="4" t="s">
        <v>19</v>
      </c>
      <c r="BK41" s="25">
        <f t="shared" si="9"/>
        <v>0</v>
      </c>
      <c r="BL41" s="4" t="s">
        <v>48</v>
      </c>
      <c r="BM41" s="4" t="s">
        <v>220</v>
      </c>
    </row>
    <row r="42" spans="2:65" s="1" customFormat="1" ht="31.5" customHeight="1" x14ac:dyDescent="0.3">
      <c r="B42" s="26"/>
      <c r="C42" s="46" t="s">
        <v>79</v>
      </c>
      <c r="D42" s="46" t="s">
        <v>44</v>
      </c>
      <c r="E42" s="47" t="s">
        <v>221</v>
      </c>
      <c r="F42" s="69" t="s">
        <v>222</v>
      </c>
      <c r="G42" s="69"/>
      <c r="H42" s="69"/>
      <c r="I42" s="69"/>
      <c r="J42" s="48" t="s">
        <v>73</v>
      </c>
      <c r="K42" s="49">
        <v>14</v>
      </c>
      <c r="L42" s="70">
        <v>0</v>
      </c>
      <c r="M42" s="70"/>
      <c r="N42" s="71">
        <f t="shared" si="0"/>
        <v>0</v>
      </c>
      <c r="O42" s="71"/>
      <c r="P42" s="71"/>
      <c r="Q42" s="71"/>
      <c r="R42" s="27"/>
      <c r="T42" s="50" t="s">
        <v>0</v>
      </c>
      <c r="U42" s="10" t="s">
        <v>15</v>
      </c>
      <c r="V42" s="8"/>
      <c r="W42" s="51">
        <f t="shared" si="1"/>
        <v>0</v>
      </c>
      <c r="X42" s="51">
        <v>0</v>
      </c>
      <c r="Y42" s="51">
        <f t="shared" si="2"/>
        <v>0</v>
      </c>
      <c r="Z42" s="51">
        <v>0</v>
      </c>
      <c r="AA42" s="52">
        <f t="shared" si="3"/>
        <v>0</v>
      </c>
      <c r="AR42" s="4" t="s">
        <v>48</v>
      </c>
      <c r="AT42" s="4" t="s">
        <v>44</v>
      </c>
      <c r="AU42" s="4" t="s">
        <v>20</v>
      </c>
      <c r="AY42" s="4" t="s">
        <v>43</v>
      </c>
      <c r="BE42" s="25">
        <f t="shared" si="4"/>
        <v>0</v>
      </c>
      <c r="BF42" s="25">
        <f t="shared" si="5"/>
        <v>0</v>
      </c>
      <c r="BG42" s="25">
        <f t="shared" si="6"/>
        <v>0</v>
      </c>
      <c r="BH42" s="25">
        <f t="shared" si="7"/>
        <v>0</v>
      </c>
      <c r="BI42" s="25">
        <f t="shared" si="8"/>
        <v>0</v>
      </c>
      <c r="BJ42" s="4" t="s">
        <v>19</v>
      </c>
      <c r="BK42" s="25">
        <f t="shared" si="9"/>
        <v>0</v>
      </c>
      <c r="BL42" s="4" t="s">
        <v>48</v>
      </c>
      <c r="BM42" s="4" t="s">
        <v>223</v>
      </c>
    </row>
    <row r="43" spans="2:65" s="1" customFormat="1" ht="31.5" customHeight="1" x14ac:dyDescent="0.3">
      <c r="B43" s="26"/>
      <c r="C43" s="54" t="s">
        <v>80</v>
      </c>
      <c r="D43" s="54" t="s">
        <v>53</v>
      </c>
      <c r="E43" s="55" t="s">
        <v>224</v>
      </c>
      <c r="F43" s="74" t="s">
        <v>225</v>
      </c>
      <c r="G43" s="74"/>
      <c r="H43" s="74"/>
      <c r="I43" s="74"/>
      <c r="J43" s="56" t="s">
        <v>73</v>
      </c>
      <c r="K43" s="57">
        <v>1</v>
      </c>
      <c r="L43" s="75">
        <v>0</v>
      </c>
      <c r="M43" s="75"/>
      <c r="N43" s="76">
        <f t="shared" si="0"/>
        <v>0</v>
      </c>
      <c r="O43" s="71"/>
      <c r="P43" s="71"/>
      <c r="Q43" s="71"/>
      <c r="R43" s="27"/>
      <c r="T43" s="50" t="s">
        <v>0</v>
      </c>
      <c r="U43" s="10" t="s">
        <v>15</v>
      </c>
      <c r="V43" s="8"/>
      <c r="W43" s="51">
        <f t="shared" si="1"/>
        <v>0</v>
      </c>
      <c r="X43" s="51">
        <v>6.9999999999999999E-4</v>
      </c>
      <c r="Y43" s="51">
        <f t="shared" si="2"/>
        <v>6.9999999999999999E-4</v>
      </c>
      <c r="Z43" s="51">
        <v>0</v>
      </c>
      <c r="AA43" s="52">
        <f t="shared" si="3"/>
        <v>0</v>
      </c>
      <c r="AR43" s="4" t="s">
        <v>55</v>
      </c>
      <c r="AT43" s="4" t="s">
        <v>53</v>
      </c>
      <c r="AU43" s="4" t="s">
        <v>20</v>
      </c>
      <c r="AY43" s="4" t="s">
        <v>43</v>
      </c>
      <c r="BE43" s="25">
        <f t="shared" si="4"/>
        <v>0</v>
      </c>
      <c r="BF43" s="25">
        <f t="shared" si="5"/>
        <v>0</v>
      </c>
      <c r="BG43" s="25">
        <f t="shared" si="6"/>
        <v>0</v>
      </c>
      <c r="BH43" s="25">
        <f t="shared" si="7"/>
        <v>0</v>
      </c>
      <c r="BI43" s="25">
        <f t="shared" si="8"/>
        <v>0</v>
      </c>
      <c r="BJ43" s="4" t="s">
        <v>19</v>
      </c>
      <c r="BK43" s="25">
        <f t="shared" si="9"/>
        <v>0</v>
      </c>
      <c r="BL43" s="4" t="s">
        <v>48</v>
      </c>
      <c r="BM43" s="4" t="s">
        <v>226</v>
      </c>
    </row>
    <row r="44" spans="2:65" s="1" customFormat="1" ht="31.5" customHeight="1" x14ac:dyDescent="0.3">
      <c r="B44" s="26"/>
      <c r="C44" s="54" t="s">
        <v>81</v>
      </c>
      <c r="D44" s="54" t="s">
        <v>53</v>
      </c>
      <c r="E44" s="55" t="s">
        <v>227</v>
      </c>
      <c r="F44" s="74" t="s">
        <v>228</v>
      </c>
      <c r="G44" s="74"/>
      <c r="H44" s="74"/>
      <c r="I44" s="74"/>
      <c r="J44" s="56" t="s">
        <v>73</v>
      </c>
      <c r="K44" s="57">
        <v>2</v>
      </c>
      <c r="L44" s="75">
        <v>0</v>
      </c>
      <c r="M44" s="75"/>
      <c r="N44" s="76">
        <f t="shared" si="0"/>
        <v>0</v>
      </c>
      <c r="O44" s="71"/>
      <c r="P44" s="71"/>
      <c r="Q44" s="71"/>
      <c r="R44" s="27"/>
      <c r="T44" s="50" t="s">
        <v>0</v>
      </c>
      <c r="U44" s="10" t="s">
        <v>15</v>
      </c>
      <c r="V44" s="8"/>
      <c r="W44" s="51">
        <f t="shared" si="1"/>
        <v>0</v>
      </c>
      <c r="X44" s="51">
        <v>6.9999999999999999E-4</v>
      </c>
      <c r="Y44" s="51">
        <f t="shared" si="2"/>
        <v>1.4E-3</v>
      </c>
      <c r="Z44" s="51">
        <v>0</v>
      </c>
      <c r="AA44" s="52">
        <f t="shared" si="3"/>
        <v>0</v>
      </c>
      <c r="AR44" s="4" t="s">
        <v>55</v>
      </c>
      <c r="AT44" s="4" t="s">
        <v>53</v>
      </c>
      <c r="AU44" s="4" t="s">
        <v>20</v>
      </c>
      <c r="AY44" s="4" t="s">
        <v>43</v>
      </c>
      <c r="BE44" s="25">
        <f t="shared" si="4"/>
        <v>0</v>
      </c>
      <c r="BF44" s="25">
        <f t="shared" si="5"/>
        <v>0</v>
      </c>
      <c r="BG44" s="25">
        <f t="shared" si="6"/>
        <v>0</v>
      </c>
      <c r="BH44" s="25">
        <f t="shared" si="7"/>
        <v>0</v>
      </c>
      <c r="BI44" s="25">
        <f t="shared" si="8"/>
        <v>0</v>
      </c>
      <c r="BJ44" s="4" t="s">
        <v>19</v>
      </c>
      <c r="BK44" s="25">
        <f t="shared" si="9"/>
        <v>0</v>
      </c>
      <c r="BL44" s="4" t="s">
        <v>48</v>
      </c>
      <c r="BM44" s="4" t="s">
        <v>229</v>
      </c>
    </row>
    <row r="45" spans="2:65" s="1" customFormat="1" ht="31.5" customHeight="1" x14ac:dyDescent="0.3">
      <c r="B45" s="26"/>
      <c r="C45" s="54" t="s">
        <v>1</v>
      </c>
      <c r="D45" s="54" t="s">
        <v>53</v>
      </c>
      <c r="E45" s="55" t="s">
        <v>230</v>
      </c>
      <c r="F45" s="74" t="s">
        <v>231</v>
      </c>
      <c r="G45" s="74"/>
      <c r="H45" s="74"/>
      <c r="I45" s="74"/>
      <c r="J45" s="56" t="s">
        <v>73</v>
      </c>
      <c r="K45" s="57">
        <v>2</v>
      </c>
      <c r="L45" s="75">
        <v>0</v>
      </c>
      <c r="M45" s="75"/>
      <c r="N45" s="76">
        <f t="shared" si="0"/>
        <v>0</v>
      </c>
      <c r="O45" s="71"/>
      <c r="P45" s="71"/>
      <c r="Q45" s="71"/>
      <c r="R45" s="27"/>
      <c r="T45" s="50" t="s">
        <v>0</v>
      </c>
      <c r="U45" s="10" t="s">
        <v>15</v>
      </c>
      <c r="V45" s="8"/>
      <c r="W45" s="51">
        <f t="shared" si="1"/>
        <v>0</v>
      </c>
      <c r="X45" s="51">
        <v>6.9999999999999999E-4</v>
      </c>
      <c r="Y45" s="51">
        <f t="shared" si="2"/>
        <v>1.4E-3</v>
      </c>
      <c r="Z45" s="51">
        <v>0</v>
      </c>
      <c r="AA45" s="52">
        <f t="shared" si="3"/>
        <v>0</v>
      </c>
      <c r="AR45" s="4" t="s">
        <v>55</v>
      </c>
      <c r="AT45" s="4" t="s">
        <v>53</v>
      </c>
      <c r="AU45" s="4" t="s">
        <v>20</v>
      </c>
      <c r="AY45" s="4" t="s">
        <v>43</v>
      </c>
      <c r="BE45" s="25">
        <f t="shared" si="4"/>
        <v>0</v>
      </c>
      <c r="BF45" s="25">
        <f t="shared" si="5"/>
        <v>0</v>
      </c>
      <c r="BG45" s="25">
        <f t="shared" si="6"/>
        <v>0</v>
      </c>
      <c r="BH45" s="25">
        <f t="shared" si="7"/>
        <v>0</v>
      </c>
      <c r="BI45" s="25">
        <f t="shared" si="8"/>
        <v>0</v>
      </c>
      <c r="BJ45" s="4" t="s">
        <v>19</v>
      </c>
      <c r="BK45" s="25">
        <f t="shared" si="9"/>
        <v>0</v>
      </c>
      <c r="BL45" s="4" t="s">
        <v>48</v>
      </c>
      <c r="BM45" s="4" t="s">
        <v>232</v>
      </c>
    </row>
    <row r="46" spans="2:65" s="1" customFormat="1" ht="22.5" customHeight="1" x14ac:dyDescent="0.3">
      <c r="B46" s="26"/>
      <c r="C46" s="54" t="s">
        <v>82</v>
      </c>
      <c r="D46" s="54" t="s">
        <v>53</v>
      </c>
      <c r="E46" s="55" t="s">
        <v>233</v>
      </c>
      <c r="F46" s="74" t="s">
        <v>234</v>
      </c>
      <c r="G46" s="74"/>
      <c r="H46" s="74"/>
      <c r="I46" s="74"/>
      <c r="J46" s="56" t="s">
        <v>73</v>
      </c>
      <c r="K46" s="57">
        <v>1</v>
      </c>
      <c r="L46" s="75">
        <v>0</v>
      </c>
      <c r="M46" s="75"/>
      <c r="N46" s="76">
        <f t="shared" si="0"/>
        <v>0</v>
      </c>
      <c r="O46" s="71"/>
      <c r="P46" s="71"/>
      <c r="Q46" s="71"/>
      <c r="R46" s="27"/>
      <c r="T46" s="50" t="s">
        <v>0</v>
      </c>
      <c r="U46" s="10" t="s">
        <v>15</v>
      </c>
      <c r="V46" s="8"/>
      <c r="W46" s="51">
        <f t="shared" si="1"/>
        <v>0</v>
      </c>
      <c r="X46" s="51">
        <v>1.6000000000000001E-3</v>
      </c>
      <c r="Y46" s="51">
        <f t="shared" si="2"/>
        <v>1.6000000000000001E-3</v>
      </c>
      <c r="Z46" s="51">
        <v>0</v>
      </c>
      <c r="AA46" s="52">
        <f t="shared" si="3"/>
        <v>0</v>
      </c>
      <c r="AR46" s="4" t="s">
        <v>55</v>
      </c>
      <c r="AT46" s="4" t="s">
        <v>53</v>
      </c>
      <c r="AU46" s="4" t="s">
        <v>20</v>
      </c>
      <c r="AY46" s="4" t="s">
        <v>43</v>
      </c>
      <c r="BE46" s="25">
        <f t="shared" si="4"/>
        <v>0</v>
      </c>
      <c r="BF46" s="25">
        <f t="shared" si="5"/>
        <v>0</v>
      </c>
      <c r="BG46" s="25">
        <f t="shared" si="6"/>
        <v>0</v>
      </c>
      <c r="BH46" s="25">
        <f t="shared" si="7"/>
        <v>0</v>
      </c>
      <c r="BI46" s="25">
        <f t="shared" si="8"/>
        <v>0</v>
      </c>
      <c r="BJ46" s="4" t="s">
        <v>19</v>
      </c>
      <c r="BK46" s="25">
        <f t="shared" si="9"/>
        <v>0</v>
      </c>
      <c r="BL46" s="4" t="s">
        <v>48</v>
      </c>
      <c r="BM46" s="4" t="s">
        <v>235</v>
      </c>
    </row>
    <row r="47" spans="2:65" s="1" customFormat="1" ht="31.5" customHeight="1" x14ac:dyDescent="0.3">
      <c r="B47" s="26"/>
      <c r="C47" s="54" t="s">
        <v>83</v>
      </c>
      <c r="D47" s="54" t="s">
        <v>53</v>
      </c>
      <c r="E47" s="55" t="s">
        <v>236</v>
      </c>
      <c r="F47" s="74" t="s">
        <v>237</v>
      </c>
      <c r="G47" s="74"/>
      <c r="H47" s="74"/>
      <c r="I47" s="74"/>
      <c r="J47" s="56" t="s">
        <v>73</v>
      </c>
      <c r="K47" s="57">
        <v>3</v>
      </c>
      <c r="L47" s="75">
        <v>0</v>
      </c>
      <c r="M47" s="75"/>
      <c r="N47" s="76">
        <f t="shared" si="0"/>
        <v>0</v>
      </c>
      <c r="O47" s="71"/>
      <c r="P47" s="71"/>
      <c r="Q47" s="71"/>
      <c r="R47" s="27"/>
      <c r="T47" s="50" t="s">
        <v>0</v>
      </c>
      <c r="U47" s="10" t="s">
        <v>15</v>
      </c>
      <c r="V47" s="8"/>
      <c r="W47" s="51">
        <f t="shared" si="1"/>
        <v>0</v>
      </c>
      <c r="X47" s="51">
        <v>3.3E-4</v>
      </c>
      <c r="Y47" s="51">
        <f t="shared" si="2"/>
        <v>9.8999999999999999E-4</v>
      </c>
      <c r="Z47" s="51">
        <v>0</v>
      </c>
      <c r="AA47" s="52">
        <f t="shared" si="3"/>
        <v>0</v>
      </c>
      <c r="AR47" s="4" t="s">
        <v>55</v>
      </c>
      <c r="AT47" s="4" t="s">
        <v>53</v>
      </c>
      <c r="AU47" s="4" t="s">
        <v>20</v>
      </c>
      <c r="AY47" s="4" t="s">
        <v>43</v>
      </c>
      <c r="BE47" s="25">
        <f t="shared" si="4"/>
        <v>0</v>
      </c>
      <c r="BF47" s="25">
        <f t="shared" si="5"/>
        <v>0</v>
      </c>
      <c r="BG47" s="25">
        <f t="shared" si="6"/>
        <v>0</v>
      </c>
      <c r="BH47" s="25">
        <f t="shared" si="7"/>
        <v>0</v>
      </c>
      <c r="BI47" s="25">
        <f t="shared" si="8"/>
        <v>0</v>
      </c>
      <c r="BJ47" s="4" t="s">
        <v>19</v>
      </c>
      <c r="BK47" s="25">
        <f t="shared" si="9"/>
        <v>0</v>
      </c>
      <c r="BL47" s="4" t="s">
        <v>48</v>
      </c>
      <c r="BM47" s="4" t="s">
        <v>238</v>
      </c>
    </row>
    <row r="48" spans="2:65" s="1" customFormat="1" ht="31.5" customHeight="1" x14ac:dyDescent="0.3">
      <c r="B48" s="26"/>
      <c r="C48" s="54" t="s">
        <v>84</v>
      </c>
      <c r="D48" s="54" t="s">
        <v>53</v>
      </c>
      <c r="E48" s="55" t="s">
        <v>239</v>
      </c>
      <c r="F48" s="74" t="s">
        <v>240</v>
      </c>
      <c r="G48" s="74"/>
      <c r="H48" s="74"/>
      <c r="I48" s="74"/>
      <c r="J48" s="56" t="s">
        <v>73</v>
      </c>
      <c r="K48" s="57">
        <v>5</v>
      </c>
      <c r="L48" s="75">
        <v>0</v>
      </c>
      <c r="M48" s="75"/>
      <c r="N48" s="76">
        <f t="shared" si="0"/>
        <v>0</v>
      </c>
      <c r="O48" s="71"/>
      <c r="P48" s="71"/>
      <c r="Q48" s="71"/>
      <c r="R48" s="27"/>
      <c r="T48" s="50" t="s">
        <v>0</v>
      </c>
      <c r="U48" s="10" t="s">
        <v>15</v>
      </c>
      <c r="V48" s="8"/>
      <c r="W48" s="51">
        <f t="shared" si="1"/>
        <v>0</v>
      </c>
      <c r="X48" s="51">
        <v>4.6999999999999999E-4</v>
      </c>
      <c r="Y48" s="51">
        <f t="shared" si="2"/>
        <v>2.3500000000000001E-3</v>
      </c>
      <c r="Z48" s="51">
        <v>0</v>
      </c>
      <c r="AA48" s="52">
        <f t="shared" si="3"/>
        <v>0</v>
      </c>
      <c r="AR48" s="4" t="s">
        <v>55</v>
      </c>
      <c r="AT48" s="4" t="s">
        <v>53</v>
      </c>
      <c r="AU48" s="4" t="s">
        <v>20</v>
      </c>
      <c r="AY48" s="4" t="s">
        <v>43</v>
      </c>
      <c r="BE48" s="25">
        <f t="shared" si="4"/>
        <v>0</v>
      </c>
      <c r="BF48" s="25">
        <f t="shared" si="5"/>
        <v>0</v>
      </c>
      <c r="BG48" s="25">
        <f t="shared" si="6"/>
        <v>0</v>
      </c>
      <c r="BH48" s="25">
        <f t="shared" si="7"/>
        <v>0</v>
      </c>
      <c r="BI48" s="25">
        <f t="shared" si="8"/>
        <v>0</v>
      </c>
      <c r="BJ48" s="4" t="s">
        <v>19</v>
      </c>
      <c r="BK48" s="25">
        <f t="shared" si="9"/>
        <v>0</v>
      </c>
      <c r="BL48" s="4" t="s">
        <v>48</v>
      </c>
      <c r="BM48" s="4" t="s">
        <v>241</v>
      </c>
    </row>
    <row r="49" spans="2:65" s="1" customFormat="1" ht="57" customHeight="1" x14ac:dyDescent="0.3">
      <c r="B49" s="26"/>
      <c r="C49" s="46" t="s">
        <v>85</v>
      </c>
      <c r="D49" s="46" t="s">
        <v>44</v>
      </c>
      <c r="E49" s="47" t="s">
        <v>242</v>
      </c>
      <c r="F49" s="69" t="s">
        <v>243</v>
      </c>
      <c r="G49" s="69"/>
      <c r="H49" s="69"/>
      <c r="I49" s="69"/>
      <c r="J49" s="48" t="s">
        <v>172</v>
      </c>
      <c r="K49" s="49">
        <v>10</v>
      </c>
      <c r="L49" s="70">
        <v>0</v>
      </c>
      <c r="M49" s="70"/>
      <c r="N49" s="71">
        <f t="shared" si="0"/>
        <v>0</v>
      </c>
      <c r="O49" s="71"/>
      <c r="P49" s="71"/>
      <c r="Q49" s="71"/>
      <c r="R49" s="27"/>
      <c r="T49" s="50" t="s">
        <v>0</v>
      </c>
      <c r="U49" s="10" t="s">
        <v>15</v>
      </c>
      <c r="V49" s="8"/>
      <c r="W49" s="51">
        <f t="shared" si="1"/>
        <v>0</v>
      </c>
      <c r="X49" s="51">
        <v>1.6800000000000001E-3</v>
      </c>
      <c r="Y49" s="51">
        <f t="shared" si="2"/>
        <v>1.6800000000000002E-2</v>
      </c>
      <c r="Z49" s="51">
        <v>0</v>
      </c>
      <c r="AA49" s="52">
        <f t="shared" si="3"/>
        <v>0</v>
      </c>
      <c r="AR49" s="4" t="s">
        <v>48</v>
      </c>
      <c r="AT49" s="4" t="s">
        <v>44</v>
      </c>
      <c r="AU49" s="4" t="s">
        <v>20</v>
      </c>
      <c r="AY49" s="4" t="s">
        <v>43</v>
      </c>
      <c r="BE49" s="25">
        <f t="shared" si="4"/>
        <v>0</v>
      </c>
      <c r="BF49" s="25">
        <f t="shared" si="5"/>
        <v>0</v>
      </c>
      <c r="BG49" s="25">
        <f t="shared" si="6"/>
        <v>0</v>
      </c>
      <c r="BH49" s="25">
        <f t="shared" si="7"/>
        <v>0</v>
      </c>
      <c r="BI49" s="25">
        <f t="shared" si="8"/>
        <v>0</v>
      </c>
      <c r="BJ49" s="4" t="s">
        <v>19</v>
      </c>
      <c r="BK49" s="25">
        <f t="shared" si="9"/>
        <v>0</v>
      </c>
      <c r="BL49" s="4" t="s">
        <v>48</v>
      </c>
      <c r="BM49" s="4" t="s">
        <v>244</v>
      </c>
    </row>
    <row r="50" spans="2:65" s="1" customFormat="1" ht="42" customHeight="1" x14ac:dyDescent="0.3">
      <c r="B50" s="7"/>
      <c r="C50" s="8"/>
      <c r="D50" s="8"/>
      <c r="E50" s="8"/>
      <c r="F50" s="72" t="s">
        <v>245</v>
      </c>
      <c r="G50" s="73"/>
      <c r="H50" s="73"/>
      <c r="I50" s="73"/>
      <c r="J50" s="8"/>
      <c r="K50" s="8"/>
      <c r="L50" s="8"/>
      <c r="M50" s="8"/>
      <c r="N50" s="8"/>
      <c r="O50" s="8"/>
      <c r="P50" s="8"/>
      <c r="Q50" s="8"/>
      <c r="R50" s="9"/>
      <c r="T50" s="53"/>
      <c r="U50" s="8"/>
      <c r="V50" s="8"/>
      <c r="W50" s="8"/>
      <c r="X50" s="8"/>
      <c r="Y50" s="8"/>
      <c r="Z50" s="8"/>
      <c r="AA50" s="19"/>
      <c r="AT50" s="4" t="s">
        <v>49</v>
      </c>
      <c r="AU50" s="4" t="s">
        <v>20</v>
      </c>
    </row>
    <row r="51" spans="2:65" s="1" customFormat="1" ht="31.5" customHeight="1" x14ac:dyDescent="0.3">
      <c r="B51" s="26"/>
      <c r="C51" s="54" t="s">
        <v>86</v>
      </c>
      <c r="D51" s="54" t="s">
        <v>53</v>
      </c>
      <c r="E51" s="55" t="s">
        <v>246</v>
      </c>
      <c r="F51" s="74" t="s">
        <v>247</v>
      </c>
      <c r="G51" s="74"/>
      <c r="H51" s="74"/>
      <c r="I51" s="74"/>
      <c r="J51" s="56" t="s">
        <v>172</v>
      </c>
      <c r="K51" s="57">
        <v>10</v>
      </c>
      <c r="L51" s="75">
        <v>0</v>
      </c>
      <c r="M51" s="75"/>
      <c r="N51" s="76">
        <f>ROUND(L51*K51,2)</f>
        <v>0</v>
      </c>
      <c r="O51" s="71"/>
      <c r="P51" s="71"/>
      <c r="Q51" s="71"/>
      <c r="R51" s="27"/>
      <c r="T51" s="50" t="s">
        <v>0</v>
      </c>
      <c r="U51" s="10" t="s">
        <v>15</v>
      </c>
      <c r="V51" s="8"/>
      <c r="W51" s="51">
        <f>V51*K51</f>
        <v>0</v>
      </c>
      <c r="X51" s="51">
        <v>5.1999999999999998E-3</v>
      </c>
      <c r="Y51" s="51">
        <f>X51*K51</f>
        <v>5.1999999999999998E-2</v>
      </c>
      <c r="Z51" s="51">
        <v>0</v>
      </c>
      <c r="AA51" s="52">
        <f>Z51*K51</f>
        <v>0</v>
      </c>
      <c r="AR51" s="4" t="s">
        <v>248</v>
      </c>
      <c r="AT51" s="4" t="s">
        <v>53</v>
      </c>
      <c r="AU51" s="4" t="s">
        <v>20</v>
      </c>
      <c r="AY51" s="4" t="s">
        <v>43</v>
      </c>
      <c r="BE51" s="25">
        <f>IF(U51="základní",N51,0)</f>
        <v>0</v>
      </c>
      <c r="BF51" s="25">
        <f>IF(U51="snížená",N51,0)</f>
        <v>0</v>
      </c>
      <c r="BG51" s="25">
        <f>IF(U51="zákl. přenesená",N51,0)</f>
        <v>0</v>
      </c>
      <c r="BH51" s="25">
        <f>IF(U51="sníž. přenesená",N51,0)</f>
        <v>0</v>
      </c>
      <c r="BI51" s="25">
        <f>IF(U51="nulová",N51,0)</f>
        <v>0</v>
      </c>
      <c r="BJ51" s="4" t="s">
        <v>19</v>
      </c>
      <c r="BK51" s="25">
        <f>ROUND(L51*K51,2)</f>
        <v>0</v>
      </c>
      <c r="BL51" s="4" t="s">
        <v>248</v>
      </c>
      <c r="BM51" s="4" t="s">
        <v>249</v>
      </c>
    </row>
    <row r="52" spans="2:65" s="1" customFormat="1" ht="31.5" customHeight="1" x14ac:dyDescent="0.3">
      <c r="B52" s="26"/>
      <c r="C52" s="46" t="s">
        <v>87</v>
      </c>
      <c r="D52" s="46" t="s">
        <v>44</v>
      </c>
      <c r="E52" s="47" t="s">
        <v>63</v>
      </c>
      <c r="F52" s="69" t="s">
        <v>64</v>
      </c>
      <c r="G52" s="69"/>
      <c r="H52" s="69"/>
      <c r="I52" s="69"/>
      <c r="J52" s="48" t="s">
        <v>65</v>
      </c>
      <c r="K52" s="49">
        <v>0.34200000000000003</v>
      </c>
      <c r="L52" s="70">
        <v>0</v>
      </c>
      <c r="M52" s="70"/>
      <c r="N52" s="71">
        <f>ROUND(L52*K52,2)</f>
        <v>0</v>
      </c>
      <c r="O52" s="71"/>
      <c r="P52" s="71"/>
      <c r="Q52" s="71"/>
      <c r="R52" s="27"/>
      <c r="T52" s="50" t="s">
        <v>0</v>
      </c>
      <c r="U52" s="10" t="s">
        <v>15</v>
      </c>
      <c r="V52" s="8"/>
      <c r="W52" s="51">
        <f>V52*K52</f>
        <v>0</v>
      </c>
      <c r="X52" s="51">
        <v>0</v>
      </c>
      <c r="Y52" s="51">
        <f>X52*K52</f>
        <v>0</v>
      </c>
      <c r="Z52" s="51">
        <v>0</v>
      </c>
      <c r="AA52" s="52">
        <f>Z52*K52</f>
        <v>0</v>
      </c>
      <c r="AR52" s="4" t="s">
        <v>56</v>
      </c>
      <c r="AT52" s="4" t="s">
        <v>44</v>
      </c>
      <c r="AU52" s="4" t="s">
        <v>20</v>
      </c>
      <c r="AY52" s="4" t="s">
        <v>43</v>
      </c>
      <c r="BE52" s="25">
        <f>IF(U52="základní",N52,0)</f>
        <v>0</v>
      </c>
      <c r="BF52" s="25">
        <f>IF(U52="snížená",N52,0)</f>
        <v>0</v>
      </c>
      <c r="BG52" s="25">
        <f>IF(U52="zákl. přenesená",N52,0)</f>
        <v>0</v>
      </c>
      <c r="BH52" s="25">
        <f>IF(U52="sníž. přenesená",N52,0)</f>
        <v>0</v>
      </c>
      <c r="BI52" s="25">
        <f>IF(U52="nulová",N52,0)</f>
        <v>0</v>
      </c>
      <c r="BJ52" s="4" t="s">
        <v>19</v>
      </c>
      <c r="BK52" s="25">
        <f>ROUND(L52*K52,2)</f>
        <v>0</v>
      </c>
      <c r="BL52" s="4" t="s">
        <v>56</v>
      </c>
      <c r="BM52" s="4" t="s">
        <v>250</v>
      </c>
    </row>
    <row r="53" spans="2:65" s="1" customFormat="1" ht="31.5" customHeight="1" x14ac:dyDescent="0.3">
      <c r="B53" s="26"/>
      <c r="C53" s="46" t="s">
        <v>88</v>
      </c>
      <c r="D53" s="46" t="s">
        <v>44</v>
      </c>
      <c r="E53" s="47" t="s">
        <v>67</v>
      </c>
      <c r="F53" s="69" t="s">
        <v>68</v>
      </c>
      <c r="G53" s="69"/>
      <c r="H53" s="69"/>
      <c r="I53" s="69"/>
      <c r="J53" s="48" t="s">
        <v>65</v>
      </c>
      <c r="K53" s="49">
        <v>0.34200000000000003</v>
      </c>
      <c r="L53" s="70">
        <v>0</v>
      </c>
      <c r="M53" s="70"/>
      <c r="N53" s="71">
        <f>ROUND(L53*K53,2)</f>
        <v>0</v>
      </c>
      <c r="O53" s="71"/>
      <c r="P53" s="71"/>
      <c r="Q53" s="71"/>
      <c r="R53" s="27"/>
      <c r="T53" s="50" t="s">
        <v>0</v>
      </c>
      <c r="U53" s="10" t="s">
        <v>15</v>
      </c>
      <c r="V53" s="8"/>
      <c r="W53" s="51">
        <f>V53*K53</f>
        <v>0</v>
      </c>
      <c r="X53" s="51">
        <v>0</v>
      </c>
      <c r="Y53" s="51">
        <f>X53*K53</f>
        <v>0</v>
      </c>
      <c r="Z53" s="51">
        <v>0</v>
      </c>
      <c r="AA53" s="52">
        <f>Z53*K53</f>
        <v>0</v>
      </c>
      <c r="AR53" s="4" t="s">
        <v>56</v>
      </c>
      <c r="AT53" s="4" t="s">
        <v>44</v>
      </c>
      <c r="AU53" s="4" t="s">
        <v>20</v>
      </c>
      <c r="AY53" s="4" t="s">
        <v>43</v>
      </c>
      <c r="BE53" s="25">
        <f>IF(U53="základní",N53,0)</f>
        <v>0</v>
      </c>
      <c r="BF53" s="25">
        <f>IF(U53="snížená",N53,0)</f>
        <v>0</v>
      </c>
      <c r="BG53" s="25">
        <f>IF(U53="zákl. přenesená",N53,0)</f>
        <v>0</v>
      </c>
      <c r="BH53" s="25">
        <f>IF(U53="sníž. přenesená",N53,0)</f>
        <v>0</v>
      </c>
      <c r="BI53" s="25">
        <f>IF(U53="nulová",N53,0)</f>
        <v>0</v>
      </c>
      <c r="BJ53" s="4" t="s">
        <v>19</v>
      </c>
      <c r="BK53" s="25">
        <f>ROUND(L53*K53,2)</f>
        <v>0</v>
      </c>
      <c r="BL53" s="4" t="s">
        <v>56</v>
      </c>
      <c r="BM53" s="4" t="s">
        <v>251</v>
      </c>
    </row>
    <row r="54" spans="2:65" s="1" customFormat="1" ht="31.5" customHeight="1" x14ac:dyDescent="0.3">
      <c r="B54" s="26"/>
      <c r="C54" s="46" t="s">
        <v>89</v>
      </c>
      <c r="D54" s="46" t="s">
        <v>44</v>
      </c>
      <c r="E54" s="47" t="s">
        <v>70</v>
      </c>
      <c r="F54" s="69" t="s">
        <v>71</v>
      </c>
      <c r="G54" s="69"/>
      <c r="H54" s="69"/>
      <c r="I54" s="69"/>
      <c r="J54" s="48" t="s">
        <v>65</v>
      </c>
      <c r="K54" s="49">
        <v>0.34200000000000003</v>
      </c>
      <c r="L54" s="70">
        <v>0</v>
      </c>
      <c r="M54" s="70"/>
      <c r="N54" s="71">
        <f>ROUND(L54*K54,2)</f>
        <v>0</v>
      </c>
      <c r="O54" s="71"/>
      <c r="P54" s="71"/>
      <c r="Q54" s="71"/>
      <c r="R54" s="27"/>
      <c r="T54" s="50" t="s">
        <v>0</v>
      </c>
      <c r="U54" s="10" t="s">
        <v>15</v>
      </c>
      <c r="V54" s="8"/>
      <c r="W54" s="51">
        <f>V54*K54</f>
        <v>0</v>
      </c>
      <c r="X54" s="51">
        <v>0</v>
      </c>
      <c r="Y54" s="51">
        <f>X54*K54</f>
        <v>0</v>
      </c>
      <c r="Z54" s="51">
        <v>0</v>
      </c>
      <c r="AA54" s="52">
        <f>Z54*K54</f>
        <v>0</v>
      </c>
      <c r="AR54" s="4" t="s">
        <v>56</v>
      </c>
      <c r="AT54" s="4" t="s">
        <v>44</v>
      </c>
      <c r="AU54" s="4" t="s">
        <v>20</v>
      </c>
      <c r="AY54" s="4" t="s">
        <v>43</v>
      </c>
      <c r="BE54" s="25">
        <f>IF(U54="základní",N54,0)</f>
        <v>0</v>
      </c>
      <c r="BF54" s="25">
        <f>IF(U54="snížená",N54,0)</f>
        <v>0</v>
      </c>
      <c r="BG54" s="25">
        <f>IF(U54="zákl. přenesená",N54,0)</f>
        <v>0</v>
      </c>
      <c r="BH54" s="25">
        <f>IF(U54="sníž. přenesená",N54,0)</f>
        <v>0</v>
      </c>
      <c r="BI54" s="25">
        <f>IF(U54="nulová",N54,0)</f>
        <v>0</v>
      </c>
      <c r="BJ54" s="4" t="s">
        <v>19</v>
      </c>
      <c r="BK54" s="25">
        <f>ROUND(L54*K54,2)</f>
        <v>0</v>
      </c>
      <c r="BL54" s="4" t="s">
        <v>56</v>
      </c>
      <c r="BM54" s="4" t="s">
        <v>252</v>
      </c>
    </row>
    <row r="55" spans="2:65" s="3" customFormat="1" ht="29.85" customHeight="1" x14ac:dyDescent="0.3">
      <c r="B55" s="35"/>
      <c r="C55" s="36"/>
      <c r="D55" s="45" t="s">
        <v>163</v>
      </c>
      <c r="E55" s="45"/>
      <c r="F55" s="45"/>
      <c r="G55" s="45"/>
      <c r="H55" s="45"/>
      <c r="I55" s="45"/>
      <c r="J55" s="45"/>
      <c r="K55" s="45"/>
      <c r="L55" s="45"/>
      <c r="M55" s="45"/>
      <c r="N55" s="83">
        <f>BK55</f>
        <v>0</v>
      </c>
      <c r="O55" s="84"/>
      <c r="P55" s="84"/>
      <c r="Q55" s="84"/>
      <c r="R55" s="38"/>
      <c r="T55" s="39"/>
      <c r="U55" s="36"/>
      <c r="V55" s="36"/>
      <c r="W55" s="40">
        <f>W56</f>
        <v>0</v>
      </c>
      <c r="X55" s="36"/>
      <c r="Y55" s="40">
        <f>Y56</f>
        <v>5.3E-3</v>
      </c>
      <c r="Z55" s="36"/>
      <c r="AA55" s="41">
        <f>AA56</f>
        <v>0</v>
      </c>
      <c r="AR55" s="42" t="s">
        <v>20</v>
      </c>
      <c r="AT55" s="43" t="s">
        <v>17</v>
      </c>
      <c r="AU55" s="43" t="s">
        <v>19</v>
      </c>
      <c r="AY55" s="42" t="s">
        <v>43</v>
      </c>
      <c r="BK55" s="44">
        <f>BK56</f>
        <v>0</v>
      </c>
    </row>
    <row r="56" spans="2:65" s="1" customFormat="1" ht="22.5" customHeight="1" x14ac:dyDescent="0.3">
      <c r="B56" s="26"/>
      <c r="C56" s="46" t="s">
        <v>90</v>
      </c>
      <c r="D56" s="46" t="s">
        <v>44</v>
      </c>
      <c r="E56" s="47" t="s">
        <v>253</v>
      </c>
      <c r="F56" s="69" t="s">
        <v>254</v>
      </c>
      <c r="G56" s="69"/>
      <c r="H56" s="69"/>
      <c r="I56" s="69"/>
      <c r="J56" s="48" t="s">
        <v>47</v>
      </c>
      <c r="K56" s="49">
        <v>10</v>
      </c>
      <c r="L56" s="70">
        <v>0</v>
      </c>
      <c r="M56" s="70"/>
      <c r="N56" s="71">
        <f>ROUND(L56*K56,2)</f>
        <v>0</v>
      </c>
      <c r="O56" s="71"/>
      <c r="P56" s="71"/>
      <c r="Q56" s="71"/>
      <c r="R56" s="27"/>
      <c r="T56" s="50" t="s">
        <v>0</v>
      </c>
      <c r="U56" s="10" t="s">
        <v>15</v>
      </c>
      <c r="V56" s="8"/>
      <c r="W56" s="51">
        <f>V56*K56</f>
        <v>0</v>
      </c>
      <c r="X56" s="51">
        <v>5.2999999999999998E-4</v>
      </c>
      <c r="Y56" s="51">
        <f>X56*K56</f>
        <v>5.3E-3</v>
      </c>
      <c r="Z56" s="51">
        <v>0</v>
      </c>
      <c r="AA56" s="52">
        <f>Z56*K56</f>
        <v>0</v>
      </c>
      <c r="AR56" s="4" t="s">
        <v>48</v>
      </c>
      <c r="AT56" s="4" t="s">
        <v>44</v>
      </c>
      <c r="AU56" s="4" t="s">
        <v>20</v>
      </c>
      <c r="AY56" s="4" t="s">
        <v>43</v>
      </c>
      <c r="BE56" s="25">
        <f>IF(U56="základní",N56,0)</f>
        <v>0</v>
      </c>
      <c r="BF56" s="25">
        <f>IF(U56="snížená",N56,0)</f>
        <v>0</v>
      </c>
      <c r="BG56" s="25">
        <f>IF(U56="zákl. přenesená",N56,0)</f>
        <v>0</v>
      </c>
      <c r="BH56" s="25">
        <f>IF(U56="sníž. přenesená",N56,0)</f>
        <v>0</v>
      </c>
      <c r="BI56" s="25">
        <f>IF(U56="nulová",N56,0)</f>
        <v>0</v>
      </c>
      <c r="BJ56" s="4" t="s">
        <v>19</v>
      </c>
      <c r="BK56" s="25">
        <f>ROUND(L56*K56,2)</f>
        <v>0</v>
      </c>
      <c r="BL56" s="4" t="s">
        <v>48</v>
      </c>
      <c r="BM56" s="4" t="s">
        <v>255</v>
      </c>
    </row>
    <row r="57" spans="2:65" s="3" customFormat="1" ht="29.85" customHeight="1" x14ac:dyDescent="0.3">
      <c r="B57" s="35"/>
      <c r="C57" s="36"/>
      <c r="D57" s="45" t="s">
        <v>28</v>
      </c>
      <c r="E57" s="45"/>
      <c r="F57" s="45"/>
      <c r="G57" s="45"/>
      <c r="H57" s="45"/>
      <c r="I57" s="45"/>
      <c r="J57" s="45"/>
      <c r="K57" s="45"/>
      <c r="L57" s="45"/>
      <c r="M57" s="45"/>
      <c r="N57" s="83">
        <f>BK57</f>
        <v>0</v>
      </c>
      <c r="O57" s="84"/>
      <c r="P57" s="84"/>
      <c r="Q57" s="84"/>
      <c r="R57" s="38"/>
      <c r="T57" s="39"/>
      <c r="U57" s="36"/>
      <c r="V57" s="36"/>
      <c r="W57" s="40">
        <f>SUM(W58:W91)</f>
        <v>0</v>
      </c>
      <c r="X57" s="36"/>
      <c r="Y57" s="40">
        <f>SUM(Y58:Y91)</f>
        <v>0.51623640000000004</v>
      </c>
      <c r="Z57" s="36"/>
      <c r="AA57" s="41">
        <f>SUM(AA58:AA91)</f>
        <v>1.252864</v>
      </c>
      <c r="AR57" s="42" t="s">
        <v>20</v>
      </c>
      <c r="AT57" s="43" t="s">
        <v>17</v>
      </c>
      <c r="AU57" s="43" t="s">
        <v>19</v>
      </c>
      <c r="AY57" s="42" t="s">
        <v>43</v>
      </c>
      <c r="BK57" s="44">
        <f>SUM(BK58:BK91)</f>
        <v>0</v>
      </c>
    </row>
    <row r="58" spans="2:65" s="1" customFormat="1" ht="22.5" customHeight="1" x14ac:dyDescent="0.3">
      <c r="B58" s="26"/>
      <c r="C58" s="46" t="s">
        <v>91</v>
      </c>
      <c r="D58" s="46" t="s">
        <v>44</v>
      </c>
      <c r="E58" s="47" t="s">
        <v>256</v>
      </c>
      <c r="F58" s="69" t="s">
        <v>257</v>
      </c>
      <c r="G58" s="69"/>
      <c r="H58" s="69"/>
      <c r="I58" s="69"/>
      <c r="J58" s="48" t="s">
        <v>47</v>
      </c>
      <c r="K58" s="49">
        <v>3.3</v>
      </c>
      <c r="L58" s="70">
        <v>0</v>
      </c>
      <c r="M58" s="70"/>
      <c r="N58" s="71">
        <f>ROUND(L58*K58,2)</f>
        <v>0</v>
      </c>
      <c r="O58" s="71"/>
      <c r="P58" s="71"/>
      <c r="Q58" s="71"/>
      <c r="R58" s="27"/>
      <c r="T58" s="50" t="s">
        <v>0</v>
      </c>
      <c r="U58" s="10" t="s">
        <v>15</v>
      </c>
      <c r="V58" s="8"/>
      <c r="W58" s="51">
        <f>V58*K58</f>
        <v>0</v>
      </c>
      <c r="X58" s="51">
        <v>0</v>
      </c>
      <c r="Y58" s="51">
        <f>X58*K58</f>
        <v>0</v>
      </c>
      <c r="Z58" s="51">
        <v>9.3579999999999997E-2</v>
      </c>
      <c r="AA58" s="52">
        <f>Z58*K58</f>
        <v>0.30881399999999998</v>
      </c>
      <c r="AR58" s="4" t="s">
        <v>48</v>
      </c>
      <c r="AT58" s="4" t="s">
        <v>44</v>
      </c>
      <c r="AU58" s="4" t="s">
        <v>20</v>
      </c>
      <c r="AY58" s="4" t="s">
        <v>43</v>
      </c>
      <c r="BE58" s="25">
        <f>IF(U58="základní",N58,0)</f>
        <v>0</v>
      </c>
      <c r="BF58" s="25">
        <f>IF(U58="snížená",N58,0)</f>
        <v>0</v>
      </c>
      <c r="BG58" s="25">
        <f>IF(U58="zákl. přenesená",N58,0)</f>
        <v>0</v>
      </c>
      <c r="BH58" s="25">
        <f>IF(U58="sníž. přenesená",N58,0)</f>
        <v>0</v>
      </c>
      <c r="BI58" s="25">
        <f>IF(U58="nulová",N58,0)</f>
        <v>0</v>
      </c>
      <c r="BJ58" s="4" t="s">
        <v>19</v>
      </c>
      <c r="BK58" s="25">
        <f>ROUND(L58*K58,2)</f>
        <v>0</v>
      </c>
      <c r="BL58" s="4" t="s">
        <v>48</v>
      </c>
      <c r="BM58" s="4" t="s">
        <v>258</v>
      </c>
    </row>
    <row r="59" spans="2:65" s="1" customFormat="1" ht="22.5" customHeight="1" x14ac:dyDescent="0.3">
      <c r="B59" s="26"/>
      <c r="C59" s="46" t="s">
        <v>55</v>
      </c>
      <c r="D59" s="46" t="s">
        <v>44</v>
      </c>
      <c r="E59" s="47" t="s">
        <v>259</v>
      </c>
      <c r="F59" s="69" t="s">
        <v>260</v>
      </c>
      <c r="G59" s="69"/>
      <c r="H59" s="69"/>
      <c r="I59" s="69"/>
      <c r="J59" s="48" t="s">
        <v>47</v>
      </c>
      <c r="K59" s="49">
        <v>3</v>
      </c>
      <c r="L59" s="70">
        <v>0</v>
      </c>
      <c r="M59" s="70"/>
      <c r="N59" s="71">
        <f>ROUND(L59*K59,2)</f>
        <v>0</v>
      </c>
      <c r="O59" s="71"/>
      <c r="P59" s="71"/>
      <c r="Q59" s="71"/>
      <c r="R59" s="27"/>
      <c r="T59" s="50" t="s">
        <v>0</v>
      </c>
      <c r="U59" s="10" t="s">
        <v>15</v>
      </c>
      <c r="V59" s="8"/>
      <c r="W59" s="51">
        <f>V59*K59</f>
        <v>0</v>
      </c>
      <c r="X59" s="51">
        <v>0</v>
      </c>
      <c r="Y59" s="51">
        <f>X59*K59</f>
        <v>0</v>
      </c>
      <c r="Z59" s="51">
        <v>0.20748</v>
      </c>
      <c r="AA59" s="52">
        <f>Z59*K59</f>
        <v>0.62243999999999999</v>
      </c>
      <c r="AR59" s="4" t="s">
        <v>48</v>
      </c>
      <c r="AT59" s="4" t="s">
        <v>44</v>
      </c>
      <c r="AU59" s="4" t="s">
        <v>20</v>
      </c>
      <c r="AY59" s="4" t="s">
        <v>43</v>
      </c>
      <c r="BE59" s="25">
        <f>IF(U59="základní",N59,0)</f>
        <v>0</v>
      </c>
      <c r="BF59" s="25">
        <f>IF(U59="snížená",N59,0)</f>
        <v>0</v>
      </c>
      <c r="BG59" s="25">
        <f>IF(U59="zákl. přenesená",N59,0)</f>
        <v>0</v>
      </c>
      <c r="BH59" s="25">
        <f>IF(U59="sníž. přenesená",N59,0)</f>
        <v>0</v>
      </c>
      <c r="BI59" s="25">
        <f>IF(U59="nulová",N59,0)</f>
        <v>0</v>
      </c>
      <c r="BJ59" s="4" t="s">
        <v>19</v>
      </c>
      <c r="BK59" s="25">
        <f>ROUND(L59*K59,2)</f>
        <v>0</v>
      </c>
      <c r="BL59" s="4" t="s">
        <v>48</v>
      </c>
      <c r="BM59" s="4" t="s">
        <v>261</v>
      </c>
    </row>
    <row r="60" spans="2:65" s="1" customFormat="1" ht="31.5" customHeight="1" x14ac:dyDescent="0.3">
      <c r="B60" s="26"/>
      <c r="C60" s="46" t="s">
        <v>92</v>
      </c>
      <c r="D60" s="46" t="s">
        <v>44</v>
      </c>
      <c r="E60" s="47" t="s">
        <v>262</v>
      </c>
      <c r="F60" s="69" t="s">
        <v>263</v>
      </c>
      <c r="G60" s="69"/>
      <c r="H60" s="69"/>
      <c r="I60" s="69"/>
      <c r="J60" s="48" t="s">
        <v>73</v>
      </c>
      <c r="K60" s="49">
        <v>2</v>
      </c>
      <c r="L60" s="70">
        <v>0</v>
      </c>
      <c r="M60" s="70"/>
      <c r="N60" s="71">
        <f>ROUND(L60*K60,2)</f>
        <v>0</v>
      </c>
      <c r="O60" s="71"/>
      <c r="P60" s="71"/>
      <c r="Q60" s="71"/>
      <c r="R60" s="27"/>
      <c r="T60" s="50" t="s">
        <v>0</v>
      </c>
      <c r="U60" s="10" t="s">
        <v>15</v>
      </c>
      <c r="V60" s="8"/>
      <c r="W60" s="51">
        <f>V60*K60</f>
        <v>0</v>
      </c>
      <c r="X60" s="51">
        <v>3.6330000000000001E-2</v>
      </c>
      <c r="Y60" s="51">
        <f>X60*K60</f>
        <v>7.2660000000000002E-2</v>
      </c>
      <c r="Z60" s="51">
        <v>0</v>
      </c>
      <c r="AA60" s="52">
        <f>Z60*K60</f>
        <v>0</v>
      </c>
      <c r="AR60" s="4" t="s">
        <v>48</v>
      </c>
      <c r="AT60" s="4" t="s">
        <v>44</v>
      </c>
      <c r="AU60" s="4" t="s">
        <v>20</v>
      </c>
      <c r="AY60" s="4" t="s">
        <v>43</v>
      </c>
      <c r="BE60" s="25">
        <f>IF(U60="základní",N60,0)</f>
        <v>0</v>
      </c>
      <c r="BF60" s="25">
        <f>IF(U60="snížená",N60,0)</f>
        <v>0</v>
      </c>
      <c r="BG60" s="25">
        <f>IF(U60="zákl. přenesená",N60,0)</f>
        <v>0</v>
      </c>
      <c r="BH60" s="25">
        <f>IF(U60="sníž. přenesená",N60,0)</f>
        <v>0</v>
      </c>
      <c r="BI60" s="25">
        <f>IF(U60="nulová",N60,0)</f>
        <v>0</v>
      </c>
      <c r="BJ60" s="4" t="s">
        <v>19</v>
      </c>
      <c r="BK60" s="25">
        <f>ROUND(L60*K60,2)</f>
        <v>0</v>
      </c>
      <c r="BL60" s="4" t="s">
        <v>48</v>
      </c>
      <c r="BM60" s="4" t="s">
        <v>264</v>
      </c>
    </row>
    <row r="61" spans="2:65" s="1" customFormat="1" ht="30" customHeight="1" x14ac:dyDescent="0.3">
      <c r="B61" s="7"/>
      <c r="C61" s="8"/>
      <c r="D61" s="8"/>
      <c r="E61" s="8"/>
      <c r="F61" s="72" t="s">
        <v>265</v>
      </c>
      <c r="G61" s="73"/>
      <c r="H61" s="73"/>
      <c r="I61" s="73"/>
      <c r="J61" s="8"/>
      <c r="K61" s="8"/>
      <c r="L61" s="8"/>
      <c r="M61" s="8"/>
      <c r="N61" s="8"/>
      <c r="O61" s="8"/>
      <c r="P61" s="8"/>
      <c r="Q61" s="8"/>
      <c r="R61" s="9"/>
      <c r="T61" s="53"/>
      <c r="U61" s="8"/>
      <c r="V61" s="8"/>
      <c r="W61" s="8"/>
      <c r="X61" s="8"/>
      <c r="Y61" s="8"/>
      <c r="Z61" s="8"/>
      <c r="AA61" s="19"/>
      <c r="AT61" s="4" t="s">
        <v>49</v>
      </c>
      <c r="AU61" s="4" t="s">
        <v>20</v>
      </c>
    </row>
    <row r="62" spans="2:65" s="1" customFormat="1" ht="31.5" customHeight="1" x14ac:dyDescent="0.3">
      <c r="B62" s="26"/>
      <c r="C62" s="46" t="s">
        <v>93</v>
      </c>
      <c r="D62" s="46" t="s">
        <v>44</v>
      </c>
      <c r="E62" s="47" t="s">
        <v>266</v>
      </c>
      <c r="F62" s="69" t="s">
        <v>267</v>
      </c>
      <c r="G62" s="69"/>
      <c r="H62" s="69"/>
      <c r="I62" s="69"/>
      <c r="J62" s="48" t="s">
        <v>73</v>
      </c>
      <c r="K62" s="49">
        <v>2</v>
      </c>
      <c r="L62" s="70">
        <v>0</v>
      </c>
      <c r="M62" s="70"/>
      <c r="N62" s="71">
        <f>ROUND(L62*K62,2)</f>
        <v>0</v>
      </c>
      <c r="O62" s="71"/>
      <c r="P62" s="71"/>
      <c r="Q62" s="71"/>
      <c r="R62" s="27"/>
      <c r="T62" s="50" t="s">
        <v>0</v>
      </c>
      <c r="U62" s="10" t="s">
        <v>15</v>
      </c>
      <c r="V62" s="8"/>
      <c r="W62" s="51">
        <f>V62*K62</f>
        <v>0</v>
      </c>
      <c r="X62" s="51">
        <v>0.11020820000000001</v>
      </c>
      <c r="Y62" s="51">
        <f>X62*K62</f>
        <v>0.22041640000000001</v>
      </c>
      <c r="Z62" s="51">
        <v>0</v>
      </c>
      <c r="AA62" s="52">
        <f>Z62*K62</f>
        <v>0</v>
      </c>
      <c r="AR62" s="4" t="s">
        <v>48</v>
      </c>
      <c r="AT62" s="4" t="s">
        <v>44</v>
      </c>
      <c r="AU62" s="4" t="s">
        <v>20</v>
      </c>
      <c r="AY62" s="4" t="s">
        <v>43</v>
      </c>
      <c r="BE62" s="25">
        <f>IF(U62="základní",N62,0)</f>
        <v>0</v>
      </c>
      <c r="BF62" s="25">
        <f>IF(U62="snížená",N62,0)</f>
        <v>0</v>
      </c>
      <c r="BG62" s="25">
        <f>IF(U62="zákl. přenesená",N62,0)</f>
        <v>0</v>
      </c>
      <c r="BH62" s="25">
        <f>IF(U62="sníž. přenesená",N62,0)</f>
        <v>0</v>
      </c>
      <c r="BI62" s="25">
        <f>IF(U62="nulová",N62,0)</f>
        <v>0</v>
      </c>
      <c r="BJ62" s="4" t="s">
        <v>19</v>
      </c>
      <c r="BK62" s="25">
        <f>ROUND(L62*K62,2)</f>
        <v>0</v>
      </c>
      <c r="BL62" s="4" t="s">
        <v>48</v>
      </c>
      <c r="BM62" s="4" t="s">
        <v>268</v>
      </c>
    </row>
    <row r="63" spans="2:65" s="1" customFormat="1" ht="30" customHeight="1" x14ac:dyDescent="0.3">
      <c r="B63" s="7"/>
      <c r="C63" s="8"/>
      <c r="D63" s="8"/>
      <c r="E63" s="8"/>
      <c r="F63" s="72" t="s">
        <v>269</v>
      </c>
      <c r="G63" s="73"/>
      <c r="H63" s="73"/>
      <c r="I63" s="73"/>
      <c r="J63" s="8"/>
      <c r="K63" s="8"/>
      <c r="L63" s="8"/>
      <c r="M63" s="8"/>
      <c r="N63" s="8"/>
      <c r="O63" s="8"/>
      <c r="P63" s="8"/>
      <c r="Q63" s="8"/>
      <c r="R63" s="9"/>
      <c r="T63" s="53"/>
      <c r="U63" s="8"/>
      <c r="V63" s="8"/>
      <c r="W63" s="8"/>
      <c r="X63" s="8"/>
      <c r="Y63" s="8"/>
      <c r="Z63" s="8"/>
      <c r="AA63" s="19"/>
      <c r="AT63" s="4" t="s">
        <v>49</v>
      </c>
      <c r="AU63" s="4" t="s">
        <v>20</v>
      </c>
    </row>
    <row r="64" spans="2:65" s="1" customFormat="1" ht="31.5" customHeight="1" x14ac:dyDescent="0.3">
      <c r="B64" s="26"/>
      <c r="C64" s="46" t="s">
        <v>94</v>
      </c>
      <c r="D64" s="46" t="s">
        <v>44</v>
      </c>
      <c r="E64" s="47" t="s">
        <v>270</v>
      </c>
      <c r="F64" s="69" t="s">
        <v>271</v>
      </c>
      <c r="G64" s="69"/>
      <c r="H64" s="69"/>
      <c r="I64" s="69"/>
      <c r="J64" s="48" t="s">
        <v>73</v>
      </c>
      <c r="K64" s="49">
        <v>2</v>
      </c>
      <c r="L64" s="70">
        <v>0</v>
      </c>
      <c r="M64" s="70"/>
      <c r="N64" s="71">
        <f t="shared" ref="N64:N70" si="10">ROUND(L64*K64,2)</f>
        <v>0</v>
      </c>
      <c r="O64" s="71"/>
      <c r="P64" s="71"/>
      <c r="Q64" s="71"/>
      <c r="R64" s="27"/>
      <c r="T64" s="50" t="s">
        <v>0</v>
      </c>
      <c r="U64" s="10" t="s">
        <v>15</v>
      </c>
      <c r="V64" s="8"/>
      <c r="W64" s="51">
        <f t="shared" ref="W64:W70" si="11">V64*K64</f>
        <v>0</v>
      </c>
      <c r="X64" s="51">
        <v>5.9000000000000003E-4</v>
      </c>
      <c r="Y64" s="51">
        <f t="shared" ref="Y64:Y70" si="12">X64*K64</f>
        <v>1.1800000000000001E-3</v>
      </c>
      <c r="Z64" s="51">
        <v>0</v>
      </c>
      <c r="AA64" s="52">
        <f t="shared" ref="AA64:AA70" si="13">Z64*K64</f>
        <v>0</v>
      </c>
      <c r="AR64" s="4" t="s">
        <v>48</v>
      </c>
      <c r="AT64" s="4" t="s">
        <v>44</v>
      </c>
      <c r="AU64" s="4" t="s">
        <v>20</v>
      </c>
      <c r="AY64" s="4" t="s">
        <v>43</v>
      </c>
      <c r="BE64" s="25">
        <f t="shared" ref="BE64:BE70" si="14">IF(U64="základní",N64,0)</f>
        <v>0</v>
      </c>
      <c r="BF64" s="25">
        <f t="shared" ref="BF64:BF70" si="15">IF(U64="snížená",N64,0)</f>
        <v>0</v>
      </c>
      <c r="BG64" s="25">
        <f t="shared" ref="BG64:BG70" si="16">IF(U64="zákl. přenesená",N64,0)</f>
        <v>0</v>
      </c>
      <c r="BH64" s="25">
        <f t="shared" ref="BH64:BH70" si="17">IF(U64="sníž. přenesená",N64,0)</f>
        <v>0</v>
      </c>
      <c r="BI64" s="25">
        <f t="shared" ref="BI64:BI70" si="18">IF(U64="nulová",N64,0)</f>
        <v>0</v>
      </c>
      <c r="BJ64" s="4" t="s">
        <v>19</v>
      </c>
      <c r="BK64" s="25">
        <f t="shared" ref="BK64:BK70" si="19">ROUND(L64*K64,2)</f>
        <v>0</v>
      </c>
      <c r="BL64" s="4" t="s">
        <v>48</v>
      </c>
      <c r="BM64" s="4" t="s">
        <v>272</v>
      </c>
    </row>
    <row r="65" spans="2:65" s="1" customFormat="1" ht="31.5" customHeight="1" x14ac:dyDescent="0.3">
      <c r="B65" s="26"/>
      <c r="C65" s="46" t="s">
        <v>96</v>
      </c>
      <c r="D65" s="46" t="s">
        <v>44</v>
      </c>
      <c r="E65" s="47" t="s">
        <v>273</v>
      </c>
      <c r="F65" s="69" t="s">
        <v>274</v>
      </c>
      <c r="G65" s="69"/>
      <c r="H65" s="69"/>
      <c r="I65" s="69"/>
      <c r="J65" s="48" t="s">
        <v>73</v>
      </c>
      <c r="K65" s="49">
        <v>2</v>
      </c>
      <c r="L65" s="70">
        <v>0</v>
      </c>
      <c r="M65" s="70"/>
      <c r="N65" s="71">
        <f t="shared" si="10"/>
        <v>0</v>
      </c>
      <c r="O65" s="71"/>
      <c r="P65" s="71"/>
      <c r="Q65" s="71"/>
      <c r="R65" s="27"/>
      <c r="T65" s="50" t="s">
        <v>0</v>
      </c>
      <c r="U65" s="10" t="s">
        <v>15</v>
      </c>
      <c r="V65" s="8"/>
      <c r="W65" s="51">
        <f t="shared" si="11"/>
        <v>0</v>
      </c>
      <c r="X65" s="51">
        <v>1.3799999999999999E-3</v>
      </c>
      <c r="Y65" s="51">
        <f t="shared" si="12"/>
        <v>2.7599999999999999E-3</v>
      </c>
      <c r="Z65" s="51">
        <v>0</v>
      </c>
      <c r="AA65" s="52">
        <f t="shared" si="13"/>
        <v>0</v>
      </c>
      <c r="AR65" s="4" t="s">
        <v>48</v>
      </c>
      <c r="AT65" s="4" t="s">
        <v>44</v>
      </c>
      <c r="AU65" s="4" t="s">
        <v>20</v>
      </c>
      <c r="AY65" s="4" t="s">
        <v>43</v>
      </c>
      <c r="BE65" s="25">
        <f t="shared" si="14"/>
        <v>0</v>
      </c>
      <c r="BF65" s="25">
        <f t="shared" si="15"/>
        <v>0</v>
      </c>
      <c r="BG65" s="25">
        <f t="shared" si="16"/>
        <v>0</v>
      </c>
      <c r="BH65" s="25">
        <f t="shared" si="17"/>
        <v>0</v>
      </c>
      <c r="BI65" s="25">
        <f t="shared" si="18"/>
        <v>0</v>
      </c>
      <c r="BJ65" s="4" t="s">
        <v>19</v>
      </c>
      <c r="BK65" s="25">
        <f t="shared" si="19"/>
        <v>0</v>
      </c>
      <c r="BL65" s="4" t="s">
        <v>48</v>
      </c>
      <c r="BM65" s="4" t="s">
        <v>275</v>
      </c>
    </row>
    <row r="66" spans="2:65" s="1" customFormat="1" ht="31.5" customHeight="1" x14ac:dyDescent="0.3">
      <c r="B66" s="26"/>
      <c r="C66" s="46" t="s">
        <v>97</v>
      </c>
      <c r="D66" s="46" t="s">
        <v>44</v>
      </c>
      <c r="E66" s="47" t="s">
        <v>276</v>
      </c>
      <c r="F66" s="69" t="s">
        <v>277</v>
      </c>
      <c r="G66" s="69"/>
      <c r="H66" s="69"/>
      <c r="I66" s="69"/>
      <c r="J66" s="48" t="s">
        <v>73</v>
      </c>
      <c r="K66" s="49">
        <v>12</v>
      </c>
      <c r="L66" s="70">
        <v>0</v>
      </c>
      <c r="M66" s="70"/>
      <c r="N66" s="71">
        <f t="shared" si="10"/>
        <v>0</v>
      </c>
      <c r="O66" s="71"/>
      <c r="P66" s="71"/>
      <c r="Q66" s="71"/>
      <c r="R66" s="27"/>
      <c r="T66" s="50" t="s">
        <v>0</v>
      </c>
      <c r="U66" s="10" t="s">
        <v>15</v>
      </c>
      <c r="V66" s="8"/>
      <c r="W66" s="51">
        <f t="shared" si="11"/>
        <v>0</v>
      </c>
      <c r="X66" s="51">
        <v>1.6999999999999999E-3</v>
      </c>
      <c r="Y66" s="51">
        <f t="shared" si="12"/>
        <v>2.0399999999999998E-2</v>
      </c>
      <c r="Z66" s="51">
        <v>0</v>
      </c>
      <c r="AA66" s="52">
        <f t="shared" si="13"/>
        <v>0</v>
      </c>
      <c r="AR66" s="4" t="s">
        <v>48</v>
      </c>
      <c r="AT66" s="4" t="s">
        <v>44</v>
      </c>
      <c r="AU66" s="4" t="s">
        <v>20</v>
      </c>
      <c r="AY66" s="4" t="s">
        <v>43</v>
      </c>
      <c r="BE66" s="25">
        <f t="shared" si="14"/>
        <v>0</v>
      </c>
      <c r="BF66" s="25">
        <f t="shared" si="15"/>
        <v>0</v>
      </c>
      <c r="BG66" s="25">
        <f t="shared" si="16"/>
        <v>0</v>
      </c>
      <c r="BH66" s="25">
        <f t="shared" si="17"/>
        <v>0</v>
      </c>
      <c r="BI66" s="25">
        <f t="shared" si="18"/>
        <v>0</v>
      </c>
      <c r="BJ66" s="4" t="s">
        <v>19</v>
      </c>
      <c r="BK66" s="25">
        <f t="shared" si="19"/>
        <v>0</v>
      </c>
      <c r="BL66" s="4" t="s">
        <v>48</v>
      </c>
      <c r="BM66" s="4" t="s">
        <v>278</v>
      </c>
    </row>
    <row r="67" spans="2:65" s="1" customFormat="1" ht="31.5" customHeight="1" x14ac:dyDescent="0.3">
      <c r="B67" s="26"/>
      <c r="C67" s="46" t="s">
        <v>98</v>
      </c>
      <c r="D67" s="46" t="s">
        <v>44</v>
      </c>
      <c r="E67" s="47" t="s">
        <v>279</v>
      </c>
      <c r="F67" s="69" t="s">
        <v>280</v>
      </c>
      <c r="G67" s="69"/>
      <c r="H67" s="69"/>
      <c r="I67" s="69"/>
      <c r="J67" s="48" t="s">
        <v>73</v>
      </c>
      <c r="K67" s="49">
        <v>2</v>
      </c>
      <c r="L67" s="70">
        <v>0</v>
      </c>
      <c r="M67" s="70"/>
      <c r="N67" s="71">
        <f t="shared" si="10"/>
        <v>0</v>
      </c>
      <c r="O67" s="71"/>
      <c r="P67" s="71"/>
      <c r="Q67" s="71"/>
      <c r="R67" s="27"/>
      <c r="T67" s="50" t="s">
        <v>0</v>
      </c>
      <c r="U67" s="10" t="s">
        <v>15</v>
      </c>
      <c r="V67" s="8"/>
      <c r="W67" s="51">
        <f t="shared" si="11"/>
        <v>0</v>
      </c>
      <c r="X67" s="51">
        <v>2.4199999999999998E-3</v>
      </c>
      <c r="Y67" s="51">
        <f t="shared" si="12"/>
        <v>4.8399999999999997E-3</v>
      </c>
      <c r="Z67" s="51">
        <v>0</v>
      </c>
      <c r="AA67" s="52">
        <f t="shared" si="13"/>
        <v>0</v>
      </c>
      <c r="AR67" s="4" t="s">
        <v>48</v>
      </c>
      <c r="AT67" s="4" t="s">
        <v>44</v>
      </c>
      <c r="AU67" s="4" t="s">
        <v>20</v>
      </c>
      <c r="AY67" s="4" t="s">
        <v>43</v>
      </c>
      <c r="BE67" s="25">
        <f t="shared" si="14"/>
        <v>0</v>
      </c>
      <c r="BF67" s="25">
        <f t="shared" si="15"/>
        <v>0</v>
      </c>
      <c r="BG67" s="25">
        <f t="shared" si="16"/>
        <v>0</v>
      </c>
      <c r="BH67" s="25">
        <f t="shared" si="17"/>
        <v>0</v>
      </c>
      <c r="BI67" s="25">
        <f t="shared" si="18"/>
        <v>0</v>
      </c>
      <c r="BJ67" s="4" t="s">
        <v>19</v>
      </c>
      <c r="BK67" s="25">
        <f t="shared" si="19"/>
        <v>0</v>
      </c>
      <c r="BL67" s="4" t="s">
        <v>48</v>
      </c>
      <c r="BM67" s="4" t="s">
        <v>281</v>
      </c>
    </row>
    <row r="68" spans="2:65" s="1" customFormat="1" ht="31.5" customHeight="1" x14ac:dyDescent="0.3">
      <c r="B68" s="26"/>
      <c r="C68" s="46" t="s">
        <v>99</v>
      </c>
      <c r="D68" s="46" t="s">
        <v>44</v>
      </c>
      <c r="E68" s="47" t="s">
        <v>282</v>
      </c>
      <c r="F68" s="69" t="s">
        <v>283</v>
      </c>
      <c r="G68" s="69"/>
      <c r="H68" s="69"/>
      <c r="I68" s="69"/>
      <c r="J68" s="48" t="s">
        <v>73</v>
      </c>
      <c r="K68" s="49">
        <v>2</v>
      </c>
      <c r="L68" s="70">
        <v>0</v>
      </c>
      <c r="M68" s="70"/>
      <c r="N68" s="71">
        <f t="shared" si="10"/>
        <v>0</v>
      </c>
      <c r="O68" s="71"/>
      <c r="P68" s="71"/>
      <c r="Q68" s="71"/>
      <c r="R68" s="27"/>
      <c r="T68" s="50" t="s">
        <v>0</v>
      </c>
      <c r="U68" s="10" t="s">
        <v>15</v>
      </c>
      <c r="V68" s="8"/>
      <c r="W68" s="51">
        <f t="shared" si="11"/>
        <v>0</v>
      </c>
      <c r="X68" s="51">
        <v>3.5000000000000001E-3</v>
      </c>
      <c r="Y68" s="51">
        <f t="shared" si="12"/>
        <v>7.0000000000000001E-3</v>
      </c>
      <c r="Z68" s="51">
        <v>0</v>
      </c>
      <c r="AA68" s="52">
        <f t="shared" si="13"/>
        <v>0</v>
      </c>
      <c r="AR68" s="4" t="s">
        <v>48</v>
      </c>
      <c r="AT68" s="4" t="s">
        <v>44</v>
      </c>
      <c r="AU68" s="4" t="s">
        <v>20</v>
      </c>
      <c r="AY68" s="4" t="s">
        <v>43</v>
      </c>
      <c r="BE68" s="25">
        <f t="shared" si="14"/>
        <v>0</v>
      </c>
      <c r="BF68" s="25">
        <f t="shared" si="15"/>
        <v>0</v>
      </c>
      <c r="BG68" s="25">
        <f t="shared" si="16"/>
        <v>0</v>
      </c>
      <c r="BH68" s="25">
        <f t="shared" si="17"/>
        <v>0</v>
      </c>
      <c r="BI68" s="25">
        <f t="shared" si="18"/>
        <v>0</v>
      </c>
      <c r="BJ68" s="4" t="s">
        <v>19</v>
      </c>
      <c r="BK68" s="25">
        <f t="shared" si="19"/>
        <v>0</v>
      </c>
      <c r="BL68" s="4" t="s">
        <v>48</v>
      </c>
      <c r="BM68" s="4" t="s">
        <v>284</v>
      </c>
    </row>
    <row r="69" spans="2:65" s="1" customFormat="1" ht="22.5" customHeight="1" x14ac:dyDescent="0.3">
      <c r="B69" s="26"/>
      <c r="C69" s="46" t="s">
        <v>100</v>
      </c>
      <c r="D69" s="46" t="s">
        <v>44</v>
      </c>
      <c r="E69" s="47" t="s">
        <v>285</v>
      </c>
      <c r="F69" s="69" t="s">
        <v>286</v>
      </c>
      <c r="G69" s="69"/>
      <c r="H69" s="69"/>
      <c r="I69" s="69"/>
      <c r="J69" s="48" t="s">
        <v>147</v>
      </c>
      <c r="K69" s="49">
        <v>31</v>
      </c>
      <c r="L69" s="70">
        <v>0</v>
      </c>
      <c r="M69" s="70"/>
      <c r="N69" s="71">
        <f t="shared" si="10"/>
        <v>0</v>
      </c>
      <c r="O69" s="71"/>
      <c r="P69" s="71"/>
      <c r="Q69" s="71"/>
      <c r="R69" s="27"/>
      <c r="T69" s="50" t="s">
        <v>0</v>
      </c>
      <c r="U69" s="10" t="s">
        <v>15</v>
      </c>
      <c r="V69" s="8"/>
      <c r="W69" s="51">
        <f t="shared" si="11"/>
        <v>0</v>
      </c>
      <c r="X69" s="51">
        <v>1.1299999999999999E-3</v>
      </c>
      <c r="Y69" s="51">
        <f t="shared" si="12"/>
        <v>3.5029999999999999E-2</v>
      </c>
      <c r="Z69" s="51">
        <v>0</v>
      </c>
      <c r="AA69" s="52">
        <f t="shared" si="13"/>
        <v>0</v>
      </c>
      <c r="AR69" s="4" t="s">
        <v>48</v>
      </c>
      <c r="AT69" s="4" t="s">
        <v>44</v>
      </c>
      <c r="AU69" s="4" t="s">
        <v>20</v>
      </c>
      <c r="AY69" s="4" t="s">
        <v>43</v>
      </c>
      <c r="BE69" s="25">
        <f t="shared" si="14"/>
        <v>0</v>
      </c>
      <c r="BF69" s="25">
        <f t="shared" si="15"/>
        <v>0</v>
      </c>
      <c r="BG69" s="25">
        <f t="shared" si="16"/>
        <v>0</v>
      </c>
      <c r="BH69" s="25">
        <f t="shared" si="17"/>
        <v>0</v>
      </c>
      <c r="BI69" s="25">
        <f t="shared" si="18"/>
        <v>0</v>
      </c>
      <c r="BJ69" s="4" t="s">
        <v>19</v>
      </c>
      <c r="BK69" s="25">
        <f t="shared" si="19"/>
        <v>0</v>
      </c>
      <c r="BL69" s="4" t="s">
        <v>48</v>
      </c>
      <c r="BM69" s="4" t="s">
        <v>287</v>
      </c>
    </row>
    <row r="70" spans="2:65" s="1" customFormat="1" ht="22.5" customHeight="1" x14ac:dyDescent="0.3">
      <c r="B70" s="26"/>
      <c r="C70" s="54" t="s">
        <v>101</v>
      </c>
      <c r="D70" s="54" t="s">
        <v>53</v>
      </c>
      <c r="E70" s="55" t="s">
        <v>288</v>
      </c>
      <c r="F70" s="74" t="s">
        <v>289</v>
      </c>
      <c r="G70" s="74"/>
      <c r="H70" s="74"/>
      <c r="I70" s="74"/>
      <c r="J70" s="56" t="s">
        <v>73</v>
      </c>
      <c r="K70" s="57">
        <v>31</v>
      </c>
      <c r="L70" s="75">
        <v>0</v>
      </c>
      <c r="M70" s="75"/>
      <c r="N70" s="76">
        <f t="shared" si="10"/>
        <v>0</v>
      </c>
      <c r="O70" s="71"/>
      <c r="P70" s="71"/>
      <c r="Q70" s="71"/>
      <c r="R70" s="27"/>
      <c r="T70" s="50" t="s">
        <v>0</v>
      </c>
      <c r="U70" s="10" t="s">
        <v>15</v>
      </c>
      <c r="V70" s="8"/>
      <c r="W70" s="51">
        <f t="shared" si="11"/>
        <v>0</v>
      </c>
      <c r="X70" s="51">
        <v>8.0000000000000007E-5</v>
      </c>
      <c r="Y70" s="51">
        <f t="shared" si="12"/>
        <v>2.48E-3</v>
      </c>
      <c r="Z70" s="51">
        <v>0</v>
      </c>
      <c r="AA70" s="52">
        <f t="shared" si="13"/>
        <v>0</v>
      </c>
      <c r="AR70" s="4" t="s">
        <v>55</v>
      </c>
      <c r="AT70" s="4" t="s">
        <v>53</v>
      </c>
      <c r="AU70" s="4" t="s">
        <v>20</v>
      </c>
      <c r="AY70" s="4" t="s">
        <v>43</v>
      </c>
      <c r="BE70" s="25">
        <f t="shared" si="14"/>
        <v>0</v>
      </c>
      <c r="BF70" s="25">
        <f t="shared" si="15"/>
        <v>0</v>
      </c>
      <c r="BG70" s="25">
        <f t="shared" si="16"/>
        <v>0</v>
      </c>
      <c r="BH70" s="25">
        <f t="shared" si="17"/>
        <v>0</v>
      </c>
      <c r="BI70" s="25">
        <f t="shared" si="18"/>
        <v>0</v>
      </c>
      <c r="BJ70" s="4" t="s">
        <v>19</v>
      </c>
      <c r="BK70" s="25">
        <f t="shared" si="19"/>
        <v>0</v>
      </c>
      <c r="BL70" s="4" t="s">
        <v>48</v>
      </c>
      <c r="BM70" s="4" t="s">
        <v>290</v>
      </c>
    </row>
    <row r="71" spans="2:65" s="1" customFormat="1" ht="30" customHeight="1" x14ac:dyDescent="0.3">
      <c r="B71" s="7"/>
      <c r="C71" s="8"/>
      <c r="D71" s="8"/>
      <c r="E71" s="8"/>
      <c r="F71" s="72" t="s">
        <v>291</v>
      </c>
      <c r="G71" s="73"/>
      <c r="H71" s="73"/>
      <c r="I71" s="73"/>
      <c r="J71" s="8"/>
      <c r="K71" s="8"/>
      <c r="L71" s="8"/>
      <c r="M71" s="8"/>
      <c r="N71" s="8"/>
      <c r="O71" s="8"/>
      <c r="P71" s="8"/>
      <c r="Q71" s="8"/>
      <c r="R71" s="9"/>
      <c r="T71" s="53"/>
      <c r="U71" s="8"/>
      <c r="V71" s="8"/>
      <c r="W71" s="8"/>
      <c r="X71" s="8"/>
      <c r="Y71" s="8"/>
      <c r="Z71" s="8"/>
      <c r="AA71" s="19"/>
      <c r="AT71" s="4" t="s">
        <v>49</v>
      </c>
      <c r="AU71" s="4" t="s">
        <v>20</v>
      </c>
    </row>
    <row r="72" spans="2:65" s="1" customFormat="1" ht="22.5" customHeight="1" x14ac:dyDescent="0.3">
      <c r="B72" s="26"/>
      <c r="C72" s="46" t="s">
        <v>102</v>
      </c>
      <c r="D72" s="46" t="s">
        <v>44</v>
      </c>
      <c r="E72" s="47" t="s">
        <v>292</v>
      </c>
      <c r="F72" s="69" t="s">
        <v>293</v>
      </c>
      <c r="G72" s="69"/>
      <c r="H72" s="69"/>
      <c r="I72" s="69"/>
      <c r="J72" s="48" t="s">
        <v>73</v>
      </c>
      <c r="K72" s="49">
        <v>1</v>
      </c>
      <c r="L72" s="70">
        <v>0</v>
      </c>
      <c r="M72" s="70"/>
      <c r="N72" s="71">
        <f>ROUND(L72*K72,2)</f>
        <v>0</v>
      </c>
      <c r="O72" s="71"/>
      <c r="P72" s="71"/>
      <c r="Q72" s="71"/>
      <c r="R72" s="27"/>
      <c r="T72" s="50" t="s">
        <v>0</v>
      </c>
      <c r="U72" s="10" t="s">
        <v>15</v>
      </c>
      <c r="V72" s="8"/>
      <c r="W72" s="51">
        <f>V72*K72</f>
        <v>0</v>
      </c>
      <c r="X72" s="51">
        <v>0</v>
      </c>
      <c r="Y72" s="51">
        <f>X72*K72</f>
        <v>0</v>
      </c>
      <c r="Z72" s="51">
        <v>0.159</v>
      </c>
      <c r="AA72" s="52">
        <f>Z72*K72</f>
        <v>0.159</v>
      </c>
      <c r="AR72" s="4" t="s">
        <v>48</v>
      </c>
      <c r="AT72" s="4" t="s">
        <v>44</v>
      </c>
      <c r="AU72" s="4" t="s">
        <v>20</v>
      </c>
      <c r="AY72" s="4" t="s">
        <v>43</v>
      </c>
      <c r="BE72" s="25">
        <f>IF(U72="základní",N72,0)</f>
        <v>0</v>
      </c>
      <c r="BF72" s="25">
        <f>IF(U72="snížená",N72,0)</f>
        <v>0</v>
      </c>
      <c r="BG72" s="25">
        <f>IF(U72="zákl. přenesená",N72,0)</f>
        <v>0</v>
      </c>
      <c r="BH72" s="25">
        <f>IF(U72="sníž. přenesená",N72,0)</f>
        <v>0</v>
      </c>
      <c r="BI72" s="25">
        <f>IF(U72="nulová",N72,0)</f>
        <v>0</v>
      </c>
      <c r="BJ72" s="4" t="s">
        <v>19</v>
      </c>
      <c r="BK72" s="25">
        <f>ROUND(L72*K72,2)</f>
        <v>0</v>
      </c>
      <c r="BL72" s="4" t="s">
        <v>48</v>
      </c>
      <c r="BM72" s="4" t="s">
        <v>294</v>
      </c>
    </row>
    <row r="73" spans="2:65" s="1" customFormat="1" ht="31.5" customHeight="1" x14ac:dyDescent="0.3">
      <c r="B73" s="26"/>
      <c r="C73" s="46" t="s">
        <v>103</v>
      </c>
      <c r="D73" s="46" t="s">
        <v>44</v>
      </c>
      <c r="E73" s="47" t="s">
        <v>295</v>
      </c>
      <c r="F73" s="69" t="s">
        <v>296</v>
      </c>
      <c r="G73" s="69"/>
      <c r="H73" s="69"/>
      <c r="I73" s="69"/>
      <c r="J73" s="48" t="s">
        <v>73</v>
      </c>
      <c r="K73" s="49">
        <v>1</v>
      </c>
      <c r="L73" s="70">
        <v>0</v>
      </c>
      <c r="M73" s="70"/>
      <c r="N73" s="71">
        <f>ROUND(L73*K73,2)</f>
        <v>0</v>
      </c>
      <c r="O73" s="71"/>
      <c r="P73" s="71"/>
      <c r="Q73" s="71"/>
      <c r="R73" s="27"/>
      <c r="T73" s="50" t="s">
        <v>0</v>
      </c>
      <c r="U73" s="10" t="s">
        <v>15</v>
      </c>
      <c r="V73" s="8"/>
      <c r="W73" s="51">
        <f>V73*K73</f>
        <v>0</v>
      </c>
      <c r="X73" s="51">
        <v>0</v>
      </c>
      <c r="Y73" s="51">
        <f>X73*K73</f>
        <v>0</v>
      </c>
      <c r="Z73" s="51">
        <v>0</v>
      </c>
      <c r="AA73" s="52">
        <f>Z73*K73</f>
        <v>0</v>
      </c>
      <c r="AR73" s="4" t="s">
        <v>48</v>
      </c>
      <c r="AT73" s="4" t="s">
        <v>44</v>
      </c>
      <c r="AU73" s="4" t="s">
        <v>20</v>
      </c>
      <c r="AY73" s="4" t="s">
        <v>43</v>
      </c>
      <c r="BE73" s="25">
        <f>IF(U73="základní",N73,0)</f>
        <v>0</v>
      </c>
      <c r="BF73" s="25">
        <f>IF(U73="snížená",N73,0)</f>
        <v>0</v>
      </c>
      <c r="BG73" s="25">
        <f>IF(U73="zákl. přenesená",N73,0)</f>
        <v>0</v>
      </c>
      <c r="BH73" s="25">
        <f>IF(U73="sníž. přenesená",N73,0)</f>
        <v>0</v>
      </c>
      <c r="BI73" s="25">
        <f>IF(U73="nulová",N73,0)</f>
        <v>0</v>
      </c>
      <c r="BJ73" s="4" t="s">
        <v>19</v>
      </c>
      <c r="BK73" s="25">
        <f>ROUND(L73*K73,2)</f>
        <v>0</v>
      </c>
      <c r="BL73" s="4" t="s">
        <v>48</v>
      </c>
      <c r="BM73" s="4" t="s">
        <v>297</v>
      </c>
    </row>
    <row r="74" spans="2:65" s="1" customFormat="1" ht="31.5" customHeight="1" x14ac:dyDescent="0.3">
      <c r="B74" s="26"/>
      <c r="C74" s="46" t="s">
        <v>104</v>
      </c>
      <c r="D74" s="46" t="s">
        <v>44</v>
      </c>
      <c r="E74" s="47" t="s">
        <v>298</v>
      </c>
      <c r="F74" s="69" t="s">
        <v>299</v>
      </c>
      <c r="G74" s="69"/>
      <c r="H74" s="69"/>
      <c r="I74" s="69"/>
      <c r="J74" s="48" t="s">
        <v>147</v>
      </c>
      <c r="K74" s="49">
        <v>1</v>
      </c>
      <c r="L74" s="70">
        <v>0</v>
      </c>
      <c r="M74" s="70"/>
      <c r="N74" s="71">
        <f>ROUND(L74*K74,2)</f>
        <v>0</v>
      </c>
      <c r="O74" s="71"/>
      <c r="P74" s="71"/>
      <c r="Q74" s="71"/>
      <c r="R74" s="27"/>
      <c r="T74" s="50" t="s">
        <v>0</v>
      </c>
      <c r="U74" s="10" t="s">
        <v>15</v>
      </c>
      <c r="V74" s="8"/>
      <c r="W74" s="51">
        <f>V74*K74</f>
        <v>0</v>
      </c>
      <c r="X74" s="51">
        <v>1.9390000000000001E-2</v>
      </c>
      <c r="Y74" s="51">
        <f>X74*K74</f>
        <v>1.9390000000000001E-2</v>
      </c>
      <c r="Z74" s="51">
        <v>0</v>
      </c>
      <c r="AA74" s="52">
        <f>Z74*K74</f>
        <v>0</v>
      </c>
      <c r="AR74" s="4" t="s">
        <v>48</v>
      </c>
      <c r="AT74" s="4" t="s">
        <v>44</v>
      </c>
      <c r="AU74" s="4" t="s">
        <v>20</v>
      </c>
      <c r="AY74" s="4" t="s">
        <v>43</v>
      </c>
      <c r="BE74" s="25">
        <f>IF(U74="základní",N74,0)</f>
        <v>0</v>
      </c>
      <c r="BF74" s="25">
        <f>IF(U74="snížená",N74,0)</f>
        <v>0</v>
      </c>
      <c r="BG74" s="25">
        <f>IF(U74="zákl. přenesená",N74,0)</f>
        <v>0</v>
      </c>
      <c r="BH74" s="25">
        <f>IF(U74="sníž. přenesená",N74,0)</f>
        <v>0</v>
      </c>
      <c r="BI74" s="25">
        <f>IF(U74="nulová",N74,0)</f>
        <v>0</v>
      </c>
      <c r="BJ74" s="4" t="s">
        <v>19</v>
      </c>
      <c r="BK74" s="25">
        <f>ROUND(L74*K74,2)</f>
        <v>0</v>
      </c>
      <c r="BL74" s="4" t="s">
        <v>48</v>
      </c>
      <c r="BM74" s="4" t="s">
        <v>300</v>
      </c>
    </row>
    <row r="75" spans="2:65" s="1" customFormat="1" ht="31.5" customHeight="1" x14ac:dyDescent="0.3">
      <c r="B75" s="26"/>
      <c r="C75" s="54" t="s">
        <v>106</v>
      </c>
      <c r="D75" s="54" t="s">
        <v>53</v>
      </c>
      <c r="E75" s="55" t="s">
        <v>301</v>
      </c>
      <c r="F75" s="74" t="s">
        <v>302</v>
      </c>
      <c r="G75" s="74"/>
      <c r="H75" s="74"/>
      <c r="I75" s="74"/>
      <c r="J75" s="56" t="s">
        <v>73</v>
      </c>
      <c r="K75" s="57">
        <v>1</v>
      </c>
      <c r="L75" s="75">
        <v>0</v>
      </c>
      <c r="M75" s="75"/>
      <c r="N75" s="76">
        <f>ROUND(L75*K75,2)</f>
        <v>0</v>
      </c>
      <c r="O75" s="71"/>
      <c r="P75" s="71"/>
      <c r="Q75" s="71"/>
      <c r="R75" s="27"/>
      <c r="T75" s="50" t="s">
        <v>0</v>
      </c>
      <c r="U75" s="10" t="s">
        <v>15</v>
      </c>
      <c r="V75" s="8"/>
      <c r="W75" s="51">
        <f>V75*K75</f>
        <v>0</v>
      </c>
      <c r="X75" s="51">
        <v>0.01</v>
      </c>
      <c r="Y75" s="51">
        <f>X75*K75</f>
        <v>0.01</v>
      </c>
      <c r="Z75" s="51">
        <v>0</v>
      </c>
      <c r="AA75" s="52">
        <f>Z75*K75</f>
        <v>0</v>
      </c>
      <c r="AR75" s="4" t="s">
        <v>55</v>
      </c>
      <c r="AT75" s="4" t="s">
        <v>53</v>
      </c>
      <c r="AU75" s="4" t="s">
        <v>20</v>
      </c>
      <c r="AY75" s="4" t="s">
        <v>43</v>
      </c>
      <c r="BE75" s="25">
        <f>IF(U75="základní",N75,0)</f>
        <v>0</v>
      </c>
      <c r="BF75" s="25">
        <f>IF(U75="snížená",N75,0)</f>
        <v>0</v>
      </c>
      <c r="BG75" s="25">
        <f>IF(U75="zákl. přenesená",N75,0)</f>
        <v>0</v>
      </c>
      <c r="BH75" s="25">
        <f>IF(U75="sníž. přenesená",N75,0)</f>
        <v>0</v>
      </c>
      <c r="BI75" s="25">
        <f>IF(U75="nulová",N75,0)</f>
        <v>0</v>
      </c>
      <c r="BJ75" s="4" t="s">
        <v>19</v>
      </c>
      <c r="BK75" s="25">
        <f>ROUND(L75*K75,2)</f>
        <v>0</v>
      </c>
      <c r="BL75" s="4" t="s">
        <v>48</v>
      </c>
      <c r="BM75" s="4" t="s">
        <v>303</v>
      </c>
    </row>
    <row r="76" spans="2:65" s="1" customFormat="1" ht="30" customHeight="1" x14ac:dyDescent="0.3">
      <c r="B76" s="7"/>
      <c r="C76" s="8"/>
      <c r="D76" s="8"/>
      <c r="E76" s="8"/>
      <c r="F76" s="72" t="s">
        <v>304</v>
      </c>
      <c r="G76" s="73"/>
      <c r="H76" s="73"/>
      <c r="I76" s="73"/>
      <c r="J76" s="8"/>
      <c r="K76" s="8"/>
      <c r="L76" s="8"/>
      <c r="M76" s="8"/>
      <c r="N76" s="8"/>
      <c r="O76" s="8"/>
      <c r="P76" s="8"/>
      <c r="Q76" s="8"/>
      <c r="R76" s="9"/>
      <c r="T76" s="53"/>
      <c r="U76" s="8"/>
      <c r="V76" s="8"/>
      <c r="W76" s="8"/>
      <c r="X76" s="8"/>
      <c r="Y76" s="8"/>
      <c r="Z76" s="8"/>
      <c r="AA76" s="19"/>
      <c r="AT76" s="4" t="s">
        <v>49</v>
      </c>
      <c r="AU76" s="4" t="s">
        <v>20</v>
      </c>
    </row>
    <row r="77" spans="2:65" s="1" customFormat="1" ht="22.5" customHeight="1" x14ac:dyDescent="0.3">
      <c r="B77" s="26"/>
      <c r="C77" s="54" t="s">
        <v>108</v>
      </c>
      <c r="D77" s="54" t="s">
        <v>53</v>
      </c>
      <c r="E77" s="55" t="s">
        <v>305</v>
      </c>
      <c r="F77" s="74" t="s">
        <v>306</v>
      </c>
      <c r="G77" s="74"/>
      <c r="H77" s="74"/>
      <c r="I77" s="74"/>
      <c r="J77" s="56" t="s">
        <v>73</v>
      </c>
      <c r="K77" s="57">
        <v>1</v>
      </c>
      <c r="L77" s="75">
        <v>0</v>
      </c>
      <c r="M77" s="75"/>
      <c r="N77" s="76">
        <f>ROUND(L77*K77,2)</f>
        <v>0</v>
      </c>
      <c r="O77" s="71"/>
      <c r="P77" s="71"/>
      <c r="Q77" s="71"/>
      <c r="R77" s="27"/>
      <c r="T77" s="50" t="s">
        <v>0</v>
      </c>
      <c r="U77" s="10" t="s">
        <v>15</v>
      </c>
      <c r="V77" s="8"/>
      <c r="W77" s="51">
        <f>V77*K77</f>
        <v>0</v>
      </c>
      <c r="X77" s="51">
        <v>8.5999999999999993E-2</v>
      </c>
      <c r="Y77" s="51">
        <f>X77*K77</f>
        <v>8.5999999999999993E-2</v>
      </c>
      <c r="Z77" s="51">
        <v>0</v>
      </c>
      <c r="AA77" s="52">
        <f>Z77*K77</f>
        <v>0</v>
      </c>
      <c r="AR77" s="4" t="s">
        <v>55</v>
      </c>
      <c r="AT77" s="4" t="s">
        <v>53</v>
      </c>
      <c r="AU77" s="4" t="s">
        <v>20</v>
      </c>
      <c r="AY77" s="4" t="s">
        <v>43</v>
      </c>
      <c r="BE77" s="25">
        <f>IF(U77="základní",N77,0)</f>
        <v>0</v>
      </c>
      <c r="BF77" s="25">
        <f>IF(U77="snížená",N77,0)</f>
        <v>0</v>
      </c>
      <c r="BG77" s="25">
        <f>IF(U77="zákl. přenesená",N77,0)</f>
        <v>0</v>
      </c>
      <c r="BH77" s="25">
        <f>IF(U77="sníž. přenesená",N77,0)</f>
        <v>0</v>
      </c>
      <c r="BI77" s="25">
        <f>IF(U77="nulová",N77,0)</f>
        <v>0</v>
      </c>
      <c r="BJ77" s="4" t="s">
        <v>19</v>
      </c>
      <c r="BK77" s="25">
        <f>ROUND(L77*K77,2)</f>
        <v>0</v>
      </c>
      <c r="BL77" s="4" t="s">
        <v>48</v>
      </c>
      <c r="BM77" s="4" t="s">
        <v>307</v>
      </c>
    </row>
    <row r="78" spans="2:65" s="1" customFormat="1" ht="30" customHeight="1" x14ac:dyDescent="0.3">
      <c r="B78" s="7"/>
      <c r="C78" s="8"/>
      <c r="D78" s="8"/>
      <c r="E78" s="8"/>
      <c r="F78" s="72" t="s">
        <v>308</v>
      </c>
      <c r="G78" s="73"/>
      <c r="H78" s="73"/>
      <c r="I78" s="73"/>
      <c r="J78" s="8"/>
      <c r="K78" s="8"/>
      <c r="L78" s="8"/>
      <c r="M78" s="8"/>
      <c r="N78" s="8"/>
      <c r="O78" s="8"/>
      <c r="P78" s="8"/>
      <c r="Q78" s="8"/>
      <c r="R78" s="9"/>
      <c r="T78" s="53"/>
      <c r="U78" s="8"/>
      <c r="V78" s="8"/>
      <c r="W78" s="8"/>
      <c r="X78" s="8"/>
      <c r="Y78" s="8"/>
      <c r="Z78" s="8"/>
      <c r="AA78" s="19"/>
      <c r="AT78" s="4" t="s">
        <v>49</v>
      </c>
      <c r="AU78" s="4" t="s">
        <v>20</v>
      </c>
    </row>
    <row r="79" spans="2:65" s="1" customFormat="1" ht="31.5" customHeight="1" x14ac:dyDescent="0.3">
      <c r="B79" s="26"/>
      <c r="C79" s="46" t="s">
        <v>111</v>
      </c>
      <c r="D79" s="46" t="s">
        <v>44</v>
      </c>
      <c r="E79" s="47" t="s">
        <v>309</v>
      </c>
      <c r="F79" s="69" t="s">
        <v>310</v>
      </c>
      <c r="G79" s="69"/>
      <c r="H79" s="69"/>
      <c r="I79" s="69"/>
      <c r="J79" s="48" t="s">
        <v>147</v>
      </c>
      <c r="K79" s="49">
        <v>1</v>
      </c>
      <c r="L79" s="70">
        <v>0</v>
      </c>
      <c r="M79" s="70"/>
      <c r="N79" s="71">
        <f t="shared" ref="N79:N91" si="20">ROUND(L79*K79,2)</f>
        <v>0</v>
      </c>
      <c r="O79" s="71"/>
      <c r="P79" s="71"/>
      <c r="Q79" s="71"/>
      <c r="R79" s="27"/>
      <c r="T79" s="50" t="s">
        <v>0</v>
      </c>
      <c r="U79" s="10" t="s">
        <v>15</v>
      </c>
      <c r="V79" s="8"/>
      <c r="W79" s="51">
        <f t="shared" ref="W79:W91" si="21">V79*K79</f>
        <v>0</v>
      </c>
      <c r="X79" s="51">
        <v>3.8000000000000002E-4</v>
      </c>
      <c r="Y79" s="51">
        <f t="shared" ref="Y79:Y91" si="22">X79*K79</f>
        <v>3.8000000000000002E-4</v>
      </c>
      <c r="Z79" s="51">
        <v>5.1999999999999998E-2</v>
      </c>
      <c r="AA79" s="52">
        <f t="shared" ref="AA79:AA91" si="23">Z79*K79</f>
        <v>5.1999999999999998E-2</v>
      </c>
      <c r="AR79" s="4" t="s">
        <v>48</v>
      </c>
      <c r="AT79" s="4" t="s">
        <v>44</v>
      </c>
      <c r="AU79" s="4" t="s">
        <v>20</v>
      </c>
      <c r="AY79" s="4" t="s">
        <v>43</v>
      </c>
      <c r="BE79" s="25">
        <f t="shared" ref="BE79:BE91" si="24">IF(U79="základní",N79,0)</f>
        <v>0</v>
      </c>
      <c r="BF79" s="25">
        <f t="shared" ref="BF79:BF91" si="25">IF(U79="snížená",N79,0)</f>
        <v>0</v>
      </c>
      <c r="BG79" s="25">
        <f t="shared" ref="BG79:BG91" si="26">IF(U79="zákl. přenesená",N79,0)</f>
        <v>0</v>
      </c>
      <c r="BH79" s="25">
        <f t="shared" ref="BH79:BH91" si="27">IF(U79="sníž. přenesená",N79,0)</f>
        <v>0</v>
      </c>
      <c r="BI79" s="25">
        <f t="shared" ref="BI79:BI91" si="28">IF(U79="nulová",N79,0)</f>
        <v>0</v>
      </c>
      <c r="BJ79" s="4" t="s">
        <v>19</v>
      </c>
      <c r="BK79" s="25">
        <f t="shared" ref="BK79:BK91" si="29">ROUND(L79*K79,2)</f>
        <v>0</v>
      </c>
      <c r="BL79" s="4" t="s">
        <v>48</v>
      </c>
      <c r="BM79" s="4" t="s">
        <v>311</v>
      </c>
    </row>
    <row r="80" spans="2:65" s="1" customFormat="1" ht="22.5" customHeight="1" x14ac:dyDescent="0.3">
      <c r="B80" s="26"/>
      <c r="C80" s="46" t="s">
        <v>114</v>
      </c>
      <c r="D80" s="46" t="s">
        <v>44</v>
      </c>
      <c r="E80" s="47" t="s">
        <v>312</v>
      </c>
      <c r="F80" s="69" t="s">
        <v>313</v>
      </c>
      <c r="G80" s="69"/>
      <c r="H80" s="69"/>
      <c r="I80" s="69"/>
      <c r="J80" s="48" t="s">
        <v>73</v>
      </c>
      <c r="K80" s="49">
        <v>1</v>
      </c>
      <c r="L80" s="70">
        <v>0</v>
      </c>
      <c r="M80" s="70"/>
      <c r="N80" s="71">
        <f t="shared" si="20"/>
        <v>0</v>
      </c>
      <c r="O80" s="71"/>
      <c r="P80" s="71"/>
      <c r="Q80" s="71"/>
      <c r="R80" s="27"/>
      <c r="T80" s="50" t="s">
        <v>0</v>
      </c>
      <c r="U80" s="10" t="s">
        <v>15</v>
      </c>
      <c r="V80" s="8"/>
      <c r="W80" s="51">
        <f t="shared" si="21"/>
        <v>0</v>
      </c>
      <c r="X80" s="51">
        <v>6.9999999999999994E-5</v>
      </c>
      <c r="Y80" s="51">
        <f t="shared" si="22"/>
        <v>6.9999999999999994E-5</v>
      </c>
      <c r="Z80" s="51">
        <v>4.4999999999999997E-3</v>
      </c>
      <c r="AA80" s="52">
        <f t="shared" si="23"/>
        <v>4.4999999999999997E-3</v>
      </c>
      <c r="AR80" s="4" t="s">
        <v>48</v>
      </c>
      <c r="AT80" s="4" t="s">
        <v>44</v>
      </c>
      <c r="AU80" s="4" t="s">
        <v>20</v>
      </c>
      <c r="AY80" s="4" t="s">
        <v>43</v>
      </c>
      <c r="BE80" s="25">
        <f t="shared" si="24"/>
        <v>0</v>
      </c>
      <c r="BF80" s="25">
        <f t="shared" si="25"/>
        <v>0</v>
      </c>
      <c r="BG80" s="25">
        <f t="shared" si="26"/>
        <v>0</v>
      </c>
      <c r="BH80" s="25">
        <f t="shared" si="27"/>
        <v>0</v>
      </c>
      <c r="BI80" s="25">
        <f t="shared" si="28"/>
        <v>0</v>
      </c>
      <c r="BJ80" s="4" t="s">
        <v>19</v>
      </c>
      <c r="BK80" s="25">
        <f t="shared" si="29"/>
        <v>0</v>
      </c>
      <c r="BL80" s="4" t="s">
        <v>48</v>
      </c>
      <c r="BM80" s="4" t="s">
        <v>314</v>
      </c>
    </row>
    <row r="81" spans="2:65" s="1" customFormat="1" ht="44.25" customHeight="1" x14ac:dyDescent="0.3">
      <c r="B81" s="26"/>
      <c r="C81" s="46" t="s">
        <v>115</v>
      </c>
      <c r="D81" s="46" t="s">
        <v>44</v>
      </c>
      <c r="E81" s="47" t="s">
        <v>315</v>
      </c>
      <c r="F81" s="69" t="s">
        <v>316</v>
      </c>
      <c r="G81" s="69"/>
      <c r="H81" s="69"/>
      <c r="I81" s="69"/>
      <c r="J81" s="48" t="s">
        <v>147</v>
      </c>
      <c r="K81" s="49">
        <v>1</v>
      </c>
      <c r="L81" s="70">
        <v>0</v>
      </c>
      <c r="M81" s="70"/>
      <c r="N81" s="71">
        <f t="shared" si="20"/>
        <v>0</v>
      </c>
      <c r="O81" s="71"/>
      <c r="P81" s="71"/>
      <c r="Q81" s="71"/>
      <c r="R81" s="27"/>
      <c r="T81" s="50" t="s">
        <v>0</v>
      </c>
      <c r="U81" s="10" t="s">
        <v>15</v>
      </c>
      <c r="V81" s="8"/>
      <c r="W81" s="51">
        <f t="shared" si="21"/>
        <v>0</v>
      </c>
      <c r="X81" s="51">
        <v>3.29E-3</v>
      </c>
      <c r="Y81" s="51">
        <f t="shared" si="22"/>
        <v>3.29E-3</v>
      </c>
      <c r="Z81" s="51">
        <v>0</v>
      </c>
      <c r="AA81" s="52">
        <f t="shared" si="23"/>
        <v>0</v>
      </c>
      <c r="AR81" s="4" t="s">
        <v>48</v>
      </c>
      <c r="AT81" s="4" t="s">
        <v>44</v>
      </c>
      <c r="AU81" s="4" t="s">
        <v>20</v>
      </c>
      <c r="AY81" s="4" t="s">
        <v>43</v>
      </c>
      <c r="BE81" s="25">
        <f t="shared" si="24"/>
        <v>0</v>
      </c>
      <c r="BF81" s="25">
        <f t="shared" si="25"/>
        <v>0</v>
      </c>
      <c r="BG81" s="25">
        <f t="shared" si="26"/>
        <v>0</v>
      </c>
      <c r="BH81" s="25">
        <f t="shared" si="27"/>
        <v>0</v>
      </c>
      <c r="BI81" s="25">
        <f t="shared" si="28"/>
        <v>0</v>
      </c>
      <c r="BJ81" s="4" t="s">
        <v>19</v>
      </c>
      <c r="BK81" s="25">
        <f t="shared" si="29"/>
        <v>0</v>
      </c>
      <c r="BL81" s="4" t="s">
        <v>48</v>
      </c>
      <c r="BM81" s="4" t="s">
        <v>317</v>
      </c>
    </row>
    <row r="82" spans="2:65" s="1" customFormat="1" ht="44.25" customHeight="1" x14ac:dyDescent="0.3">
      <c r="B82" s="26"/>
      <c r="C82" s="46" t="s">
        <v>116</v>
      </c>
      <c r="D82" s="46" t="s">
        <v>44</v>
      </c>
      <c r="E82" s="47" t="s">
        <v>318</v>
      </c>
      <c r="F82" s="69" t="s">
        <v>319</v>
      </c>
      <c r="G82" s="69"/>
      <c r="H82" s="69"/>
      <c r="I82" s="69"/>
      <c r="J82" s="48" t="s">
        <v>147</v>
      </c>
      <c r="K82" s="49">
        <v>1</v>
      </c>
      <c r="L82" s="70">
        <v>0</v>
      </c>
      <c r="M82" s="70"/>
      <c r="N82" s="71">
        <f t="shared" si="20"/>
        <v>0</v>
      </c>
      <c r="O82" s="71"/>
      <c r="P82" s="71"/>
      <c r="Q82" s="71"/>
      <c r="R82" s="27"/>
      <c r="T82" s="50" t="s">
        <v>0</v>
      </c>
      <c r="U82" s="10" t="s">
        <v>15</v>
      </c>
      <c r="V82" s="8"/>
      <c r="W82" s="51">
        <f t="shared" si="21"/>
        <v>0</v>
      </c>
      <c r="X82" s="51">
        <v>6.0899999999999999E-3</v>
      </c>
      <c r="Y82" s="51">
        <f t="shared" si="22"/>
        <v>6.0899999999999999E-3</v>
      </c>
      <c r="Z82" s="51">
        <v>0</v>
      </c>
      <c r="AA82" s="52">
        <f t="shared" si="23"/>
        <v>0</v>
      </c>
      <c r="AR82" s="4" t="s">
        <v>48</v>
      </c>
      <c r="AT82" s="4" t="s">
        <v>44</v>
      </c>
      <c r="AU82" s="4" t="s">
        <v>20</v>
      </c>
      <c r="AY82" s="4" t="s">
        <v>43</v>
      </c>
      <c r="BE82" s="25">
        <f t="shared" si="24"/>
        <v>0</v>
      </c>
      <c r="BF82" s="25">
        <f t="shared" si="25"/>
        <v>0</v>
      </c>
      <c r="BG82" s="25">
        <f t="shared" si="26"/>
        <v>0</v>
      </c>
      <c r="BH82" s="25">
        <f t="shared" si="27"/>
        <v>0</v>
      </c>
      <c r="BI82" s="25">
        <f t="shared" si="28"/>
        <v>0</v>
      </c>
      <c r="BJ82" s="4" t="s">
        <v>19</v>
      </c>
      <c r="BK82" s="25">
        <f t="shared" si="29"/>
        <v>0</v>
      </c>
      <c r="BL82" s="4" t="s">
        <v>48</v>
      </c>
      <c r="BM82" s="4" t="s">
        <v>320</v>
      </c>
    </row>
    <row r="83" spans="2:65" s="1" customFormat="1" ht="44.25" customHeight="1" x14ac:dyDescent="0.3">
      <c r="B83" s="26"/>
      <c r="C83" s="46" t="s">
        <v>117</v>
      </c>
      <c r="D83" s="46" t="s">
        <v>44</v>
      </c>
      <c r="E83" s="47" t="s">
        <v>321</v>
      </c>
      <c r="F83" s="69" t="s">
        <v>322</v>
      </c>
      <c r="G83" s="69"/>
      <c r="H83" s="69"/>
      <c r="I83" s="69"/>
      <c r="J83" s="48" t="s">
        <v>147</v>
      </c>
      <c r="K83" s="49">
        <v>1</v>
      </c>
      <c r="L83" s="70">
        <v>0</v>
      </c>
      <c r="M83" s="70"/>
      <c r="N83" s="71">
        <f t="shared" si="20"/>
        <v>0</v>
      </c>
      <c r="O83" s="71"/>
      <c r="P83" s="71"/>
      <c r="Q83" s="71"/>
      <c r="R83" s="27"/>
      <c r="T83" s="50" t="s">
        <v>0</v>
      </c>
      <c r="U83" s="10" t="s">
        <v>15</v>
      </c>
      <c r="V83" s="8"/>
      <c r="W83" s="51">
        <f t="shared" si="21"/>
        <v>0</v>
      </c>
      <c r="X83" s="51">
        <v>6.0899999999999999E-3</v>
      </c>
      <c r="Y83" s="51">
        <f t="shared" si="22"/>
        <v>6.0899999999999999E-3</v>
      </c>
      <c r="Z83" s="51">
        <v>0</v>
      </c>
      <c r="AA83" s="52">
        <f t="shared" si="23"/>
        <v>0</v>
      </c>
      <c r="AR83" s="4" t="s">
        <v>48</v>
      </c>
      <c r="AT83" s="4" t="s">
        <v>44</v>
      </c>
      <c r="AU83" s="4" t="s">
        <v>20</v>
      </c>
      <c r="AY83" s="4" t="s">
        <v>43</v>
      </c>
      <c r="BE83" s="25">
        <f t="shared" si="24"/>
        <v>0</v>
      </c>
      <c r="BF83" s="25">
        <f t="shared" si="25"/>
        <v>0</v>
      </c>
      <c r="BG83" s="25">
        <f t="shared" si="26"/>
        <v>0</v>
      </c>
      <c r="BH83" s="25">
        <f t="shared" si="27"/>
        <v>0</v>
      </c>
      <c r="BI83" s="25">
        <f t="shared" si="28"/>
        <v>0</v>
      </c>
      <c r="BJ83" s="4" t="s">
        <v>19</v>
      </c>
      <c r="BK83" s="25">
        <f t="shared" si="29"/>
        <v>0</v>
      </c>
      <c r="BL83" s="4" t="s">
        <v>48</v>
      </c>
      <c r="BM83" s="4" t="s">
        <v>323</v>
      </c>
    </row>
    <row r="84" spans="2:65" s="1" customFormat="1" ht="44.25" customHeight="1" x14ac:dyDescent="0.3">
      <c r="B84" s="26"/>
      <c r="C84" s="46" t="s">
        <v>118</v>
      </c>
      <c r="D84" s="46" t="s">
        <v>44</v>
      </c>
      <c r="E84" s="47" t="s">
        <v>324</v>
      </c>
      <c r="F84" s="69" t="s">
        <v>325</v>
      </c>
      <c r="G84" s="69"/>
      <c r="H84" s="69"/>
      <c r="I84" s="69"/>
      <c r="J84" s="48" t="s">
        <v>147</v>
      </c>
      <c r="K84" s="49">
        <v>1</v>
      </c>
      <c r="L84" s="70">
        <v>0</v>
      </c>
      <c r="M84" s="70"/>
      <c r="N84" s="71">
        <f t="shared" si="20"/>
        <v>0</v>
      </c>
      <c r="O84" s="71"/>
      <c r="P84" s="71"/>
      <c r="Q84" s="71"/>
      <c r="R84" s="27"/>
      <c r="T84" s="50" t="s">
        <v>0</v>
      </c>
      <c r="U84" s="10" t="s">
        <v>15</v>
      </c>
      <c r="V84" s="8"/>
      <c r="W84" s="51">
        <f t="shared" si="21"/>
        <v>0</v>
      </c>
      <c r="X84" s="51">
        <v>6.0899999999999999E-3</v>
      </c>
      <c r="Y84" s="51">
        <f t="shared" si="22"/>
        <v>6.0899999999999999E-3</v>
      </c>
      <c r="Z84" s="51">
        <v>0</v>
      </c>
      <c r="AA84" s="52">
        <f t="shared" si="23"/>
        <v>0</v>
      </c>
      <c r="AR84" s="4" t="s">
        <v>48</v>
      </c>
      <c r="AT84" s="4" t="s">
        <v>44</v>
      </c>
      <c r="AU84" s="4" t="s">
        <v>20</v>
      </c>
      <c r="AY84" s="4" t="s">
        <v>43</v>
      </c>
      <c r="BE84" s="25">
        <f t="shared" si="24"/>
        <v>0</v>
      </c>
      <c r="BF84" s="25">
        <f t="shared" si="25"/>
        <v>0</v>
      </c>
      <c r="BG84" s="25">
        <f t="shared" si="26"/>
        <v>0</v>
      </c>
      <c r="BH84" s="25">
        <f t="shared" si="27"/>
        <v>0</v>
      </c>
      <c r="BI84" s="25">
        <f t="shared" si="28"/>
        <v>0</v>
      </c>
      <c r="BJ84" s="4" t="s">
        <v>19</v>
      </c>
      <c r="BK84" s="25">
        <f t="shared" si="29"/>
        <v>0</v>
      </c>
      <c r="BL84" s="4" t="s">
        <v>48</v>
      </c>
      <c r="BM84" s="4" t="s">
        <v>326</v>
      </c>
    </row>
    <row r="85" spans="2:65" s="1" customFormat="1" ht="44.25" customHeight="1" x14ac:dyDescent="0.3">
      <c r="B85" s="26"/>
      <c r="C85" s="46" t="s">
        <v>119</v>
      </c>
      <c r="D85" s="46" t="s">
        <v>44</v>
      </c>
      <c r="E85" s="47" t="s">
        <v>327</v>
      </c>
      <c r="F85" s="69" t="s">
        <v>328</v>
      </c>
      <c r="G85" s="69"/>
      <c r="H85" s="69"/>
      <c r="I85" s="69"/>
      <c r="J85" s="48" t="s">
        <v>147</v>
      </c>
      <c r="K85" s="49">
        <v>1</v>
      </c>
      <c r="L85" s="70">
        <v>0</v>
      </c>
      <c r="M85" s="70"/>
      <c r="N85" s="71">
        <f t="shared" si="20"/>
        <v>0</v>
      </c>
      <c r="O85" s="71"/>
      <c r="P85" s="71"/>
      <c r="Q85" s="71"/>
      <c r="R85" s="27"/>
      <c r="T85" s="50" t="s">
        <v>0</v>
      </c>
      <c r="U85" s="10" t="s">
        <v>15</v>
      </c>
      <c r="V85" s="8"/>
      <c r="W85" s="51">
        <f t="shared" si="21"/>
        <v>0</v>
      </c>
      <c r="X85" s="51">
        <v>6.0899999999999999E-3</v>
      </c>
      <c r="Y85" s="51">
        <f t="shared" si="22"/>
        <v>6.0899999999999999E-3</v>
      </c>
      <c r="Z85" s="51">
        <v>0</v>
      </c>
      <c r="AA85" s="52">
        <f t="shared" si="23"/>
        <v>0</v>
      </c>
      <c r="AR85" s="4" t="s">
        <v>48</v>
      </c>
      <c r="AT85" s="4" t="s">
        <v>44</v>
      </c>
      <c r="AU85" s="4" t="s">
        <v>20</v>
      </c>
      <c r="AY85" s="4" t="s">
        <v>43</v>
      </c>
      <c r="BE85" s="25">
        <f t="shared" si="24"/>
        <v>0</v>
      </c>
      <c r="BF85" s="25">
        <f t="shared" si="25"/>
        <v>0</v>
      </c>
      <c r="BG85" s="25">
        <f t="shared" si="26"/>
        <v>0</v>
      </c>
      <c r="BH85" s="25">
        <f t="shared" si="27"/>
        <v>0</v>
      </c>
      <c r="BI85" s="25">
        <f t="shared" si="28"/>
        <v>0</v>
      </c>
      <c r="BJ85" s="4" t="s">
        <v>19</v>
      </c>
      <c r="BK85" s="25">
        <f t="shared" si="29"/>
        <v>0</v>
      </c>
      <c r="BL85" s="4" t="s">
        <v>48</v>
      </c>
      <c r="BM85" s="4" t="s">
        <v>329</v>
      </c>
    </row>
    <row r="86" spans="2:65" s="1" customFormat="1" ht="57" customHeight="1" x14ac:dyDescent="0.3">
      <c r="B86" s="26"/>
      <c r="C86" s="46" t="s">
        <v>120</v>
      </c>
      <c r="D86" s="46" t="s">
        <v>44</v>
      </c>
      <c r="E86" s="47" t="s">
        <v>330</v>
      </c>
      <c r="F86" s="69" t="s">
        <v>331</v>
      </c>
      <c r="G86" s="69"/>
      <c r="H86" s="69"/>
      <c r="I86" s="69"/>
      <c r="J86" s="48" t="s">
        <v>147</v>
      </c>
      <c r="K86" s="49">
        <v>1</v>
      </c>
      <c r="L86" s="70">
        <v>0</v>
      </c>
      <c r="M86" s="70"/>
      <c r="N86" s="71">
        <f t="shared" si="20"/>
        <v>0</v>
      </c>
      <c r="O86" s="71"/>
      <c r="P86" s="71"/>
      <c r="Q86" s="71"/>
      <c r="R86" s="27"/>
      <c r="T86" s="50" t="s">
        <v>0</v>
      </c>
      <c r="U86" s="10" t="s">
        <v>15</v>
      </c>
      <c r="V86" s="8"/>
      <c r="W86" s="51">
        <f t="shared" si="21"/>
        <v>0</v>
      </c>
      <c r="X86" s="51">
        <v>5.5900000000000004E-3</v>
      </c>
      <c r="Y86" s="51">
        <f t="shared" si="22"/>
        <v>5.5900000000000004E-3</v>
      </c>
      <c r="Z86" s="51">
        <v>0</v>
      </c>
      <c r="AA86" s="52">
        <f t="shared" si="23"/>
        <v>0</v>
      </c>
      <c r="AR86" s="4" t="s">
        <v>48</v>
      </c>
      <c r="AT86" s="4" t="s">
        <v>44</v>
      </c>
      <c r="AU86" s="4" t="s">
        <v>20</v>
      </c>
      <c r="AY86" s="4" t="s">
        <v>43</v>
      </c>
      <c r="BE86" s="25">
        <f t="shared" si="24"/>
        <v>0</v>
      </c>
      <c r="BF86" s="25">
        <f t="shared" si="25"/>
        <v>0</v>
      </c>
      <c r="BG86" s="25">
        <f t="shared" si="26"/>
        <v>0</v>
      </c>
      <c r="BH86" s="25">
        <f t="shared" si="27"/>
        <v>0</v>
      </c>
      <c r="BI86" s="25">
        <f t="shared" si="28"/>
        <v>0</v>
      </c>
      <c r="BJ86" s="4" t="s">
        <v>19</v>
      </c>
      <c r="BK86" s="25">
        <f t="shared" si="29"/>
        <v>0</v>
      </c>
      <c r="BL86" s="4" t="s">
        <v>48</v>
      </c>
      <c r="BM86" s="4" t="s">
        <v>332</v>
      </c>
    </row>
    <row r="87" spans="2:65" s="1" customFormat="1" ht="22.5" customHeight="1" x14ac:dyDescent="0.3">
      <c r="B87" s="26"/>
      <c r="C87" s="46" t="s">
        <v>121</v>
      </c>
      <c r="D87" s="46" t="s">
        <v>44</v>
      </c>
      <c r="E87" s="47" t="s">
        <v>333</v>
      </c>
      <c r="F87" s="69" t="s">
        <v>334</v>
      </c>
      <c r="G87" s="69"/>
      <c r="H87" s="69"/>
      <c r="I87" s="69"/>
      <c r="J87" s="48" t="s">
        <v>73</v>
      </c>
      <c r="K87" s="49">
        <v>3</v>
      </c>
      <c r="L87" s="70">
        <v>0</v>
      </c>
      <c r="M87" s="70"/>
      <c r="N87" s="71">
        <f t="shared" si="20"/>
        <v>0</v>
      </c>
      <c r="O87" s="71"/>
      <c r="P87" s="71"/>
      <c r="Q87" s="71"/>
      <c r="R87" s="27"/>
      <c r="T87" s="50" t="s">
        <v>0</v>
      </c>
      <c r="U87" s="10" t="s">
        <v>15</v>
      </c>
      <c r="V87" s="8"/>
      <c r="W87" s="51">
        <f t="shared" si="21"/>
        <v>0</v>
      </c>
      <c r="X87" s="51">
        <v>1.2999999999999999E-4</v>
      </c>
      <c r="Y87" s="51">
        <f t="shared" si="22"/>
        <v>3.8999999999999994E-4</v>
      </c>
      <c r="Z87" s="51">
        <v>3.5369999999999999E-2</v>
      </c>
      <c r="AA87" s="52">
        <f t="shared" si="23"/>
        <v>0.10611</v>
      </c>
      <c r="AR87" s="4" t="s">
        <v>48</v>
      </c>
      <c r="AT87" s="4" t="s">
        <v>44</v>
      </c>
      <c r="AU87" s="4" t="s">
        <v>20</v>
      </c>
      <c r="AY87" s="4" t="s">
        <v>43</v>
      </c>
      <c r="BE87" s="25">
        <f t="shared" si="24"/>
        <v>0</v>
      </c>
      <c r="BF87" s="25">
        <f t="shared" si="25"/>
        <v>0</v>
      </c>
      <c r="BG87" s="25">
        <f t="shared" si="26"/>
        <v>0</v>
      </c>
      <c r="BH87" s="25">
        <f t="shared" si="27"/>
        <v>0</v>
      </c>
      <c r="BI87" s="25">
        <f t="shared" si="28"/>
        <v>0</v>
      </c>
      <c r="BJ87" s="4" t="s">
        <v>19</v>
      </c>
      <c r="BK87" s="25">
        <f t="shared" si="29"/>
        <v>0</v>
      </c>
      <c r="BL87" s="4" t="s">
        <v>48</v>
      </c>
      <c r="BM87" s="4" t="s">
        <v>335</v>
      </c>
    </row>
    <row r="88" spans="2:65" s="1" customFormat="1" ht="31.5" customHeight="1" x14ac:dyDescent="0.3">
      <c r="B88" s="26"/>
      <c r="C88" s="46" t="s">
        <v>122</v>
      </c>
      <c r="D88" s="46" t="s">
        <v>44</v>
      </c>
      <c r="E88" s="47" t="s">
        <v>336</v>
      </c>
      <c r="F88" s="69" t="s">
        <v>337</v>
      </c>
      <c r="G88" s="69"/>
      <c r="H88" s="69"/>
      <c r="I88" s="69"/>
      <c r="J88" s="48" t="s">
        <v>65</v>
      </c>
      <c r="K88" s="49">
        <v>1.2529999999999999</v>
      </c>
      <c r="L88" s="70">
        <v>0</v>
      </c>
      <c r="M88" s="70"/>
      <c r="N88" s="71">
        <f t="shared" si="20"/>
        <v>0</v>
      </c>
      <c r="O88" s="71"/>
      <c r="P88" s="71"/>
      <c r="Q88" s="71"/>
      <c r="R88" s="27"/>
      <c r="T88" s="50" t="s">
        <v>0</v>
      </c>
      <c r="U88" s="10" t="s">
        <v>15</v>
      </c>
      <c r="V88" s="8"/>
      <c r="W88" s="51">
        <f t="shared" si="21"/>
        <v>0</v>
      </c>
      <c r="X88" s="51">
        <v>0</v>
      </c>
      <c r="Y88" s="51">
        <f t="shared" si="22"/>
        <v>0</v>
      </c>
      <c r="Z88" s="51">
        <v>0</v>
      </c>
      <c r="AA88" s="52">
        <f t="shared" si="23"/>
        <v>0</v>
      </c>
      <c r="AR88" s="4" t="s">
        <v>48</v>
      </c>
      <c r="AT88" s="4" t="s">
        <v>44</v>
      </c>
      <c r="AU88" s="4" t="s">
        <v>20</v>
      </c>
      <c r="AY88" s="4" t="s">
        <v>43</v>
      </c>
      <c r="BE88" s="25">
        <f t="shared" si="24"/>
        <v>0</v>
      </c>
      <c r="BF88" s="25">
        <f t="shared" si="25"/>
        <v>0</v>
      </c>
      <c r="BG88" s="25">
        <f t="shared" si="26"/>
        <v>0</v>
      </c>
      <c r="BH88" s="25">
        <f t="shared" si="27"/>
        <v>0</v>
      </c>
      <c r="BI88" s="25">
        <f t="shared" si="28"/>
        <v>0</v>
      </c>
      <c r="BJ88" s="4" t="s">
        <v>19</v>
      </c>
      <c r="BK88" s="25">
        <f t="shared" si="29"/>
        <v>0</v>
      </c>
      <c r="BL88" s="4" t="s">
        <v>48</v>
      </c>
      <c r="BM88" s="4" t="s">
        <v>338</v>
      </c>
    </row>
    <row r="89" spans="2:65" s="1" customFormat="1" ht="31.5" customHeight="1" x14ac:dyDescent="0.3">
      <c r="B89" s="26"/>
      <c r="C89" s="46" t="s">
        <v>123</v>
      </c>
      <c r="D89" s="46" t="s">
        <v>44</v>
      </c>
      <c r="E89" s="47" t="s">
        <v>339</v>
      </c>
      <c r="F89" s="69" t="s">
        <v>340</v>
      </c>
      <c r="G89" s="69"/>
      <c r="H89" s="69"/>
      <c r="I89" s="69"/>
      <c r="J89" s="48" t="s">
        <v>65</v>
      </c>
      <c r="K89" s="49">
        <v>0.51600000000000001</v>
      </c>
      <c r="L89" s="70">
        <v>0</v>
      </c>
      <c r="M89" s="70"/>
      <c r="N89" s="71">
        <f t="shared" si="20"/>
        <v>0</v>
      </c>
      <c r="O89" s="71"/>
      <c r="P89" s="71"/>
      <c r="Q89" s="71"/>
      <c r="R89" s="27"/>
      <c r="T89" s="50" t="s">
        <v>0</v>
      </c>
      <c r="U89" s="10" t="s">
        <v>15</v>
      </c>
      <c r="V89" s="8"/>
      <c r="W89" s="51">
        <f t="shared" si="21"/>
        <v>0</v>
      </c>
      <c r="X89" s="51">
        <v>0</v>
      </c>
      <c r="Y89" s="51">
        <f t="shared" si="22"/>
        <v>0</v>
      </c>
      <c r="Z89" s="51">
        <v>0</v>
      </c>
      <c r="AA89" s="52">
        <f t="shared" si="23"/>
        <v>0</v>
      </c>
      <c r="AR89" s="4" t="s">
        <v>48</v>
      </c>
      <c r="AT89" s="4" t="s">
        <v>44</v>
      </c>
      <c r="AU89" s="4" t="s">
        <v>20</v>
      </c>
      <c r="AY89" s="4" t="s">
        <v>43</v>
      </c>
      <c r="BE89" s="25">
        <f t="shared" si="24"/>
        <v>0</v>
      </c>
      <c r="BF89" s="25">
        <f t="shared" si="25"/>
        <v>0</v>
      </c>
      <c r="BG89" s="25">
        <f t="shared" si="26"/>
        <v>0</v>
      </c>
      <c r="BH89" s="25">
        <f t="shared" si="27"/>
        <v>0</v>
      </c>
      <c r="BI89" s="25">
        <f t="shared" si="28"/>
        <v>0</v>
      </c>
      <c r="BJ89" s="4" t="s">
        <v>19</v>
      </c>
      <c r="BK89" s="25">
        <f t="shared" si="29"/>
        <v>0</v>
      </c>
      <c r="BL89" s="4" t="s">
        <v>48</v>
      </c>
      <c r="BM89" s="4" t="s">
        <v>341</v>
      </c>
    </row>
    <row r="90" spans="2:65" s="1" customFormat="1" ht="31.5" customHeight="1" x14ac:dyDescent="0.3">
      <c r="B90" s="26"/>
      <c r="C90" s="46" t="s">
        <v>124</v>
      </c>
      <c r="D90" s="46" t="s">
        <v>44</v>
      </c>
      <c r="E90" s="47" t="s">
        <v>342</v>
      </c>
      <c r="F90" s="69" t="s">
        <v>343</v>
      </c>
      <c r="G90" s="69"/>
      <c r="H90" s="69"/>
      <c r="I90" s="69"/>
      <c r="J90" s="48" t="s">
        <v>65</v>
      </c>
      <c r="K90" s="49">
        <v>0.51600000000000001</v>
      </c>
      <c r="L90" s="70">
        <v>0</v>
      </c>
      <c r="M90" s="70"/>
      <c r="N90" s="71">
        <f t="shared" si="20"/>
        <v>0</v>
      </c>
      <c r="O90" s="71"/>
      <c r="P90" s="71"/>
      <c r="Q90" s="71"/>
      <c r="R90" s="27"/>
      <c r="T90" s="50" t="s">
        <v>0</v>
      </c>
      <c r="U90" s="10" t="s">
        <v>15</v>
      </c>
      <c r="V90" s="8"/>
      <c r="W90" s="51">
        <f t="shared" si="21"/>
        <v>0</v>
      </c>
      <c r="X90" s="51">
        <v>0</v>
      </c>
      <c r="Y90" s="51">
        <f t="shared" si="22"/>
        <v>0</v>
      </c>
      <c r="Z90" s="51">
        <v>0</v>
      </c>
      <c r="AA90" s="52">
        <f t="shared" si="23"/>
        <v>0</v>
      </c>
      <c r="AR90" s="4" t="s">
        <v>48</v>
      </c>
      <c r="AT90" s="4" t="s">
        <v>44</v>
      </c>
      <c r="AU90" s="4" t="s">
        <v>20</v>
      </c>
      <c r="AY90" s="4" t="s">
        <v>43</v>
      </c>
      <c r="BE90" s="25">
        <f t="shared" si="24"/>
        <v>0</v>
      </c>
      <c r="BF90" s="25">
        <f t="shared" si="25"/>
        <v>0</v>
      </c>
      <c r="BG90" s="25">
        <f t="shared" si="26"/>
        <v>0</v>
      </c>
      <c r="BH90" s="25">
        <f t="shared" si="27"/>
        <v>0</v>
      </c>
      <c r="BI90" s="25">
        <f t="shared" si="28"/>
        <v>0</v>
      </c>
      <c r="BJ90" s="4" t="s">
        <v>19</v>
      </c>
      <c r="BK90" s="25">
        <f t="shared" si="29"/>
        <v>0</v>
      </c>
      <c r="BL90" s="4" t="s">
        <v>48</v>
      </c>
      <c r="BM90" s="4" t="s">
        <v>344</v>
      </c>
    </row>
    <row r="91" spans="2:65" s="1" customFormat="1" ht="31.5" customHeight="1" x14ac:dyDescent="0.3">
      <c r="B91" s="26"/>
      <c r="C91" s="46" t="s">
        <v>125</v>
      </c>
      <c r="D91" s="46" t="s">
        <v>44</v>
      </c>
      <c r="E91" s="47" t="s">
        <v>345</v>
      </c>
      <c r="F91" s="69" t="s">
        <v>346</v>
      </c>
      <c r="G91" s="69"/>
      <c r="H91" s="69"/>
      <c r="I91" s="69"/>
      <c r="J91" s="48" t="s">
        <v>65</v>
      </c>
      <c r="K91" s="49">
        <v>0.51600000000000001</v>
      </c>
      <c r="L91" s="70">
        <v>0</v>
      </c>
      <c r="M91" s="70"/>
      <c r="N91" s="71">
        <f t="shared" si="20"/>
        <v>0</v>
      </c>
      <c r="O91" s="71"/>
      <c r="P91" s="71"/>
      <c r="Q91" s="71"/>
      <c r="R91" s="27"/>
      <c r="T91" s="50" t="s">
        <v>0</v>
      </c>
      <c r="U91" s="10" t="s">
        <v>15</v>
      </c>
      <c r="V91" s="8"/>
      <c r="W91" s="51">
        <f t="shared" si="21"/>
        <v>0</v>
      </c>
      <c r="X91" s="51">
        <v>0</v>
      </c>
      <c r="Y91" s="51">
        <f t="shared" si="22"/>
        <v>0</v>
      </c>
      <c r="Z91" s="51">
        <v>0</v>
      </c>
      <c r="AA91" s="52">
        <f t="shared" si="23"/>
        <v>0</v>
      </c>
      <c r="AR91" s="4" t="s">
        <v>48</v>
      </c>
      <c r="AT91" s="4" t="s">
        <v>44</v>
      </c>
      <c r="AU91" s="4" t="s">
        <v>20</v>
      </c>
      <c r="AY91" s="4" t="s">
        <v>43</v>
      </c>
      <c r="BE91" s="25">
        <f t="shared" si="24"/>
        <v>0</v>
      </c>
      <c r="BF91" s="25">
        <f t="shared" si="25"/>
        <v>0</v>
      </c>
      <c r="BG91" s="25">
        <f t="shared" si="26"/>
        <v>0</v>
      </c>
      <c r="BH91" s="25">
        <f t="shared" si="27"/>
        <v>0</v>
      </c>
      <c r="BI91" s="25">
        <f t="shared" si="28"/>
        <v>0</v>
      </c>
      <c r="BJ91" s="4" t="s">
        <v>19</v>
      </c>
      <c r="BK91" s="25">
        <f t="shared" si="29"/>
        <v>0</v>
      </c>
      <c r="BL91" s="4" t="s">
        <v>48</v>
      </c>
      <c r="BM91" s="4" t="s">
        <v>347</v>
      </c>
    </row>
    <row r="92" spans="2:65" s="3" customFormat="1" ht="29.85" customHeight="1" x14ac:dyDescent="0.3">
      <c r="B92" s="35"/>
      <c r="C92" s="36"/>
      <c r="D92" s="45" t="s">
        <v>164</v>
      </c>
      <c r="E92" s="45"/>
      <c r="F92" s="45"/>
      <c r="G92" s="45"/>
      <c r="H92" s="45"/>
      <c r="I92" s="45"/>
      <c r="J92" s="45"/>
      <c r="K92" s="45"/>
      <c r="L92" s="45"/>
      <c r="M92" s="45"/>
      <c r="N92" s="83">
        <f>BK92</f>
        <v>0</v>
      </c>
      <c r="O92" s="84"/>
      <c r="P92" s="84"/>
      <c r="Q92" s="84"/>
      <c r="R92" s="38"/>
      <c r="T92" s="39"/>
      <c r="U92" s="36"/>
      <c r="V92" s="36"/>
      <c r="W92" s="40">
        <f>SUM(W93:W122)</f>
        <v>0</v>
      </c>
      <c r="X92" s="36"/>
      <c r="Y92" s="40">
        <f>SUM(Y93:Y122)</f>
        <v>0.94167999999999996</v>
      </c>
      <c r="Z92" s="36"/>
      <c r="AA92" s="41">
        <f>SUM(AA93:AA122)</f>
        <v>1.2346400000000002</v>
      </c>
      <c r="AR92" s="42" t="s">
        <v>20</v>
      </c>
      <c r="AT92" s="43" t="s">
        <v>17</v>
      </c>
      <c r="AU92" s="43" t="s">
        <v>19</v>
      </c>
      <c r="AY92" s="42" t="s">
        <v>43</v>
      </c>
      <c r="BK92" s="44">
        <f>SUM(BK93:BK122)</f>
        <v>0</v>
      </c>
    </row>
    <row r="93" spans="2:65" s="1" customFormat="1" ht="31.5" customHeight="1" x14ac:dyDescent="0.3">
      <c r="B93" s="26"/>
      <c r="C93" s="46" t="s">
        <v>126</v>
      </c>
      <c r="D93" s="46" t="s">
        <v>44</v>
      </c>
      <c r="E93" s="47" t="s">
        <v>348</v>
      </c>
      <c r="F93" s="69" t="s">
        <v>349</v>
      </c>
      <c r="G93" s="69"/>
      <c r="H93" s="69"/>
      <c r="I93" s="69"/>
      <c r="J93" s="48" t="s">
        <v>47</v>
      </c>
      <c r="K93" s="49">
        <v>4</v>
      </c>
      <c r="L93" s="70">
        <v>0</v>
      </c>
      <c r="M93" s="70"/>
      <c r="N93" s="71">
        <f t="shared" ref="N93:N113" si="30">ROUND(L93*K93,2)</f>
        <v>0</v>
      </c>
      <c r="O93" s="71"/>
      <c r="P93" s="71"/>
      <c r="Q93" s="71"/>
      <c r="R93" s="27"/>
      <c r="T93" s="50" t="s">
        <v>0</v>
      </c>
      <c r="U93" s="10" t="s">
        <v>15</v>
      </c>
      <c r="V93" s="8"/>
      <c r="W93" s="51">
        <f t="shared" ref="W93:W113" si="31">V93*K93</f>
        <v>0</v>
      </c>
      <c r="X93" s="51">
        <v>2.0000000000000002E-5</v>
      </c>
      <c r="Y93" s="51">
        <f t="shared" ref="Y93:Y113" si="32">X93*K93</f>
        <v>8.0000000000000007E-5</v>
      </c>
      <c r="Z93" s="51">
        <v>3.2000000000000002E-3</v>
      </c>
      <c r="AA93" s="52">
        <f t="shared" ref="AA93:AA113" si="33">Z93*K93</f>
        <v>1.2800000000000001E-2</v>
      </c>
      <c r="AR93" s="4" t="s">
        <v>48</v>
      </c>
      <c r="AT93" s="4" t="s">
        <v>44</v>
      </c>
      <c r="AU93" s="4" t="s">
        <v>20</v>
      </c>
      <c r="AY93" s="4" t="s">
        <v>43</v>
      </c>
      <c r="BE93" s="25">
        <f t="shared" ref="BE93:BE113" si="34">IF(U93="základní",N93,0)</f>
        <v>0</v>
      </c>
      <c r="BF93" s="25">
        <f t="shared" ref="BF93:BF113" si="35">IF(U93="snížená",N93,0)</f>
        <v>0</v>
      </c>
      <c r="BG93" s="25">
        <f t="shared" ref="BG93:BG113" si="36">IF(U93="zákl. přenesená",N93,0)</f>
        <v>0</v>
      </c>
      <c r="BH93" s="25">
        <f t="shared" ref="BH93:BH113" si="37">IF(U93="sníž. přenesená",N93,0)</f>
        <v>0</v>
      </c>
      <c r="BI93" s="25">
        <f t="shared" ref="BI93:BI113" si="38">IF(U93="nulová",N93,0)</f>
        <v>0</v>
      </c>
      <c r="BJ93" s="4" t="s">
        <v>19</v>
      </c>
      <c r="BK93" s="25">
        <f t="shared" ref="BK93:BK113" si="39">ROUND(L93*K93,2)</f>
        <v>0</v>
      </c>
      <c r="BL93" s="4" t="s">
        <v>48</v>
      </c>
      <c r="BM93" s="4" t="s">
        <v>350</v>
      </c>
    </row>
    <row r="94" spans="2:65" s="1" customFormat="1" ht="31.5" customHeight="1" x14ac:dyDescent="0.3">
      <c r="B94" s="26"/>
      <c r="C94" s="46" t="s">
        <v>127</v>
      </c>
      <c r="D94" s="46" t="s">
        <v>44</v>
      </c>
      <c r="E94" s="47" t="s">
        <v>351</v>
      </c>
      <c r="F94" s="69" t="s">
        <v>352</v>
      </c>
      <c r="G94" s="69"/>
      <c r="H94" s="69"/>
      <c r="I94" s="69"/>
      <c r="J94" s="48" t="s">
        <v>47</v>
      </c>
      <c r="K94" s="49">
        <v>106</v>
      </c>
      <c r="L94" s="70">
        <v>0</v>
      </c>
      <c r="M94" s="70"/>
      <c r="N94" s="71">
        <f t="shared" si="30"/>
        <v>0</v>
      </c>
      <c r="O94" s="71"/>
      <c r="P94" s="71"/>
      <c r="Q94" s="71"/>
      <c r="R94" s="27"/>
      <c r="T94" s="50" t="s">
        <v>0</v>
      </c>
      <c r="U94" s="10" t="s">
        <v>15</v>
      </c>
      <c r="V94" s="8"/>
      <c r="W94" s="51">
        <f t="shared" si="31"/>
        <v>0</v>
      </c>
      <c r="X94" s="51">
        <v>5.0000000000000002E-5</v>
      </c>
      <c r="Y94" s="51">
        <f t="shared" si="32"/>
        <v>5.3E-3</v>
      </c>
      <c r="Z94" s="51">
        <v>5.3200000000000001E-3</v>
      </c>
      <c r="AA94" s="52">
        <f t="shared" si="33"/>
        <v>0.56391999999999998</v>
      </c>
      <c r="AR94" s="4" t="s">
        <v>48</v>
      </c>
      <c r="AT94" s="4" t="s">
        <v>44</v>
      </c>
      <c r="AU94" s="4" t="s">
        <v>20</v>
      </c>
      <c r="AY94" s="4" t="s">
        <v>43</v>
      </c>
      <c r="BE94" s="25">
        <f t="shared" si="34"/>
        <v>0</v>
      </c>
      <c r="BF94" s="25">
        <f t="shared" si="35"/>
        <v>0</v>
      </c>
      <c r="BG94" s="25">
        <f t="shared" si="36"/>
        <v>0</v>
      </c>
      <c r="BH94" s="25">
        <f t="shared" si="37"/>
        <v>0</v>
      </c>
      <c r="BI94" s="25">
        <f t="shared" si="38"/>
        <v>0</v>
      </c>
      <c r="BJ94" s="4" t="s">
        <v>19</v>
      </c>
      <c r="BK94" s="25">
        <f t="shared" si="39"/>
        <v>0</v>
      </c>
      <c r="BL94" s="4" t="s">
        <v>48</v>
      </c>
      <c r="BM94" s="4" t="s">
        <v>353</v>
      </c>
    </row>
    <row r="95" spans="2:65" s="1" customFormat="1" ht="31.5" customHeight="1" x14ac:dyDescent="0.3">
      <c r="B95" s="26"/>
      <c r="C95" s="46" t="s">
        <v>129</v>
      </c>
      <c r="D95" s="46" t="s">
        <v>44</v>
      </c>
      <c r="E95" s="47" t="s">
        <v>354</v>
      </c>
      <c r="F95" s="69" t="s">
        <v>355</v>
      </c>
      <c r="G95" s="69"/>
      <c r="H95" s="69"/>
      <c r="I95" s="69"/>
      <c r="J95" s="48" t="s">
        <v>47</v>
      </c>
      <c r="K95" s="49">
        <v>2</v>
      </c>
      <c r="L95" s="70">
        <v>0</v>
      </c>
      <c r="M95" s="70"/>
      <c r="N95" s="71">
        <f t="shared" si="30"/>
        <v>0</v>
      </c>
      <c r="O95" s="71"/>
      <c r="P95" s="71"/>
      <c r="Q95" s="71"/>
      <c r="R95" s="27"/>
      <c r="T95" s="50" t="s">
        <v>0</v>
      </c>
      <c r="U95" s="10" t="s">
        <v>15</v>
      </c>
      <c r="V95" s="8"/>
      <c r="W95" s="51">
        <f t="shared" si="31"/>
        <v>0</v>
      </c>
      <c r="X95" s="51">
        <v>1.58E-3</v>
      </c>
      <c r="Y95" s="51">
        <f t="shared" si="32"/>
        <v>3.16E-3</v>
      </c>
      <c r="Z95" s="51">
        <v>0</v>
      </c>
      <c r="AA95" s="52">
        <f t="shared" si="33"/>
        <v>0</v>
      </c>
      <c r="AR95" s="4" t="s">
        <v>48</v>
      </c>
      <c r="AT95" s="4" t="s">
        <v>44</v>
      </c>
      <c r="AU95" s="4" t="s">
        <v>20</v>
      </c>
      <c r="AY95" s="4" t="s">
        <v>43</v>
      </c>
      <c r="BE95" s="25">
        <f t="shared" si="34"/>
        <v>0</v>
      </c>
      <c r="BF95" s="25">
        <f t="shared" si="35"/>
        <v>0</v>
      </c>
      <c r="BG95" s="25">
        <f t="shared" si="36"/>
        <v>0</v>
      </c>
      <c r="BH95" s="25">
        <f t="shared" si="37"/>
        <v>0</v>
      </c>
      <c r="BI95" s="25">
        <f t="shared" si="38"/>
        <v>0</v>
      </c>
      <c r="BJ95" s="4" t="s">
        <v>19</v>
      </c>
      <c r="BK95" s="25">
        <f t="shared" si="39"/>
        <v>0</v>
      </c>
      <c r="BL95" s="4" t="s">
        <v>48</v>
      </c>
      <c r="BM95" s="4" t="s">
        <v>356</v>
      </c>
    </row>
    <row r="96" spans="2:65" s="1" customFormat="1" ht="31.5" customHeight="1" x14ac:dyDescent="0.3">
      <c r="B96" s="26"/>
      <c r="C96" s="46" t="s">
        <v>130</v>
      </c>
      <c r="D96" s="46" t="s">
        <v>44</v>
      </c>
      <c r="E96" s="47" t="s">
        <v>357</v>
      </c>
      <c r="F96" s="69" t="s">
        <v>358</v>
      </c>
      <c r="G96" s="69"/>
      <c r="H96" s="69"/>
      <c r="I96" s="69"/>
      <c r="J96" s="48" t="s">
        <v>47</v>
      </c>
      <c r="K96" s="49">
        <v>3</v>
      </c>
      <c r="L96" s="70">
        <v>0</v>
      </c>
      <c r="M96" s="70"/>
      <c r="N96" s="71">
        <f t="shared" si="30"/>
        <v>0</v>
      </c>
      <c r="O96" s="71"/>
      <c r="P96" s="71"/>
      <c r="Q96" s="71"/>
      <c r="R96" s="27"/>
      <c r="T96" s="50" t="s">
        <v>0</v>
      </c>
      <c r="U96" s="10" t="s">
        <v>15</v>
      </c>
      <c r="V96" s="8"/>
      <c r="W96" s="51">
        <f t="shared" si="31"/>
        <v>0</v>
      </c>
      <c r="X96" s="51">
        <v>3.7599999999999999E-3</v>
      </c>
      <c r="Y96" s="51">
        <f t="shared" si="32"/>
        <v>1.128E-2</v>
      </c>
      <c r="Z96" s="51">
        <v>0</v>
      </c>
      <c r="AA96" s="52">
        <f t="shared" si="33"/>
        <v>0</v>
      </c>
      <c r="AR96" s="4" t="s">
        <v>48</v>
      </c>
      <c r="AT96" s="4" t="s">
        <v>44</v>
      </c>
      <c r="AU96" s="4" t="s">
        <v>20</v>
      </c>
      <c r="AY96" s="4" t="s">
        <v>43</v>
      </c>
      <c r="BE96" s="25">
        <f t="shared" si="34"/>
        <v>0</v>
      </c>
      <c r="BF96" s="25">
        <f t="shared" si="35"/>
        <v>0</v>
      </c>
      <c r="BG96" s="25">
        <f t="shared" si="36"/>
        <v>0</v>
      </c>
      <c r="BH96" s="25">
        <f t="shared" si="37"/>
        <v>0</v>
      </c>
      <c r="BI96" s="25">
        <f t="shared" si="38"/>
        <v>0</v>
      </c>
      <c r="BJ96" s="4" t="s">
        <v>19</v>
      </c>
      <c r="BK96" s="25">
        <f t="shared" si="39"/>
        <v>0</v>
      </c>
      <c r="BL96" s="4" t="s">
        <v>48</v>
      </c>
      <c r="BM96" s="4" t="s">
        <v>359</v>
      </c>
    </row>
    <row r="97" spans="2:65" s="1" customFormat="1" ht="31.5" customHeight="1" x14ac:dyDescent="0.3">
      <c r="B97" s="26"/>
      <c r="C97" s="46" t="s">
        <v>131</v>
      </c>
      <c r="D97" s="46" t="s">
        <v>44</v>
      </c>
      <c r="E97" s="47" t="s">
        <v>360</v>
      </c>
      <c r="F97" s="69" t="s">
        <v>361</v>
      </c>
      <c r="G97" s="69"/>
      <c r="H97" s="69"/>
      <c r="I97" s="69"/>
      <c r="J97" s="48" t="s">
        <v>47</v>
      </c>
      <c r="K97" s="49">
        <v>11</v>
      </c>
      <c r="L97" s="70">
        <v>0</v>
      </c>
      <c r="M97" s="70"/>
      <c r="N97" s="71">
        <f t="shared" si="30"/>
        <v>0</v>
      </c>
      <c r="O97" s="71"/>
      <c r="P97" s="71"/>
      <c r="Q97" s="71"/>
      <c r="R97" s="27"/>
      <c r="T97" s="50" t="s">
        <v>0</v>
      </c>
      <c r="U97" s="10" t="s">
        <v>15</v>
      </c>
      <c r="V97" s="8"/>
      <c r="W97" s="51">
        <f t="shared" si="31"/>
        <v>0</v>
      </c>
      <c r="X97" s="51">
        <v>4.4000000000000003E-3</v>
      </c>
      <c r="Y97" s="51">
        <f t="shared" si="32"/>
        <v>4.8400000000000006E-2</v>
      </c>
      <c r="Z97" s="51">
        <v>0</v>
      </c>
      <c r="AA97" s="52">
        <f t="shared" si="33"/>
        <v>0</v>
      </c>
      <c r="AR97" s="4" t="s">
        <v>48</v>
      </c>
      <c r="AT97" s="4" t="s">
        <v>44</v>
      </c>
      <c r="AU97" s="4" t="s">
        <v>20</v>
      </c>
      <c r="AY97" s="4" t="s">
        <v>43</v>
      </c>
      <c r="BE97" s="25">
        <f t="shared" si="34"/>
        <v>0</v>
      </c>
      <c r="BF97" s="25">
        <f t="shared" si="35"/>
        <v>0</v>
      </c>
      <c r="BG97" s="25">
        <f t="shared" si="36"/>
        <v>0</v>
      </c>
      <c r="BH97" s="25">
        <f t="shared" si="37"/>
        <v>0</v>
      </c>
      <c r="BI97" s="25">
        <f t="shared" si="38"/>
        <v>0</v>
      </c>
      <c r="BJ97" s="4" t="s">
        <v>19</v>
      </c>
      <c r="BK97" s="25">
        <f t="shared" si="39"/>
        <v>0</v>
      </c>
      <c r="BL97" s="4" t="s">
        <v>48</v>
      </c>
      <c r="BM97" s="4" t="s">
        <v>362</v>
      </c>
    </row>
    <row r="98" spans="2:65" s="1" customFormat="1" ht="31.5" customHeight="1" x14ac:dyDescent="0.3">
      <c r="B98" s="26"/>
      <c r="C98" s="46" t="s">
        <v>132</v>
      </c>
      <c r="D98" s="46" t="s">
        <v>44</v>
      </c>
      <c r="E98" s="47" t="s">
        <v>363</v>
      </c>
      <c r="F98" s="69" t="s">
        <v>364</v>
      </c>
      <c r="G98" s="69"/>
      <c r="H98" s="69"/>
      <c r="I98" s="69"/>
      <c r="J98" s="48" t="s">
        <v>47</v>
      </c>
      <c r="K98" s="49">
        <v>108</v>
      </c>
      <c r="L98" s="70">
        <v>0</v>
      </c>
      <c r="M98" s="70"/>
      <c r="N98" s="71">
        <f t="shared" si="30"/>
        <v>0</v>
      </c>
      <c r="O98" s="71"/>
      <c r="P98" s="71"/>
      <c r="Q98" s="71"/>
      <c r="R98" s="27"/>
      <c r="T98" s="50" t="s">
        <v>0</v>
      </c>
      <c r="U98" s="10" t="s">
        <v>15</v>
      </c>
      <c r="V98" s="8"/>
      <c r="W98" s="51">
        <f t="shared" si="31"/>
        <v>0</v>
      </c>
      <c r="X98" s="51">
        <v>6.2899999999999996E-3</v>
      </c>
      <c r="Y98" s="51">
        <f t="shared" si="32"/>
        <v>0.67931999999999992</v>
      </c>
      <c r="Z98" s="51">
        <v>0</v>
      </c>
      <c r="AA98" s="52">
        <f t="shared" si="33"/>
        <v>0</v>
      </c>
      <c r="AR98" s="4" t="s">
        <v>48</v>
      </c>
      <c r="AT98" s="4" t="s">
        <v>44</v>
      </c>
      <c r="AU98" s="4" t="s">
        <v>20</v>
      </c>
      <c r="AY98" s="4" t="s">
        <v>43</v>
      </c>
      <c r="BE98" s="25">
        <f t="shared" si="34"/>
        <v>0</v>
      </c>
      <c r="BF98" s="25">
        <f t="shared" si="35"/>
        <v>0</v>
      </c>
      <c r="BG98" s="25">
        <f t="shared" si="36"/>
        <v>0</v>
      </c>
      <c r="BH98" s="25">
        <f t="shared" si="37"/>
        <v>0</v>
      </c>
      <c r="BI98" s="25">
        <f t="shared" si="38"/>
        <v>0</v>
      </c>
      <c r="BJ98" s="4" t="s">
        <v>19</v>
      </c>
      <c r="BK98" s="25">
        <f t="shared" si="39"/>
        <v>0</v>
      </c>
      <c r="BL98" s="4" t="s">
        <v>48</v>
      </c>
      <c r="BM98" s="4" t="s">
        <v>365</v>
      </c>
    </row>
    <row r="99" spans="2:65" s="1" customFormat="1" ht="44.25" customHeight="1" x14ac:dyDescent="0.3">
      <c r="B99" s="26"/>
      <c r="C99" s="46" t="s">
        <v>134</v>
      </c>
      <c r="D99" s="46" t="s">
        <v>44</v>
      </c>
      <c r="E99" s="47" t="s">
        <v>366</v>
      </c>
      <c r="F99" s="69" t="s">
        <v>367</v>
      </c>
      <c r="G99" s="69"/>
      <c r="H99" s="69"/>
      <c r="I99" s="69"/>
      <c r="J99" s="48" t="s">
        <v>73</v>
      </c>
      <c r="K99" s="49">
        <v>2</v>
      </c>
      <c r="L99" s="70">
        <v>0</v>
      </c>
      <c r="M99" s="70"/>
      <c r="N99" s="71">
        <f t="shared" si="30"/>
        <v>0</v>
      </c>
      <c r="O99" s="71"/>
      <c r="P99" s="71"/>
      <c r="Q99" s="71"/>
      <c r="R99" s="27"/>
      <c r="T99" s="50" t="s">
        <v>0</v>
      </c>
      <c r="U99" s="10" t="s">
        <v>15</v>
      </c>
      <c r="V99" s="8"/>
      <c r="W99" s="51">
        <f t="shared" si="31"/>
        <v>0</v>
      </c>
      <c r="X99" s="51">
        <v>0</v>
      </c>
      <c r="Y99" s="51">
        <f t="shared" si="32"/>
        <v>0</v>
      </c>
      <c r="Z99" s="51">
        <v>0</v>
      </c>
      <c r="AA99" s="52">
        <f t="shared" si="33"/>
        <v>0</v>
      </c>
      <c r="AR99" s="4" t="s">
        <v>48</v>
      </c>
      <c r="AT99" s="4" t="s">
        <v>44</v>
      </c>
      <c r="AU99" s="4" t="s">
        <v>20</v>
      </c>
      <c r="AY99" s="4" t="s">
        <v>43</v>
      </c>
      <c r="BE99" s="25">
        <f t="shared" si="34"/>
        <v>0</v>
      </c>
      <c r="BF99" s="25">
        <f t="shared" si="35"/>
        <v>0</v>
      </c>
      <c r="BG99" s="25">
        <f t="shared" si="36"/>
        <v>0</v>
      </c>
      <c r="BH99" s="25">
        <f t="shared" si="37"/>
        <v>0</v>
      </c>
      <c r="BI99" s="25">
        <f t="shared" si="38"/>
        <v>0</v>
      </c>
      <c r="BJ99" s="4" t="s">
        <v>19</v>
      </c>
      <c r="BK99" s="25">
        <f t="shared" si="39"/>
        <v>0</v>
      </c>
      <c r="BL99" s="4" t="s">
        <v>48</v>
      </c>
      <c r="BM99" s="4" t="s">
        <v>368</v>
      </c>
    </row>
    <row r="100" spans="2:65" s="1" customFormat="1" ht="44.25" customHeight="1" x14ac:dyDescent="0.3">
      <c r="B100" s="26"/>
      <c r="C100" s="46" t="s">
        <v>135</v>
      </c>
      <c r="D100" s="46" t="s">
        <v>44</v>
      </c>
      <c r="E100" s="47" t="s">
        <v>369</v>
      </c>
      <c r="F100" s="69" t="s">
        <v>370</v>
      </c>
      <c r="G100" s="69"/>
      <c r="H100" s="69"/>
      <c r="I100" s="69"/>
      <c r="J100" s="48" t="s">
        <v>73</v>
      </c>
      <c r="K100" s="49">
        <v>12</v>
      </c>
      <c r="L100" s="70">
        <v>0</v>
      </c>
      <c r="M100" s="70"/>
      <c r="N100" s="71">
        <f t="shared" si="30"/>
        <v>0</v>
      </c>
      <c r="O100" s="71"/>
      <c r="P100" s="71"/>
      <c r="Q100" s="71"/>
      <c r="R100" s="27"/>
      <c r="T100" s="50" t="s">
        <v>0</v>
      </c>
      <c r="U100" s="10" t="s">
        <v>15</v>
      </c>
      <c r="V100" s="8"/>
      <c r="W100" s="51">
        <f t="shared" si="31"/>
        <v>0</v>
      </c>
      <c r="X100" s="51">
        <v>0</v>
      </c>
      <c r="Y100" s="51">
        <f t="shared" si="32"/>
        <v>0</v>
      </c>
      <c r="Z100" s="51">
        <v>0</v>
      </c>
      <c r="AA100" s="52">
        <f t="shared" si="33"/>
        <v>0</v>
      </c>
      <c r="AR100" s="4" t="s">
        <v>48</v>
      </c>
      <c r="AT100" s="4" t="s">
        <v>44</v>
      </c>
      <c r="AU100" s="4" t="s">
        <v>20</v>
      </c>
      <c r="AY100" s="4" t="s">
        <v>43</v>
      </c>
      <c r="BE100" s="25">
        <f t="shared" si="34"/>
        <v>0</v>
      </c>
      <c r="BF100" s="25">
        <f t="shared" si="35"/>
        <v>0</v>
      </c>
      <c r="BG100" s="25">
        <f t="shared" si="36"/>
        <v>0</v>
      </c>
      <c r="BH100" s="25">
        <f t="shared" si="37"/>
        <v>0</v>
      </c>
      <c r="BI100" s="25">
        <f t="shared" si="38"/>
        <v>0</v>
      </c>
      <c r="BJ100" s="4" t="s">
        <v>19</v>
      </c>
      <c r="BK100" s="25">
        <f t="shared" si="39"/>
        <v>0</v>
      </c>
      <c r="BL100" s="4" t="s">
        <v>48</v>
      </c>
      <c r="BM100" s="4" t="s">
        <v>371</v>
      </c>
    </row>
    <row r="101" spans="2:65" s="1" customFormat="1" ht="22.5" customHeight="1" x14ac:dyDescent="0.3">
      <c r="B101" s="26"/>
      <c r="C101" s="46" t="s">
        <v>136</v>
      </c>
      <c r="D101" s="46" t="s">
        <v>44</v>
      </c>
      <c r="E101" s="47" t="s">
        <v>372</v>
      </c>
      <c r="F101" s="69" t="s">
        <v>373</v>
      </c>
      <c r="G101" s="69"/>
      <c r="H101" s="69"/>
      <c r="I101" s="69"/>
      <c r="J101" s="48" t="s">
        <v>47</v>
      </c>
      <c r="K101" s="49">
        <v>56</v>
      </c>
      <c r="L101" s="70">
        <v>0</v>
      </c>
      <c r="M101" s="70"/>
      <c r="N101" s="71">
        <f t="shared" si="30"/>
        <v>0</v>
      </c>
      <c r="O101" s="71"/>
      <c r="P101" s="71"/>
      <c r="Q101" s="71"/>
      <c r="R101" s="27"/>
      <c r="T101" s="50" t="s">
        <v>0</v>
      </c>
      <c r="U101" s="10" t="s">
        <v>15</v>
      </c>
      <c r="V101" s="8"/>
      <c r="W101" s="51">
        <f t="shared" si="31"/>
        <v>0</v>
      </c>
      <c r="X101" s="51">
        <v>6.0000000000000002E-5</v>
      </c>
      <c r="Y101" s="51">
        <f t="shared" si="32"/>
        <v>3.3600000000000001E-3</v>
      </c>
      <c r="Z101" s="51">
        <v>8.4100000000000008E-3</v>
      </c>
      <c r="AA101" s="52">
        <f t="shared" si="33"/>
        <v>0.47096000000000005</v>
      </c>
      <c r="AR101" s="4" t="s">
        <v>48</v>
      </c>
      <c r="AT101" s="4" t="s">
        <v>44</v>
      </c>
      <c r="AU101" s="4" t="s">
        <v>20</v>
      </c>
      <c r="AY101" s="4" t="s">
        <v>43</v>
      </c>
      <c r="BE101" s="25">
        <f t="shared" si="34"/>
        <v>0</v>
      </c>
      <c r="BF101" s="25">
        <f t="shared" si="35"/>
        <v>0</v>
      </c>
      <c r="BG101" s="25">
        <f t="shared" si="36"/>
        <v>0</v>
      </c>
      <c r="BH101" s="25">
        <f t="shared" si="37"/>
        <v>0</v>
      </c>
      <c r="BI101" s="25">
        <f t="shared" si="38"/>
        <v>0</v>
      </c>
      <c r="BJ101" s="4" t="s">
        <v>19</v>
      </c>
      <c r="BK101" s="25">
        <f t="shared" si="39"/>
        <v>0</v>
      </c>
      <c r="BL101" s="4" t="s">
        <v>48</v>
      </c>
      <c r="BM101" s="4" t="s">
        <v>374</v>
      </c>
    </row>
    <row r="102" spans="2:65" s="1" customFormat="1" ht="31.5" customHeight="1" x14ac:dyDescent="0.3">
      <c r="B102" s="26"/>
      <c r="C102" s="46" t="s">
        <v>137</v>
      </c>
      <c r="D102" s="46" t="s">
        <v>44</v>
      </c>
      <c r="E102" s="47" t="s">
        <v>375</v>
      </c>
      <c r="F102" s="69" t="s">
        <v>376</v>
      </c>
      <c r="G102" s="69"/>
      <c r="H102" s="69"/>
      <c r="I102" s="69"/>
      <c r="J102" s="48" t="s">
        <v>47</v>
      </c>
      <c r="K102" s="49">
        <v>4</v>
      </c>
      <c r="L102" s="70">
        <v>0</v>
      </c>
      <c r="M102" s="70"/>
      <c r="N102" s="71">
        <f t="shared" si="30"/>
        <v>0</v>
      </c>
      <c r="O102" s="71"/>
      <c r="P102" s="71"/>
      <c r="Q102" s="71"/>
      <c r="R102" s="27"/>
      <c r="T102" s="50" t="s">
        <v>0</v>
      </c>
      <c r="U102" s="10" t="s">
        <v>15</v>
      </c>
      <c r="V102" s="8"/>
      <c r="W102" s="51">
        <f t="shared" si="31"/>
        <v>0</v>
      </c>
      <c r="X102" s="51">
        <v>7.1700000000000002E-3</v>
      </c>
      <c r="Y102" s="51">
        <f t="shared" si="32"/>
        <v>2.8680000000000001E-2</v>
      </c>
      <c r="Z102" s="51">
        <v>0</v>
      </c>
      <c r="AA102" s="52">
        <f t="shared" si="33"/>
        <v>0</v>
      </c>
      <c r="AR102" s="4" t="s">
        <v>48</v>
      </c>
      <c r="AT102" s="4" t="s">
        <v>44</v>
      </c>
      <c r="AU102" s="4" t="s">
        <v>20</v>
      </c>
      <c r="AY102" s="4" t="s">
        <v>43</v>
      </c>
      <c r="BE102" s="25">
        <f t="shared" si="34"/>
        <v>0</v>
      </c>
      <c r="BF102" s="25">
        <f t="shared" si="35"/>
        <v>0</v>
      </c>
      <c r="BG102" s="25">
        <f t="shared" si="36"/>
        <v>0</v>
      </c>
      <c r="BH102" s="25">
        <f t="shared" si="37"/>
        <v>0</v>
      </c>
      <c r="BI102" s="25">
        <f t="shared" si="38"/>
        <v>0</v>
      </c>
      <c r="BJ102" s="4" t="s">
        <v>19</v>
      </c>
      <c r="BK102" s="25">
        <f t="shared" si="39"/>
        <v>0</v>
      </c>
      <c r="BL102" s="4" t="s">
        <v>48</v>
      </c>
      <c r="BM102" s="4" t="s">
        <v>377</v>
      </c>
    </row>
    <row r="103" spans="2:65" s="1" customFormat="1" ht="31.5" customHeight="1" x14ac:dyDescent="0.3">
      <c r="B103" s="26"/>
      <c r="C103" s="46" t="s">
        <v>138</v>
      </c>
      <c r="D103" s="46" t="s">
        <v>44</v>
      </c>
      <c r="E103" s="47" t="s">
        <v>378</v>
      </c>
      <c r="F103" s="69" t="s">
        <v>379</v>
      </c>
      <c r="G103" s="69"/>
      <c r="H103" s="69"/>
      <c r="I103" s="69"/>
      <c r="J103" s="48" t="s">
        <v>47</v>
      </c>
      <c r="K103" s="49">
        <v>17</v>
      </c>
      <c r="L103" s="70">
        <v>0</v>
      </c>
      <c r="M103" s="70"/>
      <c r="N103" s="71">
        <f t="shared" si="30"/>
        <v>0</v>
      </c>
      <c r="O103" s="71"/>
      <c r="P103" s="71"/>
      <c r="Q103" s="71"/>
      <c r="R103" s="27"/>
      <c r="T103" s="50" t="s">
        <v>0</v>
      </c>
      <c r="U103" s="10" t="s">
        <v>15</v>
      </c>
      <c r="V103" s="8"/>
      <c r="W103" s="51">
        <f t="shared" si="31"/>
        <v>0</v>
      </c>
      <c r="X103" s="51">
        <v>9.0799999999999995E-3</v>
      </c>
      <c r="Y103" s="51">
        <f t="shared" si="32"/>
        <v>0.15436</v>
      </c>
      <c r="Z103" s="51">
        <v>0</v>
      </c>
      <c r="AA103" s="52">
        <f t="shared" si="33"/>
        <v>0</v>
      </c>
      <c r="AR103" s="4" t="s">
        <v>48</v>
      </c>
      <c r="AT103" s="4" t="s">
        <v>44</v>
      </c>
      <c r="AU103" s="4" t="s">
        <v>20</v>
      </c>
      <c r="AY103" s="4" t="s">
        <v>43</v>
      </c>
      <c r="BE103" s="25">
        <f t="shared" si="34"/>
        <v>0</v>
      </c>
      <c r="BF103" s="25">
        <f t="shared" si="35"/>
        <v>0</v>
      </c>
      <c r="BG103" s="25">
        <f t="shared" si="36"/>
        <v>0</v>
      </c>
      <c r="BH103" s="25">
        <f t="shared" si="37"/>
        <v>0</v>
      </c>
      <c r="BI103" s="25">
        <f t="shared" si="38"/>
        <v>0</v>
      </c>
      <c r="BJ103" s="4" t="s">
        <v>19</v>
      </c>
      <c r="BK103" s="25">
        <f t="shared" si="39"/>
        <v>0</v>
      </c>
      <c r="BL103" s="4" t="s">
        <v>48</v>
      </c>
      <c r="BM103" s="4" t="s">
        <v>380</v>
      </c>
    </row>
    <row r="104" spans="2:65" s="1" customFormat="1" ht="44.25" customHeight="1" x14ac:dyDescent="0.3">
      <c r="B104" s="26"/>
      <c r="C104" s="46" t="s">
        <v>139</v>
      </c>
      <c r="D104" s="46" t="s">
        <v>44</v>
      </c>
      <c r="E104" s="47" t="s">
        <v>381</v>
      </c>
      <c r="F104" s="69" t="s">
        <v>382</v>
      </c>
      <c r="G104" s="69"/>
      <c r="H104" s="69"/>
      <c r="I104" s="69"/>
      <c r="J104" s="48" t="s">
        <v>73</v>
      </c>
      <c r="K104" s="49">
        <v>2</v>
      </c>
      <c r="L104" s="70">
        <v>0</v>
      </c>
      <c r="M104" s="70"/>
      <c r="N104" s="71">
        <f t="shared" si="30"/>
        <v>0</v>
      </c>
      <c r="O104" s="71"/>
      <c r="P104" s="71"/>
      <c r="Q104" s="71"/>
      <c r="R104" s="27"/>
      <c r="T104" s="50" t="s">
        <v>0</v>
      </c>
      <c r="U104" s="10" t="s">
        <v>15</v>
      </c>
      <c r="V104" s="8"/>
      <c r="W104" s="51">
        <f t="shared" si="31"/>
        <v>0</v>
      </c>
      <c r="X104" s="51">
        <v>0</v>
      </c>
      <c r="Y104" s="51">
        <f t="shared" si="32"/>
        <v>0</v>
      </c>
      <c r="Z104" s="51">
        <v>0</v>
      </c>
      <c r="AA104" s="52">
        <f t="shared" si="33"/>
        <v>0</v>
      </c>
      <c r="AR104" s="4" t="s">
        <v>48</v>
      </c>
      <c r="AT104" s="4" t="s">
        <v>44</v>
      </c>
      <c r="AU104" s="4" t="s">
        <v>20</v>
      </c>
      <c r="AY104" s="4" t="s">
        <v>43</v>
      </c>
      <c r="BE104" s="25">
        <f t="shared" si="34"/>
        <v>0</v>
      </c>
      <c r="BF104" s="25">
        <f t="shared" si="35"/>
        <v>0</v>
      </c>
      <c r="BG104" s="25">
        <f t="shared" si="36"/>
        <v>0</v>
      </c>
      <c r="BH104" s="25">
        <f t="shared" si="37"/>
        <v>0</v>
      </c>
      <c r="BI104" s="25">
        <f t="shared" si="38"/>
        <v>0</v>
      </c>
      <c r="BJ104" s="4" t="s">
        <v>19</v>
      </c>
      <c r="BK104" s="25">
        <f t="shared" si="39"/>
        <v>0</v>
      </c>
      <c r="BL104" s="4" t="s">
        <v>48</v>
      </c>
      <c r="BM104" s="4" t="s">
        <v>383</v>
      </c>
    </row>
    <row r="105" spans="2:65" s="1" customFormat="1" ht="44.25" customHeight="1" x14ac:dyDescent="0.3">
      <c r="B105" s="26"/>
      <c r="C105" s="46" t="s">
        <v>140</v>
      </c>
      <c r="D105" s="46" t="s">
        <v>44</v>
      </c>
      <c r="E105" s="47" t="s">
        <v>384</v>
      </c>
      <c r="F105" s="69" t="s">
        <v>385</v>
      </c>
      <c r="G105" s="69"/>
      <c r="H105" s="69"/>
      <c r="I105" s="69"/>
      <c r="J105" s="48" t="s">
        <v>73</v>
      </c>
      <c r="K105" s="49">
        <v>1</v>
      </c>
      <c r="L105" s="70">
        <v>0</v>
      </c>
      <c r="M105" s="70"/>
      <c r="N105" s="71">
        <f t="shared" si="30"/>
        <v>0</v>
      </c>
      <c r="O105" s="71"/>
      <c r="P105" s="71"/>
      <c r="Q105" s="71"/>
      <c r="R105" s="27"/>
      <c r="T105" s="50" t="s">
        <v>0</v>
      </c>
      <c r="U105" s="10" t="s">
        <v>15</v>
      </c>
      <c r="V105" s="8"/>
      <c r="W105" s="51">
        <f t="shared" si="31"/>
        <v>0</v>
      </c>
      <c r="X105" s="51">
        <v>1.49E-3</v>
      </c>
      <c r="Y105" s="51">
        <f t="shared" si="32"/>
        <v>1.49E-3</v>
      </c>
      <c r="Z105" s="51">
        <v>0</v>
      </c>
      <c r="AA105" s="52">
        <f t="shared" si="33"/>
        <v>0</v>
      </c>
      <c r="AR105" s="4" t="s">
        <v>48</v>
      </c>
      <c r="AT105" s="4" t="s">
        <v>44</v>
      </c>
      <c r="AU105" s="4" t="s">
        <v>20</v>
      </c>
      <c r="AY105" s="4" t="s">
        <v>43</v>
      </c>
      <c r="BE105" s="25">
        <f t="shared" si="34"/>
        <v>0</v>
      </c>
      <c r="BF105" s="25">
        <f t="shared" si="35"/>
        <v>0</v>
      </c>
      <c r="BG105" s="25">
        <f t="shared" si="36"/>
        <v>0</v>
      </c>
      <c r="BH105" s="25">
        <f t="shared" si="37"/>
        <v>0</v>
      </c>
      <c r="BI105" s="25">
        <f t="shared" si="38"/>
        <v>0</v>
      </c>
      <c r="BJ105" s="4" t="s">
        <v>19</v>
      </c>
      <c r="BK105" s="25">
        <f t="shared" si="39"/>
        <v>0</v>
      </c>
      <c r="BL105" s="4" t="s">
        <v>48</v>
      </c>
      <c r="BM105" s="4" t="s">
        <v>386</v>
      </c>
    </row>
    <row r="106" spans="2:65" s="1" customFormat="1" ht="44.25" customHeight="1" x14ac:dyDescent="0.3">
      <c r="B106" s="26"/>
      <c r="C106" s="46" t="s">
        <v>141</v>
      </c>
      <c r="D106" s="46" t="s">
        <v>44</v>
      </c>
      <c r="E106" s="47" t="s">
        <v>387</v>
      </c>
      <c r="F106" s="69" t="s">
        <v>388</v>
      </c>
      <c r="G106" s="69"/>
      <c r="H106" s="69"/>
      <c r="I106" s="69"/>
      <c r="J106" s="48" t="s">
        <v>73</v>
      </c>
      <c r="K106" s="49">
        <v>2</v>
      </c>
      <c r="L106" s="70">
        <v>0</v>
      </c>
      <c r="M106" s="70"/>
      <c r="N106" s="71">
        <f t="shared" si="30"/>
        <v>0</v>
      </c>
      <c r="O106" s="71"/>
      <c r="P106" s="71"/>
      <c r="Q106" s="71"/>
      <c r="R106" s="27"/>
      <c r="T106" s="50" t="s">
        <v>0</v>
      </c>
      <c r="U106" s="10" t="s">
        <v>15</v>
      </c>
      <c r="V106" s="8"/>
      <c r="W106" s="51">
        <f t="shared" si="31"/>
        <v>0</v>
      </c>
      <c r="X106" s="51">
        <v>2.3700000000000001E-3</v>
      </c>
      <c r="Y106" s="51">
        <f t="shared" si="32"/>
        <v>4.7400000000000003E-3</v>
      </c>
      <c r="Z106" s="51">
        <v>0</v>
      </c>
      <c r="AA106" s="52">
        <f t="shared" si="33"/>
        <v>0</v>
      </c>
      <c r="AR106" s="4" t="s">
        <v>48</v>
      </c>
      <c r="AT106" s="4" t="s">
        <v>44</v>
      </c>
      <c r="AU106" s="4" t="s">
        <v>20</v>
      </c>
      <c r="AY106" s="4" t="s">
        <v>43</v>
      </c>
      <c r="BE106" s="25">
        <f t="shared" si="34"/>
        <v>0</v>
      </c>
      <c r="BF106" s="25">
        <f t="shared" si="35"/>
        <v>0</v>
      </c>
      <c r="BG106" s="25">
        <f t="shared" si="36"/>
        <v>0</v>
      </c>
      <c r="BH106" s="25">
        <f t="shared" si="37"/>
        <v>0</v>
      </c>
      <c r="BI106" s="25">
        <f t="shared" si="38"/>
        <v>0</v>
      </c>
      <c r="BJ106" s="4" t="s">
        <v>19</v>
      </c>
      <c r="BK106" s="25">
        <f t="shared" si="39"/>
        <v>0</v>
      </c>
      <c r="BL106" s="4" t="s">
        <v>48</v>
      </c>
      <c r="BM106" s="4" t="s">
        <v>389</v>
      </c>
    </row>
    <row r="107" spans="2:65" s="1" customFormat="1" ht="31.5" customHeight="1" x14ac:dyDescent="0.3">
      <c r="B107" s="26"/>
      <c r="C107" s="46" t="s">
        <v>142</v>
      </c>
      <c r="D107" s="46" t="s">
        <v>44</v>
      </c>
      <c r="E107" s="47" t="s">
        <v>390</v>
      </c>
      <c r="F107" s="69" t="s">
        <v>391</v>
      </c>
      <c r="G107" s="69"/>
      <c r="H107" s="69"/>
      <c r="I107" s="69"/>
      <c r="J107" s="48" t="s">
        <v>47</v>
      </c>
      <c r="K107" s="49">
        <v>5</v>
      </c>
      <c r="L107" s="70">
        <v>0</v>
      </c>
      <c r="M107" s="70"/>
      <c r="N107" s="71">
        <f t="shared" si="30"/>
        <v>0</v>
      </c>
      <c r="O107" s="71"/>
      <c r="P107" s="71"/>
      <c r="Q107" s="71"/>
      <c r="R107" s="27"/>
      <c r="T107" s="50" t="s">
        <v>0</v>
      </c>
      <c r="U107" s="10" t="s">
        <v>15</v>
      </c>
      <c r="V107" s="8"/>
      <c r="W107" s="51">
        <f t="shared" si="31"/>
        <v>0</v>
      </c>
      <c r="X107" s="51">
        <v>0</v>
      </c>
      <c r="Y107" s="51">
        <f t="shared" si="32"/>
        <v>0</v>
      </c>
      <c r="Z107" s="51">
        <v>0</v>
      </c>
      <c r="AA107" s="52">
        <f t="shared" si="33"/>
        <v>0</v>
      </c>
      <c r="AR107" s="4" t="s">
        <v>48</v>
      </c>
      <c r="AT107" s="4" t="s">
        <v>44</v>
      </c>
      <c r="AU107" s="4" t="s">
        <v>20</v>
      </c>
      <c r="AY107" s="4" t="s">
        <v>43</v>
      </c>
      <c r="BE107" s="25">
        <f t="shared" si="34"/>
        <v>0</v>
      </c>
      <c r="BF107" s="25">
        <f t="shared" si="35"/>
        <v>0</v>
      </c>
      <c r="BG107" s="25">
        <f t="shared" si="36"/>
        <v>0</v>
      </c>
      <c r="BH107" s="25">
        <f t="shared" si="37"/>
        <v>0</v>
      </c>
      <c r="BI107" s="25">
        <f t="shared" si="38"/>
        <v>0</v>
      </c>
      <c r="BJ107" s="4" t="s">
        <v>19</v>
      </c>
      <c r="BK107" s="25">
        <f t="shared" si="39"/>
        <v>0</v>
      </c>
      <c r="BL107" s="4" t="s">
        <v>48</v>
      </c>
      <c r="BM107" s="4" t="s">
        <v>392</v>
      </c>
    </row>
    <row r="108" spans="2:65" s="1" customFormat="1" ht="31.5" customHeight="1" x14ac:dyDescent="0.3">
      <c r="B108" s="26"/>
      <c r="C108" s="46" t="s">
        <v>143</v>
      </c>
      <c r="D108" s="46" t="s">
        <v>44</v>
      </c>
      <c r="E108" s="47" t="s">
        <v>393</v>
      </c>
      <c r="F108" s="69" t="s">
        <v>394</v>
      </c>
      <c r="G108" s="69"/>
      <c r="H108" s="69"/>
      <c r="I108" s="69"/>
      <c r="J108" s="48" t="s">
        <v>47</v>
      </c>
      <c r="K108" s="49">
        <v>119</v>
      </c>
      <c r="L108" s="70">
        <v>0</v>
      </c>
      <c r="M108" s="70"/>
      <c r="N108" s="71">
        <f t="shared" si="30"/>
        <v>0</v>
      </c>
      <c r="O108" s="71"/>
      <c r="P108" s="71"/>
      <c r="Q108" s="71"/>
      <c r="R108" s="27"/>
      <c r="T108" s="50" t="s">
        <v>0</v>
      </c>
      <c r="U108" s="10" t="s">
        <v>15</v>
      </c>
      <c r="V108" s="8"/>
      <c r="W108" s="51">
        <f t="shared" si="31"/>
        <v>0</v>
      </c>
      <c r="X108" s="51">
        <v>0</v>
      </c>
      <c r="Y108" s="51">
        <f t="shared" si="32"/>
        <v>0</v>
      </c>
      <c r="Z108" s="51">
        <v>0</v>
      </c>
      <c r="AA108" s="52">
        <f t="shared" si="33"/>
        <v>0</v>
      </c>
      <c r="AR108" s="4" t="s">
        <v>48</v>
      </c>
      <c r="AT108" s="4" t="s">
        <v>44</v>
      </c>
      <c r="AU108" s="4" t="s">
        <v>20</v>
      </c>
      <c r="AY108" s="4" t="s">
        <v>43</v>
      </c>
      <c r="BE108" s="25">
        <f t="shared" si="34"/>
        <v>0</v>
      </c>
      <c r="BF108" s="25">
        <f t="shared" si="35"/>
        <v>0</v>
      </c>
      <c r="BG108" s="25">
        <f t="shared" si="36"/>
        <v>0</v>
      </c>
      <c r="BH108" s="25">
        <f t="shared" si="37"/>
        <v>0</v>
      </c>
      <c r="BI108" s="25">
        <f t="shared" si="38"/>
        <v>0</v>
      </c>
      <c r="BJ108" s="4" t="s">
        <v>19</v>
      </c>
      <c r="BK108" s="25">
        <f t="shared" si="39"/>
        <v>0</v>
      </c>
      <c r="BL108" s="4" t="s">
        <v>48</v>
      </c>
      <c r="BM108" s="4" t="s">
        <v>395</v>
      </c>
    </row>
    <row r="109" spans="2:65" s="1" customFormat="1" ht="31.5" customHeight="1" x14ac:dyDescent="0.3">
      <c r="B109" s="26"/>
      <c r="C109" s="46" t="s">
        <v>144</v>
      </c>
      <c r="D109" s="46" t="s">
        <v>44</v>
      </c>
      <c r="E109" s="47" t="s">
        <v>396</v>
      </c>
      <c r="F109" s="69" t="s">
        <v>397</v>
      </c>
      <c r="G109" s="69"/>
      <c r="H109" s="69"/>
      <c r="I109" s="69"/>
      <c r="J109" s="48" t="s">
        <v>47</v>
      </c>
      <c r="K109" s="49">
        <v>4</v>
      </c>
      <c r="L109" s="70">
        <v>0</v>
      </c>
      <c r="M109" s="70"/>
      <c r="N109" s="71">
        <f t="shared" si="30"/>
        <v>0</v>
      </c>
      <c r="O109" s="71"/>
      <c r="P109" s="71"/>
      <c r="Q109" s="71"/>
      <c r="R109" s="27"/>
      <c r="T109" s="50" t="s">
        <v>0</v>
      </c>
      <c r="U109" s="10" t="s">
        <v>15</v>
      </c>
      <c r="V109" s="8"/>
      <c r="W109" s="51">
        <f t="shared" si="31"/>
        <v>0</v>
      </c>
      <c r="X109" s="51">
        <v>0</v>
      </c>
      <c r="Y109" s="51">
        <f t="shared" si="32"/>
        <v>0</v>
      </c>
      <c r="Z109" s="51">
        <v>0</v>
      </c>
      <c r="AA109" s="52">
        <f t="shared" si="33"/>
        <v>0</v>
      </c>
      <c r="AR109" s="4" t="s">
        <v>48</v>
      </c>
      <c r="AT109" s="4" t="s">
        <v>44</v>
      </c>
      <c r="AU109" s="4" t="s">
        <v>20</v>
      </c>
      <c r="AY109" s="4" t="s">
        <v>43</v>
      </c>
      <c r="BE109" s="25">
        <f t="shared" si="34"/>
        <v>0</v>
      </c>
      <c r="BF109" s="25">
        <f t="shared" si="35"/>
        <v>0</v>
      </c>
      <c r="BG109" s="25">
        <f t="shared" si="36"/>
        <v>0</v>
      </c>
      <c r="BH109" s="25">
        <f t="shared" si="37"/>
        <v>0</v>
      </c>
      <c r="BI109" s="25">
        <f t="shared" si="38"/>
        <v>0</v>
      </c>
      <c r="BJ109" s="4" t="s">
        <v>19</v>
      </c>
      <c r="BK109" s="25">
        <f t="shared" si="39"/>
        <v>0</v>
      </c>
      <c r="BL109" s="4" t="s">
        <v>48</v>
      </c>
      <c r="BM109" s="4" t="s">
        <v>398</v>
      </c>
    </row>
    <row r="110" spans="2:65" s="1" customFormat="1" ht="31.5" customHeight="1" x14ac:dyDescent="0.3">
      <c r="B110" s="26"/>
      <c r="C110" s="46" t="s">
        <v>145</v>
      </c>
      <c r="D110" s="46" t="s">
        <v>44</v>
      </c>
      <c r="E110" s="47" t="s">
        <v>399</v>
      </c>
      <c r="F110" s="69" t="s">
        <v>400</v>
      </c>
      <c r="G110" s="69"/>
      <c r="H110" s="69"/>
      <c r="I110" s="69"/>
      <c r="J110" s="48" t="s">
        <v>47</v>
      </c>
      <c r="K110" s="49">
        <v>17</v>
      </c>
      <c r="L110" s="70">
        <v>0</v>
      </c>
      <c r="M110" s="70"/>
      <c r="N110" s="71">
        <f t="shared" si="30"/>
        <v>0</v>
      </c>
      <c r="O110" s="71"/>
      <c r="P110" s="71"/>
      <c r="Q110" s="71"/>
      <c r="R110" s="27"/>
      <c r="T110" s="50" t="s">
        <v>0</v>
      </c>
      <c r="U110" s="10" t="s">
        <v>15</v>
      </c>
      <c r="V110" s="8"/>
      <c r="W110" s="51">
        <f t="shared" si="31"/>
        <v>0</v>
      </c>
      <c r="X110" s="51">
        <v>0</v>
      </c>
      <c r="Y110" s="51">
        <f t="shared" si="32"/>
        <v>0</v>
      </c>
      <c r="Z110" s="51">
        <v>0</v>
      </c>
      <c r="AA110" s="52">
        <f t="shared" si="33"/>
        <v>0</v>
      </c>
      <c r="AR110" s="4" t="s">
        <v>48</v>
      </c>
      <c r="AT110" s="4" t="s">
        <v>44</v>
      </c>
      <c r="AU110" s="4" t="s">
        <v>20</v>
      </c>
      <c r="AY110" s="4" t="s">
        <v>43</v>
      </c>
      <c r="BE110" s="25">
        <f t="shared" si="34"/>
        <v>0</v>
      </c>
      <c r="BF110" s="25">
        <f t="shared" si="35"/>
        <v>0</v>
      </c>
      <c r="BG110" s="25">
        <f t="shared" si="36"/>
        <v>0</v>
      </c>
      <c r="BH110" s="25">
        <f t="shared" si="37"/>
        <v>0</v>
      </c>
      <c r="BI110" s="25">
        <f t="shared" si="38"/>
        <v>0</v>
      </c>
      <c r="BJ110" s="4" t="s">
        <v>19</v>
      </c>
      <c r="BK110" s="25">
        <f t="shared" si="39"/>
        <v>0</v>
      </c>
      <c r="BL110" s="4" t="s">
        <v>48</v>
      </c>
      <c r="BM110" s="4" t="s">
        <v>401</v>
      </c>
    </row>
    <row r="111" spans="2:65" s="1" customFormat="1" ht="31.5" customHeight="1" x14ac:dyDescent="0.3">
      <c r="B111" s="26"/>
      <c r="C111" s="46" t="s">
        <v>146</v>
      </c>
      <c r="D111" s="46" t="s">
        <v>44</v>
      </c>
      <c r="E111" s="47" t="s">
        <v>402</v>
      </c>
      <c r="F111" s="69" t="s">
        <v>403</v>
      </c>
      <c r="G111" s="69"/>
      <c r="H111" s="69"/>
      <c r="I111" s="69"/>
      <c r="J111" s="48" t="s">
        <v>73</v>
      </c>
      <c r="K111" s="49">
        <v>8</v>
      </c>
      <c r="L111" s="70">
        <v>0</v>
      </c>
      <c r="M111" s="70"/>
      <c r="N111" s="71">
        <f t="shared" si="30"/>
        <v>0</v>
      </c>
      <c r="O111" s="71"/>
      <c r="P111" s="71"/>
      <c r="Q111" s="71"/>
      <c r="R111" s="27"/>
      <c r="T111" s="50" t="s">
        <v>0</v>
      </c>
      <c r="U111" s="10" t="s">
        <v>15</v>
      </c>
      <c r="V111" s="8"/>
      <c r="W111" s="51">
        <f t="shared" si="31"/>
        <v>0</v>
      </c>
      <c r="X111" s="51">
        <v>3.0000000000000001E-5</v>
      </c>
      <c r="Y111" s="51">
        <f t="shared" si="32"/>
        <v>2.4000000000000001E-4</v>
      </c>
      <c r="Z111" s="51">
        <v>7.4700000000000001E-3</v>
      </c>
      <c r="AA111" s="52">
        <f t="shared" si="33"/>
        <v>5.9760000000000001E-2</v>
      </c>
      <c r="AR111" s="4" t="s">
        <v>48</v>
      </c>
      <c r="AT111" s="4" t="s">
        <v>44</v>
      </c>
      <c r="AU111" s="4" t="s">
        <v>20</v>
      </c>
      <c r="AY111" s="4" t="s">
        <v>43</v>
      </c>
      <c r="BE111" s="25">
        <f t="shared" si="34"/>
        <v>0</v>
      </c>
      <c r="BF111" s="25">
        <f t="shared" si="35"/>
        <v>0</v>
      </c>
      <c r="BG111" s="25">
        <f t="shared" si="36"/>
        <v>0</v>
      </c>
      <c r="BH111" s="25">
        <f t="shared" si="37"/>
        <v>0</v>
      </c>
      <c r="BI111" s="25">
        <f t="shared" si="38"/>
        <v>0</v>
      </c>
      <c r="BJ111" s="4" t="s">
        <v>19</v>
      </c>
      <c r="BK111" s="25">
        <f t="shared" si="39"/>
        <v>0</v>
      </c>
      <c r="BL111" s="4" t="s">
        <v>48</v>
      </c>
      <c r="BM111" s="4" t="s">
        <v>404</v>
      </c>
    </row>
    <row r="112" spans="2:65" s="1" customFormat="1" ht="31.5" customHeight="1" x14ac:dyDescent="0.3">
      <c r="B112" s="26"/>
      <c r="C112" s="46" t="s">
        <v>148</v>
      </c>
      <c r="D112" s="46" t="s">
        <v>44</v>
      </c>
      <c r="E112" s="47" t="s">
        <v>405</v>
      </c>
      <c r="F112" s="69" t="s">
        <v>406</v>
      </c>
      <c r="G112" s="69"/>
      <c r="H112" s="69"/>
      <c r="I112" s="69"/>
      <c r="J112" s="48" t="s">
        <v>73</v>
      </c>
      <c r="K112" s="49">
        <v>15</v>
      </c>
      <c r="L112" s="70">
        <v>0</v>
      </c>
      <c r="M112" s="70"/>
      <c r="N112" s="71">
        <f t="shared" si="30"/>
        <v>0</v>
      </c>
      <c r="O112" s="71"/>
      <c r="P112" s="71"/>
      <c r="Q112" s="71"/>
      <c r="R112" s="27"/>
      <c r="T112" s="50" t="s">
        <v>0</v>
      </c>
      <c r="U112" s="10" t="s">
        <v>15</v>
      </c>
      <c r="V112" s="8"/>
      <c r="W112" s="51">
        <f t="shared" si="31"/>
        <v>0</v>
      </c>
      <c r="X112" s="51">
        <v>4.0000000000000003E-5</v>
      </c>
      <c r="Y112" s="51">
        <f t="shared" si="32"/>
        <v>6.0000000000000006E-4</v>
      </c>
      <c r="Z112" s="51">
        <v>8.4799999999999997E-3</v>
      </c>
      <c r="AA112" s="52">
        <f t="shared" si="33"/>
        <v>0.12720000000000001</v>
      </c>
      <c r="AR112" s="4" t="s">
        <v>48</v>
      </c>
      <c r="AT112" s="4" t="s">
        <v>44</v>
      </c>
      <c r="AU112" s="4" t="s">
        <v>20</v>
      </c>
      <c r="AY112" s="4" t="s">
        <v>43</v>
      </c>
      <c r="BE112" s="25">
        <f t="shared" si="34"/>
        <v>0</v>
      </c>
      <c r="BF112" s="25">
        <f t="shared" si="35"/>
        <v>0</v>
      </c>
      <c r="BG112" s="25">
        <f t="shared" si="36"/>
        <v>0</v>
      </c>
      <c r="BH112" s="25">
        <f t="shared" si="37"/>
        <v>0</v>
      </c>
      <c r="BI112" s="25">
        <f t="shared" si="38"/>
        <v>0</v>
      </c>
      <c r="BJ112" s="4" t="s">
        <v>19</v>
      </c>
      <c r="BK112" s="25">
        <f t="shared" si="39"/>
        <v>0</v>
      </c>
      <c r="BL112" s="4" t="s">
        <v>48</v>
      </c>
      <c r="BM112" s="4" t="s">
        <v>407</v>
      </c>
    </row>
    <row r="113" spans="2:65" s="1" customFormat="1" ht="31.5" customHeight="1" x14ac:dyDescent="0.3">
      <c r="B113" s="26"/>
      <c r="C113" s="46" t="s">
        <v>151</v>
      </c>
      <c r="D113" s="46" t="s">
        <v>44</v>
      </c>
      <c r="E113" s="47" t="s">
        <v>408</v>
      </c>
      <c r="F113" s="69" t="s">
        <v>409</v>
      </c>
      <c r="G113" s="69"/>
      <c r="H113" s="69"/>
      <c r="I113" s="69"/>
      <c r="J113" s="48" t="s">
        <v>47</v>
      </c>
      <c r="K113" s="49">
        <v>1</v>
      </c>
      <c r="L113" s="70">
        <v>0</v>
      </c>
      <c r="M113" s="70"/>
      <c r="N113" s="71">
        <f t="shared" si="30"/>
        <v>0</v>
      </c>
      <c r="O113" s="71"/>
      <c r="P113" s="71"/>
      <c r="Q113" s="71"/>
      <c r="R113" s="27"/>
      <c r="T113" s="50" t="s">
        <v>0</v>
      </c>
      <c r="U113" s="10" t="s">
        <v>15</v>
      </c>
      <c r="V113" s="8"/>
      <c r="W113" s="51">
        <f t="shared" si="31"/>
        <v>0</v>
      </c>
      <c r="X113" s="51">
        <v>3.5E-4</v>
      </c>
      <c r="Y113" s="51">
        <f t="shared" si="32"/>
        <v>3.5E-4</v>
      </c>
      <c r="Z113" s="51">
        <v>0</v>
      </c>
      <c r="AA113" s="52">
        <f t="shared" si="33"/>
        <v>0</v>
      </c>
      <c r="AR113" s="4" t="s">
        <v>48</v>
      </c>
      <c r="AT113" s="4" t="s">
        <v>44</v>
      </c>
      <c r="AU113" s="4" t="s">
        <v>20</v>
      </c>
      <c r="AY113" s="4" t="s">
        <v>43</v>
      </c>
      <c r="BE113" s="25">
        <f t="shared" si="34"/>
        <v>0</v>
      </c>
      <c r="BF113" s="25">
        <f t="shared" si="35"/>
        <v>0</v>
      </c>
      <c r="BG113" s="25">
        <f t="shared" si="36"/>
        <v>0</v>
      </c>
      <c r="BH113" s="25">
        <f t="shared" si="37"/>
        <v>0</v>
      </c>
      <c r="BI113" s="25">
        <f t="shared" si="38"/>
        <v>0</v>
      </c>
      <c r="BJ113" s="4" t="s">
        <v>19</v>
      </c>
      <c r="BK113" s="25">
        <f t="shared" si="39"/>
        <v>0</v>
      </c>
      <c r="BL113" s="4" t="s">
        <v>48</v>
      </c>
      <c r="BM113" s="4" t="s">
        <v>410</v>
      </c>
    </row>
    <row r="114" spans="2:65" s="1" customFormat="1" ht="30" customHeight="1" x14ac:dyDescent="0.3">
      <c r="B114" s="7"/>
      <c r="C114" s="8"/>
      <c r="D114" s="8"/>
      <c r="E114" s="8"/>
      <c r="F114" s="72" t="s">
        <v>411</v>
      </c>
      <c r="G114" s="73"/>
      <c r="H114" s="73"/>
      <c r="I114" s="73"/>
      <c r="J114" s="8"/>
      <c r="K114" s="8"/>
      <c r="L114" s="8"/>
      <c r="M114" s="8"/>
      <c r="N114" s="8"/>
      <c r="O114" s="8"/>
      <c r="P114" s="8"/>
      <c r="Q114" s="8"/>
      <c r="R114" s="9"/>
      <c r="T114" s="53"/>
      <c r="U114" s="8"/>
      <c r="V114" s="8"/>
      <c r="W114" s="8"/>
      <c r="X114" s="8"/>
      <c r="Y114" s="8"/>
      <c r="Z114" s="8"/>
      <c r="AA114" s="19"/>
      <c r="AT114" s="4" t="s">
        <v>49</v>
      </c>
      <c r="AU114" s="4" t="s">
        <v>20</v>
      </c>
    </row>
    <row r="115" spans="2:65" s="1" customFormat="1" ht="31.5" customHeight="1" x14ac:dyDescent="0.3">
      <c r="B115" s="26"/>
      <c r="C115" s="46" t="s">
        <v>152</v>
      </c>
      <c r="D115" s="46" t="s">
        <v>44</v>
      </c>
      <c r="E115" s="47" t="s">
        <v>412</v>
      </c>
      <c r="F115" s="69" t="s">
        <v>413</v>
      </c>
      <c r="G115" s="69"/>
      <c r="H115" s="69"/>
      <c r="I115" s="69"/>
      <c r="J115" s="48" t="s">
        <v>73</v>
      </c>
      <c r="K115" s="49">
        <v>1</v>
      </c>
      <c r="L115" s="70">
        <v>0</v>
      </c>
      <c r="M115" s="70"/>
      <c r="N115" s="71">
        <f>ROUND(L115*K115,2)</f>
        <v>0</v>
      </c>
      <c r="O115" s="71"/>
      <c r="P115" s="71"/>
      <c r="Q115" s="71"/>
      <c r="R115" s="27"/>
      <c r="T115" s="50" t="s">
        <v>0</v>
      </c>
      <c r="U115" s="10" t="s">
        <v>15</v>
      </c>
      <c r="V115" s="8"/>
      <c r="W115" s="51">
        <f>V115*K115</f>
        <v>0</v>
      </c>
      <c r="X115" s="51">
        <v>8.0000000000000007E-5</v>
      </c>
      <c r="Y115" s="51">
        <f>X115*K115</f>
        <v>8.0000000000000007E-5</v>
      </c>
      <c r="Z115" s="51">
        <v>0</v>
      </c>
      <c r="AA115" s="52">
        <f>Z115*K115</f>
        <v>0</v>
      </c>
      <c r="AR115" s="4" t="s">
        <v>48</v>
      </c>
      <c r="AT115" s="4" t="s">
        <v>44</v>
      </c>
      <c r="AU115" s="4" t="s">
        <v>20</v>
      </c>
      <c r="AY115" s="4" t="s">
        <v>43</v>
      </c>
      <c r="BE115" s="25">
        <f>IF(U115="základní",N115,0)</f>
        <v>0</v>
      </c>
      <c r="BF115" s="25">
        <f>IF(U115="snížená",N115,0)</f>
        <v>0</v>
      </c>
      <c r="BG115" s="25">
        <f>IF(U115="zákl. přenesená",N115,0)</f>
        <v>0</v>
      </c>
      <c r="BH115" s="25">
        <f>IF(U115="sníž. přenesená",N115,0)</f>
        <v>0</v>
      </c>
      <c r="BI115" s="25">
        <f>IF(U115="nulová",N115,0)</f>
        <v>0</v>
      </c>
      <c r="BJ115" s="4" t="s">
        <v>19</v>
      </c>
      <c r="BK115" s="25">
        <f>ROUND(L115*K115,2)</f>
        <v>0</v>
      </c>
      <c r="BL115" s="4" t="s">
        <v>48</v>
      </c>
      <c r="BM115" s="4" t="s">
        <v>414</v>
      </c>
    </row>
    <row r="116" spans="2:65" s="1" customFormat="1" ht="30" customHeight="1" x14ac:dyDescent="0.3">
      <c r="B116" s="7"/>
      <c r="C116" s="8"/>
      <c r="D116" s="8"/>
      <c r="E116" s="8"/>
      <c r="F116" s="72" t="s">
        <v>411</v>
      </c>
      <c r="G116" s="73"/>
      <c r="H116" s="73"/>
      <c r="I116" s="73"/>
      <c r="J116" s="8"/>
      <c r="K116" s="8"/>
      <c r="L116" s="8"/>
      <c r="M116" s="8"/>
      <c r="N116" s="8"/>
      <c r="O116" s="8"/>
      <c r="P116" s="8"/>
      <c r="Q116" s="8"/>
      <c r="R116" s="9"/>
      <c r="T116" s="53"/>
      <c r="U116" s="8"/>
      <c r="V116" s="8"/>
      <c r="W116" s="8"/>
      <c r="X116" s="8"/>
      <c r="Y116" s="8"/>
      <c r="Z116" s="8"/>
      <c r="AA116" s="19"/>
      <c r="AT116" s="4" t="s">
        <v>49</v>
      </c>
      <c r="AU116" s="4" t="s">
        <v>20</v>
      </c>
    </row>
    <row r="117" spans="2:65" s="1" customFormat="1" ht="31.5" customHeight="1" x14ac:dyDescent="0.3">
      <c r="B117" s="26"/>
      <c r="C117" s="46" t="s">
        <v>155</v>
      </c>
      <c r="D117" s="46" t="s">
        <v>44</v>
      </c>
      <c r="E117" s="47" t="s">
        <v>415</v>
      </c>
      <c r="F117" s="69" t="s">
        <v>95</v>
      </c>
      <c r="G117" s="69"/>
      <c r="H117" s="69"/>
      <c r="I117" s="69"/>
      <c r="J117" s="48" t="s">
        <v>73</v>
      </c>
      <c r="K117" s="49">
        <v>4</v>
      </c>
      <c r="L117" s="70">
        <v>0</v>
      </c>
      <c r="M117" s="70"/>
      <c r="N117" s="71">
        <f>ROUND(L117*K117,2)</f>
        <v>0</v>
      </c>
      <c r="O117" s="71"/>
      <c r="P117" s="71"/>
      <c r="Q117" s="71"/>
      <c r="R117" s="27"/>
      <c r="T117" s="50" t="s">
        <v>0</v>
      </c>
      <c r="U117" s="10" t="s">
        <v>15</v>
      </c>
      <c r="V117" s="8"/>
      <c r="W117" s="51">
        <f>V117*K117</f>
        <v>0</v>
      </c>
      <c r="X117" s="51">
        <v>6.0000000000000002E-5</v>
      </c>
      <c r="Y117" s="51">
        <f>X117*K117</f>
        <v>2.4000000000000001E-4</v>
      </c>
      <c r="Z117" s="51">
        <v>0</v>
      </c>
      <c r="AA117" s="52">
        <f>Z117*K117</f>
        <v>0</v>
      </c>
      <c r="AR117" s="4" t="s">
        <v>48</v>
      </c>
      <c r="AT117" s="4" t="s">
        <v>44</v>
      </c>
      <c r="AU117" s="4" t="s">
        <v>20</v>
      </c>
      <c r="AY117" s="4" t="s">
        <v>43</v>
      </c>
      <c r="BE117" s="25">
        <f>IF(U117="základní",N117,0)</f>
        <v>0</v>
      </c>
      <c r="BF117" s="25">
        <f>IF(U117="snížená",N117,0)</f>
        <v>0</v>
      </c>
      <c r="BG117" s="25">
        <f>IF(U117="zákl. přenesená",N117,0)</f>
        <v>0</v>
      </c>
      <c r="BH117" s="25">
        <f>IF(U117="sníž. přenesená",N117,0)</f>
        <v>0</v>
      </c>
      <c r="BI117" s="25">
        <f>IF(U117="nulová",N117,0)</f>
        <v>0</v>
      </c>
      <c r="BJ117" s="4" t="s">
        <v>19</v>
      </c>
      <c r="BK117" s="25">
        <f>ROUND(L117*K117,2)</f>
        <v>0</v>
      </c>
      <c r="BL117" s="4" t="s">
        <v>48</v>
      </c>
      <c r="BM117" s="4" t="s">
        <v>416</v>
      </c>
    </row>
    <row r="118" spans="2:65" s="1" customFormat="1" ht="30" customHeight="1" x14ac:dyDescent="0.3">
      <c r="B118" s="7"/>
      <c r="C118" s="8"/>
      <c r="D118" s="8"/>
      <c r="E118" s="8"/>
      <c r="F118" s="72" t="s">
        <v>411</v>
      </c>
      <c r="G118" s="73"/>
      <c r="H118" s="73"/>
      <c r="I118" s="73"/>
      <c r="J118" s="8"/>
      <c r="K118" s="8"/>
      <c r="L118" s="8"/>
      <c r="M118" s="8"/>
      <c r="N118" s="8"/>
      <c r="O118" s="8"/>
      <c r="P118" s="8"/>
      <c r="Q118" s="8"/>
      <c r="R118" s="9"/>
      <c r="T118" s="53"/>
      <c r="U118" s="8"/>
      <c r="V118" s="8"/>
      <c r="W118" s="8"/>
      <c r="X118" s="8"/>
      <c r="Y118" s="8"/>
      <c r="Z118" s="8"/>
      <c r="AA118" s="19"/>
      <c r="AT118" s="4" t="s">
        <v>49</v>
      </c>
      <c r="AU118" s="4" t="s">
        <v>20</v>
      </c>
    </row>
    <row r="119" spans="2:65" s="1" customFormat="1" ht="31.5" customHeight="1" x14ac:dyDescent="0.3">
      <c r="B119" s="26"/>
      <c r="C119" s="46" t="s">
        <v>156</v>
      </c>
      <c r="D119" s="46" t="s">
        <v>44</v>
      </c>
      <c r="E119" s="47" t="s">
        <v>417</v>
      </c>
      <c r="F119" s="69" t="s">
        <v>418</v>
      </c>
      <c r="G119" s="69"/>
      <c r="H119" s="69"/>
      <c r="I119" s="69"/>
      <c r="J119" s="48" t="s">
        <v>65</v>
      </c>
      <c r="K119" s="49">
        <v>1.2350000000000001</v>
      </c>
      <c r="L119" s="70">
        <v>0</v>
      </c>
      <c r="M119" s="70"/>
      <c r="N119" s="71">
        <f>ROUND(L119*K119,2)</f>
        <v>0</v>
      </c>
      <c r="O119" s="71"/>
      <c r="P119" s="71"/>
      <c r="Q119" s="71"/>
      <c r="R119" s="27"/>
      <c r="T119" s="50" t="s">
        <v>0</v>
      </c>
      <c r="U119" s="10" t="s">
        <v>15</v>
      </c>
      <c r="V119" s="8"/>
      <c r="W119" s="51">
        <f>V119*K119</f>
        <v>0</v>
      </c>
      <c r="X119" s="51">
        <v>0</v>
      </c>
      <c r="Y119" s="51">
        <f>X119*K119</f>
        <v>0</v>
      </c>
      <c r="Z119" s="51">
        <v>0</v>
      </c>
      <c r="AA119" s="52">
        <f>Z119*K119</f>
        <v>0</v>
      </c>
      <c r="AR119" s="4" t="s">
        <v>48</v>
      </c>
      <c r="AT119" s="4" t="s">
        <v>44</v>
      </c>
      <c r="AU119" s="4" t="s">
        <v>20</v>
      </c>
      <c r="AY119" s="4" t="s">
        <v>43</v>
      </c>
      <c r="BE119" s="25">
        <f>IF(U119="základní",N119,0)</f>
        <v>0</v>
      </c>
      <c r="BF119" s="25">
        <f>IF(U119="snížená",N119,0)</f>
        <v>0</v>
      </c>
      <c r="BG119" s="25">
        <f>IF(U119="zákl. přenesená",N119,0)</f>
        <v>0</v>
      </c>
      <c r="BH119" s="25">
        <f>IF(U119="sníž. přenesená",N119,0)</f>
        <v>0</v>
      </c>
      <c r="BI119" s="25">
        <f>IF(U119="nulová",N119,0)</f>
        <v>0</v>
      </c>
      <c r="BJ119" s="4" t="s">
        <v>19</v>
      </c>
      <c r="BK119" s="25">
        <f>ROUND(L119*K119,2)</f>
        <v>0</v>
      </c>
      <c r="BL119" s="4" t="s">
        <v>48</v>
      </c>
      <c r="BM119" s="4" t="s">
        <v>419</v>
      </c>
    </row>
    <row r="120" spans="2:65" s="1" customFormat="1" ht="31.5" customHeight="1" x14ac:dyDescent="0.3">
      <c r="B120" s="26"/>
      <c r="C120" s="46" t="s">
        <v>158</v>
      </c>
      <c r="D120" s="46" t="s">
        <v>44</v>
      </c>
      <c r="E120" s="47" t="s">
        <v>420</v>
      </c>
      <c r="F120" s="69" t="s">
        <v>421</v>
      </c>
      <c r="G120" s="69"/>
      <c r="H120" s="69"/>
      <c r="I120" s="69"/>
      <c r="J120" s="48" t="s">
        <v>65</v>
      </c>
      <c r="K120" s="49">
        <v>0.94199999999999995</v>
      </c>
      <c r="L120" s="70">
        <v>0</v>
      </c>
      <c r="M120" s="70"/>
      <c r="N120" s="71">
        <f>ROUND(L120*K120,2)</f>
        <v>0</v>
      </c>
      <c r="O120" s="71"/>
      <c r="P120" s="71"/>
      <c r="Q120" s="71"/>
      <c r="R120" s="27"/>
      <c r="T120" s="50" t="s">
        <v>0</v>
      </c>
      <c r="U120" s="10" t="s">
        <v>15</v>
      </c>
      <c r="V120" s="8"/>
      <c r="W120" s="51">
        <f>V120*K120</f>
        <v>0</v>
      </c>
      <c r="X120" s="51">
        <v>0</v>
      </c>
      <c r="Y120" s="51">
        <f>X120*K120</f>
        <v>0</v>
      </c>
      <c r="Z120" s="51">
        <v>0</v>
      </c>
      <c r="AA120" s="52">
        <f>Z120*K120</f>
        <v>0</v>
      </c>
      <c r="AR120" s="4" t="s">
        <v>48</v>
      </c>
      <c r="AT120" s="4" t="s">
        <v>44</v>
      </c>
      <c r="AU120" s="4" t="s">
        <v>20</v>
      </c>
      <c r="AY120" s="4" t="s">
        <v>43</v>
      </c>
      <c r="BE120" s="25">
        <f>IF(U120="základní",N120,0)</f>
        <v>0</v>
      </c>
      <c r="BF120" s="25">
        <f>IF(U120="snížená",N120,0)</f>
        <v>0</v>
      </c>
      <c r="BG120" s="25">
        <f>IF(U120="zákl. přenesená",N120,0)</f>
        <v>0</v>
      </c>
      <c r="BH120" s="25">
        <f>IF(U120="sníž. přenesená",N120,0)</f>
        <v>0</v>
      </c>
      <c r="BI120" s="25">
        <f>IF(U120="nulová",N120,0)</f>
        <v>0</v>
      </c>
      <c r="BJ120" s="4" t="s">
        <v>19</v>
      </c>
      <c r="BK120" s="25">
        <f>ROUND(L120*K120,2)</f>
        <v>0</v>
      </c>
      <c r="BL120" s="4" t="s">
        <v>48</v>
      </c>
      <c r="BM120" s="4" t="s">
        <v>422</v>
      </c>
    </row>
    <row r="121" spans="2:65" s="1" customFormat="1" ht="31.5" customHeight="1" x14ac:dyDescent="0.3">
      <c r="B121" s="26"/>
      <c r="C121" s="46" t="s">
        <v>423</v>
      </c>
      <c r="D121" s="46" t="s">
        <v>44</v>
      </c>
      <c r="E121" s="47" t="s">
        <v>424</v>
      </c>
      <c r="F121" s="69" t="s">
        <v>425</v>
      </c>
      <c r="G121" s="69"/>
      <c r="H121" s="69"/>
      <c r="I121" s="69"/>
      <c r="J121" s="48" t="s">
        <v>65</v>
      </c>
      <c r="K121" s="49">
        <v>0.94199999999999995</v>
      </c>
      <c r="L121" s="70">
        <v>0</v>
      </c>
      <c r="M121" s="70"/>
      <c r="N121" s="71">
        <f>ROUND(L121*K121,2)</f>
        <v>0</v>
      </c>
      <c r="O121" s="71"/>
      <c r="P121" s="71"/>
      <c r="Q121" s="71"/>
      <c r="R121" s="27"/>
      <c r="T121" s="50" t="s">
        <v>0</v>
      </c>
      <c r="U121" s="10" t="s">
        <v>15</v>
      </c>
      <c r="V121" s="8"/>
      <c r="W121" s="51">
        <f>V121*K121</f>
        <v>0</v>
      </c>
      <c r="X121" s="51">
        <v>0</v>
      </c>
      <c r="Y121" s="51">
        <f>X121*K121</f>
        <v>0</v>
      </c>
      <c r="Z121" s="51">
        <v>0</v>
      </c>
      <c r="AA121" s="52">
        <f>Z121*K121</f>
        <v>0</v>
      </c>
      <c r="AR121" s="4" t="s">
        <v>48</v>
      </c>
      <c r="AT121" s="4" t="s">
        <v>44</v>
      </c>
      <c r="AU121" s="4" t="s">
        <v>20</v>
      </c>
      <c r="AY121" s="4" t="s">
        <v>43</v>
      </c>
      <c r="BE121" s="25">
        <f>IF(U121="základní",N121,0)</f>
        <v>0</v>
      </c>
      <c r="BF121" s="25">
        <f>IF(U121="snížená",N121,0)</f>
        <v>0</v>
      </c>
      <c r="BG121" s="25">
        <f>IF(U121="zákl. přenesená",N121,0)</f>
        <v>0</v>
      </c>
      <c r="BH121" s="25">
        <f>IF(U121="sníž. přenesená",N121,0)</f>
        <v>0</v>
      </c>
      <c r="BI121" s="25">
        <f>IF(U121="nulová",N121,0)</f>
        <v>0</v>
      </c>
      <c r="BJ121" s="4" t="s">
        <v>19</v>
      </c>
      <c r="BK121" s="25">
        <f>ROUND(L121*K121,2)</f>
        <v>0</v>
      </c>
      <c r="BL121" s="4" t="s">
        <v>48</v>
      </c>
      <c r="BM121" s="4" t="s">
        <v>426</v>
      </c>
    </row>
    <row r="122" spans="2:65" s="1" customFormat="1" ht="31.5" customHeight="1" x14ac:dyDescent="0.3">
      <c r="B122" s="26"/>
      <c r="C122" s="46" t="s">
        <v>427</v>
      </c>
      <c r="D122" s="46" t="s">
        <v>44</v>
      </c>
      <c r="E122" s="47" t="s">
        <v>428</v>
      </c>
      <c r="F122" s="69" t="s">
        <v>429</v>
      </c>
      <c r="G122" s="69"/>
      <c r="H122" s="69"/>
      <c r="I122" s="69"/>
      <c r="J122" s="48" t="s">
        <v>65</v>
      </c>
      <c r="K122" s="49">
        <v>0.94199999999999995</v>
      </c>
      <c r="L122" s="70">
        <v>0</v>
      </c>
      <c r="M122" s="70"/>
      <c r="N122" s="71">
        <f>ROUND(L122*K122,2)</f>
        <v>0</v>
      </c>
      <c r="O122" s="71"/>
      <c r="P122" s="71"/>
      <c r="Q122" s="71"/>
      <c r="R122" s="27"/>
      <c r="T122" s="50" t="s">
        <v>0</v>
      </c>
      <c r="U122" s="10" t="s">
        <v>15</v>
      </c>
      <c r="V122" s="8"/>
      <c r="W122" s="51">
        <f>V122*K122</f>
        <v>0</v>
      </c>
      <c r="X122" s="51">
        <v>0</v>
      </c>
      <c r="Y122" s="51">
        <f>X122*K122</f>
        <v>0</v>
      </c>
      <c r="Z122" s="51">
        <v>0</v>
      </c>
      <c r="AA122" s="52">
        <f>Z122*K122</f>
        <v>0</v>
      </c>
      <c r="AR122" s="4" t="s">
        <v>48</v>
      </c>
      <c r="AT122" s="4" t="s">
        <v>44</v>
      </c>
      <c r="AU122" s="4" t="s">
        <v>20</v>
      </c>
      <c r="AY122" s="4" t="s">
        <v>43</v>
      </c>
      <c r="BE122" s="25">
        <f>IF(U122="základní",N122,0)</f>
        <v>0</v>
      </c>
      <c r="BF122" s="25">
        <f>IF(U122="snížená",N122,0)</f>
        <v>0</v>
      </c>
      <c r="BG122" s="25">
        <f>IF(U122="zákl. přenesená",N122,0)</f>
        <v>0</v>
      </c>
      <c r="BH122" s="25">
        <f>IF(U122="sníž. přenesená",N122,0)</f>
        <v>0</v>
      </c>
      <c r="BI122" s="25">
        <f>IF(U122="nulová",N122,0)</f>
        <v>0</v>
      </c>
      <c r="BJ122" s="4" t="s">
        <v>19</v>
      </c>
      <c r="BK122" s="25">
        <f>ROUND(L122*K122,2)</f>
        <v>0</v>
      </c>
      <c r="BL122" s="4" t="s">
        <v>48</v>
      </c>
      <c r="BM122" s="4" t="s">
        <v>430</v>
      </c>
    </row>
    <row r="123" spans="2:65" s="3" customFormat="1" ht="29.85" customHeight="1" x14ac:dyDescent="0.3">
      <c r="B123" s="35"/>
      <c r="C123" s="36"/>
      <c r="D123" s="45" t="s">
        <v>165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83">
        <f>BK123</f>
        <v>0</v>
      </c>
      <c r="O123" s="84"/>
      <c r="P123" s="84"/>
      <c r="Q123" s="84"/>
      <c r="R123" s="38"/>
      <c r="T123" s="39"/>
      <c r="U123" s="36"/>
      <c r="V123" s="36"/>
      <c r="W123" s="40">
        <f>SUM(W124:W185)</f>
        <v>0</v>
      </c>
      <c r="X123" s="36"/>
      <c r="Y123" s="40">
        <f>SUM(Y124:Y185)</f>
        <v>0.4660504000000002</v>
      </c>
      <c r="Z123" s="36"/>
      <c r="AA123" s="41">
        <f>SUM(AA124:AA185)</f>
        <v>0.61017999999999983</v>
      </c>
      <c r="AR123" s="42" t="s">
        <v>20</v>
      </c>
      <c r="AT123" s="43" t="s">
        <v>17</v>
      </c>
      <c r="AU123" s="43" t="s">
        <v>19</v>
      </c>
      <c r="AY123" s="42" t="s">
        <v>43</v>
      </c>
      <c r="BK123" s="44">
        <f>SUM(BK124:BK185)</f>
        <v>0</v>
      </c>
    </row>
    <row r="124" spans="2:65" s="1" customFormat="1" ht="31.5" customHeight="1" x14ac:dyDescent="0.3">
      <c r="B124" s="26"/>
      <c r="C124" s="46" t="s">
        <v>431</v>
      </c>
      <c r="D124" s="46" t="s">
        <v>44</v>
      </c>
      <c r="E124" s="47" t="s">
        <v>432</v>
      </c>
      <c r="F124" s="69" t="s">
        <v>433</v>
      </c>
      <c r="G124" s="69"/>
      <c r="H124" s="69"/>
      <c r="I124" s="69"/>
      <c r="J124" s="48" t="s">
        <v>73</v>
      </c>
      <c r="K124" s="49">
        <v>9</v>
      </c>
      <c r="L124" s="70">
        <v>0</v>
      </c>
      <c r="M124" s="70"/>
      <c r="N124" s="71">
        <f>ROUND(L124*K124,2)</f>
        <v>0</v>
      </c>
      <c r="O124" s="71"/>
      <c r="P124" s="71"/>
      <c r="Q124" s="71"/>
      <c r="R124" s="27"/>
      <c r="T124" s="50" t="s">
        <v>0</v>
      </c>
      <c r="U124" s="10" t="s">
        <v>15</v>
      </c>
      <c r="V124" s="8"/>
      <c r="W124" s="51">
        <f>V124*K124</f>
        <v>0</v>
      </c>
      <c r="X124" s="51">
        <v>2.0000000000000002E-5</v>
      </c>
      <c r="Y124" s="51">
        <f>X124*K124</f>
        <v>1.8000000000000001E-4</v>
      </c>
      <c r="Z124" s="51">
        <v>1.4E-2</v>
      </c>
      <c r="AA124" s="52">
        <f>Z124*K124</f>
        <v>0.126</v>
      </c>
      <c r="AR124" s="4" t="s">
        <v>48</v>
      </c>
      <c r="AT124" s="4" t="s">
        <v>44</v>
      </c>
      <c r="AU124" s="4" t="s">
        <v>20</v>
      </c>
      <c r="AY124" s="4" t="s">
        <v>43</v>
      </c>
      <c r="BE124" s="25">
        <f>IF(U124="základní",N124,0)</f>
        <v>0</v>
      </c>
      <c r="BF124" s="25">
        <f>IF(U124="snížená",N124,0)</f>
        <v>0</v>
      </c>
      <c r="BG124" s="25">
        <f>IF(U124="zákl. přenesená",N124,0)</f>
        <v>0</v>
      </c>
      <c r="BH124" s="25">
        <f>IF(U124="sníž. přenesená",N124,0)</f>
        <v>0</v>
      </c>
      <c r="BI124" s="25">
        <f>IF(U124="nulová",N124,0)</f>
        <v>0</v>
      </c>
      <c r="BJ124" s="4" t="s">
        <v>19</v>
      </c>
      <c r="BK124" s="25">
        <f>ROUND(L124*K124,2)</f>
        <v>0</v>
      </c>
      <c r="BL124" s="4" t="s">
        <v>48</v>
      </c>
      <c r="BM124" s="4" t="s">
        <v>434</v>
      </c>
    </row>
    <row r="125" spans="2:65" s="1" customFormat="1" ht="31.5" customHeight="1" x14ac:dyDescent="0.3">
      <c r="B125" s="26"/>
      <c r="C125" s="46" t="s">
        <v>435</v>
      </c>
      <c r="D125" s="46" t="s">
        <v>44</v>
      </c>
      <c r="E125" s="47" t="s">
        <v>436</v>
      </c>
      <c r="F125" s="69" t="s">
        <v>437</v>
      </c>
      <c r="G125" s="69"/>
      <c r="H125" s="69"/>
      <c r="I125" s="69"/>
      <c r="J125" s="48" t="s">
        <v>73</v>
      </c>
      <c r="K125" s="49">
        <v>11</v>
      </c>
      <c r="L125" s="70">
        <v>0</v>
      </c>
      <c r="M125" s="70"/>
      <c r="N125" s="71">
        <f>ROUND(L125*K125,2)</f>
        <v>0</v>
      </c>
      <c r="O125" s="71"/>
      <c r="P125" s="71"/>
      <c r="Q125" s="71"/>
      <c r="R125" s="27"/>
      <c r="T125" s="50" t="s">
        <v>0</v>
      </c>
      <c r="U125" s="10" t="s">
        <v>15</v>
      </c>
      <c r="V125" s="8"/>
      <c r="W125" s="51">
        <f>V125*K125</f>
        <v>0</v>
      </c>
      <c r="X125" s="51">
        <v>2.0000000000000002E-5</v>
      </c>
      <c r="Y125" s="51">
        <f>X125*K125</f>
        <v>2.2000000000000001E-4</v>
      </c>
      <c r="Z125" s="51">
        <v>3.9E-2</v>
      </c>
      <c r="AA125" s="52">
        <f>Z125*K125</f>
        <v>0.42899999999999999</v>
      </c>
      <c r="AR125" s="4" t="s">
        <v>48</v>
      </c>
      <c r="AT125" s="4" t="s">
        <v>44</v>
      </c>
      <c r="AU125" s="4" t="s">
        <v>20</v>
      </c>
      <c r="AY125" s="4" t="s">
        <v>43</v>
      </c>
      <c r="BE125" s="25">
        <f>IF(U125="základní",N125,0)</f>
        <v>0</v>
      </c>
      <c r="BF125" s="25">
        <f>IF(U125="snížená",N125,0)</f>
        <v>0</v>
      </c>
      <c r="BG125" s="25">
        <f>IF(U125="zákl. přenesená",N125,0)</f>
        <v>0</v>
      </c>
      <c r="BH125" s="25">
        <f>IF(U125="sníž. přenesená",N125,0)</f>
        <v>0</v>
      </c>
      <c r="BI125" s="25">
        <f>IF(U125="nulová",N125,0)</f>
        <v>0</v>
      </c>
      <c r="BJ125" s="4" t="s">
        <v>19</v>
      </c>
      <c r="BK125" s="25">
        <f>ROUND(L125*K125,2)</f>
        <v>0</v>
      </c>
      <c r="BL125" s="4" t="s">
        <v>48</v>
      </c>
      <c r="BM125" s="4" t="s">
        <v>438</v>
      </c>
    </row>
    <row r="126" spans="2:65" s="1" customFormat="1" ht="31.5" customHeight="1" x14ac:dyDescent="0.3">
      <c r="B126" s="26"/>
      <c r="C126" s="46" t="s">
        <v>439</v>
      </c>
      <c r="D126" s="46" t="s">
        <v>44</v>
      </c>
      <c r="E126" s="47" t="s">
        <v>440</v>
      </c>
      <c r="F126" s="69" t="s">
        <v>441</v>
      </c>
      <c r="G126" s="69"/>
      <c r="H126" s="69"/>
      <c r="I126" s="69"/>
      <c r="J126" s="48" t="s">
        <v>147</v>
      </c>
      <c r="K126" s="49">
        <v>1</v>
      </c>
      <c r="L126" s="70">
        <v>0</v>
      </c>
      <c r="M126" s="70"/>
      <c r="N126" s="71">
        <f>ROUND(L126*K126,2)</f>
        <v>0</v>
      </c>
      <c r="O126" s="71"/>
      <c r="P126" s="71"/>
      <c r="Q126" s="71"/>
      <c r="R126" s="27"/>
      <c r="T126" s="50" t="s">
        <v>0</v>
      </c>
      <c r="U126" s="10" t="s">
        <v>15</v>
      </c>
      <c r="V126" s="8"/>
      <c r="W126" s="51">
        <f>V126*K126</f>
        <v>0</v>
      </c>
      <c r="X126" s="51">
        <v>7.0400000000000003E-3</v>
      </c>
      <c r="Y126" s="51">
        <f>X126*K126</f>
        <v>7.0400000000000003E-3</v>
      </c>
      <c r="Z126" s="51">
        <v>0</v>
      </c>
      <c r="AA126" s="52">
        <f>Z126*K126</f>
        <v>0</v>
      </c>
      <c r="AR126" s="4" t="s">
        <v>48</v>
      </c>
      <c r="AT126" s="4" t="s">
        <v>44</v>
      </c>
      <c r="AU126" s="4" t="s">
        <v>20</v>
      </c>
      <c r="AY126" s="4" t="s">
        <v>43</v>
      </c>
      <c r="BE126" s="25">
        <f>IF(U126="základní",N126,0)</f>
        <v>0</v>
      </c>
      <c r="BF126" s="25">
        <f>IF(U126="snížená",N126,0)</f>
        <v>0</v>
      </c>
      <c r="BG126" s="25">
        <f>IF(U126="zákl. přenesená",N126,0)</f>
        <v>0</v>
      </c>
      <c r="BH126" s="25">
        <f>IF(U126="sníž. přenesená",N126,0)</f>
        <v>0</v>
      </c>
      <c r="BI126" s="25">
        <f>IF(U126="nulová",N126,0)</f>
        <v>0</v>
      </c>
      <c r="BJ126" s="4" t="s">
        <v>19</v>
      </c>
      <c r="BK126" s="25">
        <f>ROUND(L126*K126,2)</f>
        <v>0</v>
      </c>
      <c r="BL126" s="4" t="s">
        <v>48</v>
      </c>
      <c r="BM126" s="4" t="s">
        <v>442</v>
      </c>
    </row>
    <row r="127" spans="2:65" s="1" customFormat="1" ht="44.25" customHeight="1" x14ac:dyDescent="0.3">
      <c r="B127" s="26"/>
      <c r="C127" s="54" t="s">
        <v>443</v>
      </c>
      <c r="D127" s="54" t="s">
        <v>53</v>
      </c>
      <c r="E127" s="55" t="s">
        <v>444</v>
      </c>
      <c r="F127" s="74" t="s">
        <v>445</v>
      </c>
      <c r="G127" s="74"/>
      <c r="H127" s="74"/>
      <c r="I127" s="74"/>
      <c r="J127" s="56" t="s">
        <v>73</v>
      </c>
      <c r="K127" s="57">
        <v>1</v>
      </c>
      <c r="L127" s="75">
        <v>0</v>
      </c>
      <c r="M127" s="75"/>
      <c r="N127" s="76">
        <f>ROUND(L127*K127,2)</f>
        <v>0</v>
      </c>
      <c r="O127" s="71"/>
      <c r="P127" s="71"/>
      <c r="Q127" s="71"/>
      <c r="R127" s="27"/>
      <c r="T127" s="50" t="s">
        <v>0</v>
      </c>
      <c r="U127" s="10" t="s">
        <v>15</v>
      </c>
      <c r="V127" s="8"/>
      <c r="W127" s="51">
        <f>V127*K127</f>
        <v>0</v>
      </c>
      <c r="X127" s="51">
        <v>2E-3</v>
      </c>
      <c r="Y127" s="51">
        <f>X127*K127</f>
        <v>2E-3</v>
      </c>
      <c r="Z127" s="51">
        <v>0</v>
      </c>
      <c r="AA127" s="52">
        <f>Z127*K127</f>
        <v>0</v>
      </c>
      <c r="AR127" s="4" t="s">
        <v>55</v>
      </c>
      <c r="AT127" s="4" t="s">
        <v>53</v>
      </c>
      <c r="AU127" s="4" t="s">
        <v>20</v>
      </c>
      <c r="AY127" s="4" t="s">
        <v>43</v>
      </c>
      <c r="BE127" s="25">
        <f>IF(U127="základní",N127,0)</f>
        <v>0</v>
      </c>
      <c r="BF127" s="25">
        <f>IF(U127="snížená",N127,0)</f>
        <v>0</v>
      </c>
      <c r="BG127" s="25">
        <f>IF(U127="zákl. přenesená",N127,0)</f>
        <v>0</v>
      </c>
      <c r="BH127" s="25">
        <f>IF(U127="sníž. přenesená",N127,0)</f>
        <v>0</v>
      </c>
      <c r="BI127" s="25">
        <f>IF(U127="nulová",N127,0)</f>
        <v>0</v>
      </c>
      <c r="BJ127" s="4" t="s">
        <v>19</v>
      </c>
      <c r="BK127" s="25">
        <f>ROUND(L127*K127,2)</f>
        <v>0</v>
      </c>
      <c r="BL127" s="4" t="s">
        <v>48</v>
      </c>
      <c r="BM127" s="4" t="s">
        <v>446</v>
      </c>
    </row>
    <row r="128" spans="2:65" s="1" customFormat="1" ht="30" customHeight="1" x14ac:dyDescent="0.3">
      <c r="B128" s="7"/>
      <c r="C128" s="8"/>
      <c r="D128" s="8"/>
      <c r="E128" s="8"/>
      <c r="F128" s="72" t="s">
        <v>447</v>
      </c>
      <c r="G128" s="73"/>
      <c r="H128" s="73"/>
      <c r="I128" s="73"/>
      <c r="J128" s="8"/>
      <c r="K128" s="8"/>
      <c r="L128" s="8"/>
      <c r="M128" s="8"/>
      <c r="N128" s="8"/>
      <c r="O128" s="8"/>
      <c r="P128" s="8"/>
      <c r="Q128" s="8"/>
      <c r="R128" s="9"/>
      <c r="T128" s="53"/>
      <c r="U128" s="8"/>
      <c r="V128" s="8"/>
      <c r="W128" s="8"/>
      <c r="X128" s="8"/>
      <c r="Y128" s="8"/>
      <c r="Z128" s="8"/>
      <c r="AA128" s="19"/>
      <c r="AT128" s="4" t="s">
        <v>49</v>
      </c>
      <c r="AU128" s="4" t="s">
        <v>20</v>
      </c>
    </row>
    <row r="129" spans="2:65" s="1" customFormat="1" ht="31.5" customHeight="1" x14ac:dyDescent="0.3">
      <c r="B129" s="26"/>
      <c r="C129" s="46" t="s">
        <v>448</v>
      </c>
      <c r="D129" s="46" t="s">
        <v>44</v>
      </c>
      <c r="E129" s="47" t="s">
        <v>449</v>
      </c>
      <c r="F129" s="69" t="s">
        <v>450</v>
      </c>
      <c r="G129" s="69"/>
      <c r="H129" s="69"/>
      <c r="I129" s="69"/>
      <c r="J129" s="48" t="s">
        <v>147</v>
      </c>
      <c r="K129" s="49">
        <v>1</v>
      </c>
      <c r="L129" s="70">
        <v>0</v>
      </c>
      <c r="M129" s="70"/>
      <c r="N129" s="71">
        <f t="shared" ref="N129:N141" si="40">ROUND(L129*K129,2)</f>
        <v>0</v>
      </c>
      <c r="O129" s="71"/>
      <c r="P129" s="71"/>
      <c r="Q129" s="71"/>
      <c r="R129" s="27"/>
      <c r="T129" s="50" t="s">
        <v>0</v>
      </c>
      <c r="U129" s="10" t="s">
        <v>15</v>
      </c>
      <c r="V129" s="8"/>
      <c r="W129" s="51">
        <f t="shared" ref="W129:W141" si="41">V129*K129</f>
        <v>0</v>
      </c>
      <c r="X129" s="51">
        <v>1.149E-2</v>
      </c>
      <c r="Y129" s="51">
        <f t="shared" ref="Y129:Y141" si="42">X129*K129</f>
        <v>1.149E-2</v>
      </c>
      <c r="Z129" s="51">
        <v>0</v>
      </c>
      <c r="AA129" s="52">
        <f t="shared" ref="AA129:AA141" si="43">Z129*K129</f>
        <v>0</v>
      </c>
      <c r="AR129" s="4" t="s">
        <v>48</v>
      </c>
      <c r="AT129" s="4" t="s">
        <v>44</v>
      </c>
      <c r="AU129" s="4" t="s">
        <v>20</v>
      </c>
      <c r="AY129" s="4" t="s">
        <v>43</v>
      </c>
      <c r="BE129" s="25">
        <f t="shared" ref="BE129:BE141" si="44">IF(U129="základní",N129,0)</f>
        <v>0</v>
      </c>
      <c r="BF129" s="25">
        <f t="shared" ref="BF129:BF141" si="45">IF(U129="snížená",N129,0)</f>
        <v>0</v>
      </c>
      <c r="BG129" s="25">
        <f t="shared" ref="BG129:BG141" si="46">IF(U129="zákl. přenesená",N129,0)</f>
        <v>0</v>
      </c>
      <c r="BH129" s="25">
        <f t="shared" ref="BH129:BH141" si="47">IF(U129="sníž. přenesená",N129,0)</f>
        <v>0</v>
      </c>
      <c r="BI129" s="25">
        <f t="shared" ref="BI129:BI141" si="48">IF(U129="nulová",N129,0)</f>
        <v>0</v>
      </c>
      <c r="BJ129" s="4" t="s">
        <v>19</v>
      </c>
      <c r="BK129" s="25">
        <f t="shared" ref="BK129:BK141" si="49">ROUND(L129*K129,2)</f>
        <v>0</v>
      </c>
      <c r="BL129" s="4" t="s">
        <v>48</v>
      </c>
      <c r="BM129" s="4" t="s">
        <v>451</v>
      </c>
    </row>
    <row r="130" spans="2:65" s="1" customFormat="1" ht="44.25" customHeight="1" x14ac:dyDescent="0.3">
      <c r="B130" s="26"/>
      <c r="C130" s="54" t="s">
        <v>452</v>
      </c>
      <c r="D130" s="54" t="s">
        <v>53</v>
      </c>
      <c r="E130" s="55" t="s">
        <v>453</v>
      </c>
      <c r="F130" s="74" t="s">
        <v>454</v>
      </c>
      <c r="G130" s="74"/>
      <c r="H130" s="74"/>
      <c r="I130" s="74"/>
      <c r="J130" s="56" t="s">
        <v>73</v>
      </c>
      <c r="K130" s="57">
        <v>1</v>
      </c>
      <c r="L130" s="75">
        <v>0</v>
      </c>
      <c r="M130" s="75"/>
      <c r="N130" s="76">
        <f t="shared" si="40"/>
        <v>0</v>
      </c>
      <c r="O130" s="71"/>
      <c r="P130" s="71"/>
      <c r="Q130" s="71"/>
      <c r="R130" s="27"/>
      <c r="T130" s="50" t="s">
        <v>0</v>
      </c>
      <c r="U130" s="10" t="s">
        <v>15</v>
      </c>
      <c r="V130" s="8"/>
      <c r="W130" s="51">
        <f t="shared" si="41"/>
        <v>0</v>
      </c>
      <c r="X130" s="51">
        <v>3.8500000000000001E-3</v>
      </c>
      <c r="Y130" s="51">
        <f t="shared" si="42"/>
        <v>3.8500000000000001E-3</v>
      </c>
      <c r="Z130" s="51">
        <v>0</v>
      </c>
      <c r="AA130" s="52">
        <f t="shared" si="43"/>
        <v>0</v>
      </c>
      <c r="AR130" s="4" t="s">
        <v>55</v>
      </c>
      <c r="AT130" s="4" t="s">
        <v>53</v>
      </c>
      <c r="AU130" s="4" t="s">
        <v>20</v>
      </c>
      <c r="AY130" s="4" t="s">
        <v>43</v>
      </c>
      <c r="BE130" s="25">
        <f t="shared" si="44"/>
        <v>0</v>
      </c>
      <c r="BF130" s="25">
        <f t="shared" si="45"/>
        <v>0</v>
      </c>
      <c r="BG130" s="25">
        <f t="shared" si="46"/>
        <v>0</v>
      </c>
      <c r="BH130" s="25">
        <f t="shared" si="47"/>
        <v>0</v>
      </c>
      <c r="BI130" s="25">
        <f t="shared" si="48"/>
        <v>0</v>
      </c>
      <c r="BJ130" s="4" t="s">
        <v>19</v>
      </c>
      <c r="BK130" s="25">
        <f t="shared" si="49"/>
        <v>0</v>
      </c>
      <c r="BL130" s="4" t="s">
        <v>48</v>
      </c>
      <c r="BM130" s="4" t="s">
        <v>455</v>
      </c>
    </row>
    <row r="131" spans="2:65" s="1" customFormat="1" ht="31.5" customHeight="1" x14ac:dyDescent="0.3">
      <c r="B131" s="26"/>
      <c r="C131" s="46" t="s">
        <v>456</v>
      </c>
      <c r="D131" s="46" t="s">
        <v>44</v>
      </c>
      <c r="E131" s="47" t="s">
        <v>457</v>
      </c>
      <c r="F131" s="69" t="s">
        <v>458</v>
      </c>
      <c r="G131" s="69"/>
      <c r="H131" s="69"/>
      <c r="I131" s="69"/>
      <c r="J131" s="48" t="s">
        <v>147</v>
      </c>
      <c r="K131" s="49">
        <v>1</v>
      </c>
      <c r="L131" s="70">
        <v>0</v>
      </c>
      <c r="M131" s="70"/>
      <c r="N131" s="71">
        <f t="shared" si="40"/>
        <v>0</v>
      </c>
      <c r="O131" s="71"/>
      <c r="P131" s="71"/>
      <c r="Q131" s="71"/>
      <c r="R131" s="27"/>
      <c r="T131" s="50" t="s">
        <v>0</v>
      </c>
      <c r="U131" s="10" t="s">
        <v>15</v>
      </c>
      <c r="V131" s="8"/>
      <c r="W131" s="51">
        <f t="shared" si="41"/>
        <v>0</v>
      </c>
      <c r="X131" s="51">
        <v>2.9739999999999999E-2</v>
      </c>
      <c r="Y131" s="51">
        <f t="shared" si="42"/>
        <v>2.9739999999999999E-2</v>
      </c>
      <c r="Z131" s="51">
        <v>0</v>
      </c>
      <c r="AA131" s="52">
        <f t="shared" si="43"/>
        <v>0</v>
      </c>
      <c r="AR131" s="4" t="s">
        <v>48</v>
      </c>
      <c r="AT131" s="4" t="s">
        <v>44</v>
      </c>
      <c r="AU131" s="4" t="s">
        <v>20</v>
      </c>
      <c r="AY131" s="4" t="s">
        <v>43</v>
      </c>
      <c r="BE131" s="25">
        <f t="shared" si="44"/>
        <v>0</v>
      </c>
      <c r="BF131" s="25">
        <f t="shared" si="45"/>
        <v>0</v>
      </c>
      <c r="BG131" s="25">
        <f t="shared" si="46"/>
        <v>0</v>
      </c>
      <c r="BH131" s="25">
        <f t="shared" si="47"/>
        <v>0</v>
      </c>
      <c r="BI131" s="25">
        <f t="shared" si="48"/>
        <v>0</v>
      </c>
      <c r="BJ131" s="4" t="s">
        <v>19</v>
      </c>
      <c r="BK131" s="25">
        <f t="shared" si="49"/>
        <v>0</v>
      </c>
      <c r="BL131" s="4" t="s">
        <v>48</v>
      </c>
      <c r="BM131" s="4" t="s">
        <v>459</v>
      </c>
    </row>
    <row r="132" spans="2:65" s="1" customFormat="1" ht="31.5" customHeight="1" x14ac:dyDescent="0.3">
      <c r="B132" s="26"/>
      <c r="C132" s="46" t="s">
        <v>460</v>
      </c>
      <c r="D132" s="46" t="s">
        <v>44</v>
      </c>
      <c r="E132" s="47" t="s">
        <v>461</v>
      </c>
      <c r="F132" s="69" t="s">
        <v>462</v>
      </c>
      <c r="G132" s="69"/>
      <c r="H132" s="69"/>
      <c r="I132" s="69"/>
      <c r="J132" s="48" t="s">
        <v>147</v>
      </c>
      <c r="K132" s="49">
        <v>1</v>
      </c>
      <c r="L132" s="70">
        <v>0</v>
      </c>
      <c r="M132" s="70"/>
      <c r="N132" s="71">
        <f t="shared" si="40"/>
        <v>0</v>
      </c>
      <c r="O132" s="71"/>
      <c r="P132" s="71"/>
      <c r="Q132" s="71"/>
      <c r="R132" s="27"/>
      <c r="T132" s="50" t="s">
        <v>0</v>
      </c>
      <c r="U132" s="10" t="s">
        <v>15</v>
      </c>
      <c r="V132" s="8"/>
      <c r="W132" s="51">
        <f t="shared" si="41"/>
        <v>0</v>
      </c>
      <c r="X132" s="51">
        <v>2.121E-2</v>
      </c>
      <c r="Y132" s="51">
        <f t="shared" si="42"/>
        <v>2.121E-2</v>
      </c>
      <c r="Z132" s="51">
        <v>0</v>
      </c>
      <c r="AA132" s="52">
        <f t="shared" si="43"/>
        <v>0</v>
      </c>
      <c r="AR132" s="4" t="s">
        <v>48</v>
      </c>
      <c r="AT132" s="4" t="s">
        <v>44</v>
      </c>
      <c r="AU132" s="4" t="s">
        <v>20</v>
      </c>
      <c r="AY132" s="4" t="s">
        <v>43</v>
      </c>
      <c r="BE132" s="25">
        <f t="shared" si="44"/>
        <v>0</v>
      </c>
      <c r="BF132" s="25">
        <f t="shared" si="45"/>
        <v>0</v>
      </c>
      <c r="BG132" s="25">
        <f t="shared" si="46"/>
        <v>0</v>
      </c>
      <c r="BH132" s="25">
        <f t="shared" si="47"/>
        <v>0</v>
      </c>
      <c r="BI132" s="25">
        <f t="shared" si="48"/>
        <v>0</v>
      </c>
      <c r="BJ132" s="4" t="s">
        <v>19</v>
      </c>
      <c r="BK132" s="25">
        <f t="shared" si="49"/>
        <v>0</v>
      </c>
      <c r="BL132" s="4" t="s">
        <v>48</v>
      </c>
      <c r="BM132" s="4" t="s">
        <v>463</v>
      </c>
    </row>
    <row r="133" spans="2:65" s="1" customFormat="1" ht="31.5" customHeight="1" x14ac:dyDescent="0.3">
      <c r="B133" s="26"/>
      <c r="C133" s="46" t="s">
        <v>464</v>
      </c>
      <c r="D133" s="46" t="s">
        <v>44</v>
      </c>
      <c r="E133" s="47" t="s">
        <v>465</v>
      </c>
      <c r="F133" s="69" t="s">
        <v>466</v>
      </c>
      <c r="G133" s="69"/>
      <c r="H133" s="69"/>
      <c r="I133" s="69"/>
      <c r="J133" s="48" t="s">
        <v>147</v>
      </c>
      <c r="K133" s="49">
        <v>3</v>
      </c>
      <c r="L133" s="70">
        <v>0</v>
      </c>
      <c r="M133" s="70"/>
      <c r="N133" s="71">
        <f t="shared" si="40"/>
        <v>0</v>
      </c>
      <c r="O133" s="71"/>
      <c r="P133" s="71"/>
      <c r="Q133" s="71"/>
      <c r="R133" s="27"/>
      <c r="T133" s="50" t="s">
        <v>0</v>
      </c>
      <c r="U133" s="10" t="s">
        <v>15</v>
      </c>
      <c r="V133" s="8"/>
      <c r="W133" s="51">
        <f t="shared" si="41"/>
        <v>0</v>
      </c>
      <c r="X133" s="51">
        <v>1.191E-2</v>
      </c>
      <c r="Y133" s="51">
        <f t="shared" si="42"/>
        <v>3.5729999999999998E-2</v>
      </c>
      <c r="Z133" s="51">
        <v>0</v>
      </c>
      <c r="AA133" s="52">
        <f t="shared" si="43"/>
        <v>0</v>
      </c>
      <c r="AR133" s="4" t="s">
        <v>48</v>
      </c>
      <c r="AT133" s="4" t="s">
        <v>44</v>
      </c>
      <c r="AU133" s="4" t="s">
        <v>20</v>
      </c>
      <c r="AY133" s="4" t="s">
        <v>43</v>
      </c>
      <c r="BE133" s="25">
        <f t="shared" si="44"/>
        <v>0</v>
      </c>
      <c r="BF133" s="25">
        <f t="shared" si="45"/>
        <v>0</v>
      </c>
      <c r="BG133" s="25">
        <f t="shared" si="46"/>
        <v>0</v>
      </c>
      <c r="BH133" s="25">
        <f t="shared" si="47"/>
        <v>0</v>
      </c>
      <c r="BI133" s="25">
        <f t="shared" si="48"/>
        <v>0</v>
      </c>
      <c r="BJ133" s="4" t="s">
        <v>19</v>
      </c>
      <c r="BK133" s="25">
        <f t="shared" si="49"/>
        <v>0</v>
      </c>
      <c r="BL133" s="4" t="s">
        <v>48</v>
      </c>
      <c r="BM133" s="4" t="s">
        <v>467</v>
      </c>
    </row>
    <row r="134" spans="2:65" s="1" customFormat="1" ht="31.5" customHeight="1" x14ac:dyDescent="0.3">
      <c r="B134" s="26"/>
      <c r="C134" s="46" t="s">
        <v>468</v>
      </c>
      <c r="D134" s="46" t="s">
        <v>44</v>
      </c>
      <c r="E134" s="47" t="s">
        <v>469</v>
      </c>
      <c r="F134" s="69" t="s">
        <v>470</v>
      </c>
      <c r="G134" s="69"/>
      <c r="H134" s="69"/>
      <c r="I134" s="69"/>
      <c r="J134" s="48" t="s">
        <v>147</v>
      </c>
      <c r="K134" s="49">
        <v>5</v>
      </c>
      <c r="L134" s="70">
        <v>0</v>
      </c>
      <c r="M134" s="70"/>
      <c r="N134" s="71">
        <f t="shared" si="40"/>
        <v>0</v>
      </c>
      <c r="O134" s="71"/>
      <c r="P134" s="71"/>
      <c r="Q134" s="71"/>
      <c r="R134" s="27"/>
      <c r="T134" s="50" t="s">
        <v>0</v>
      </c>
      <c r="U134" s="10" t="s">
        <v>15</v>
      </c>
      <c r="V134" s="8"/>
      <c r="W134" s="51">
        <f t="shared" si="41"/>
        <v>0</v>
      </c>
      <c r="X134" s="51">
        <v>1.4670000000000001E-2</v>
      </c>
      <c r="Y134" s="51">
        <f t="shared" si="42"/>
        <v>7.3349999999999999E-2</v>
      </c>
      <c r="Z134" s="51">
        <v>0</v>
      </c>
      <c r="AA134" s="52">
        <f t="shared" si="43"/>
        <v>0</v>
      </c>
      <c r="AR134" s="4" t="s">
        <v>48</v>
      </c>
      <c r="AT134" s="4" t="s">
        <v>44</v>
      </c>
      <c r="AU134" s="4" t="s">
        <v>20</v>
      </c>
      <c r="AY134" s="4" t="s">
        <v>43</v>
      </c>
      <c r="BE134" s="25">
        <f t="shared" si="44"/>
        <v>0</v>
      </c>
      <c r="BF134" s="25">
        <f t="shared" si="45"/>
        <v>0</v>
      </c>
      <c r="BG134" s="25">
        <f t="shared" si="46"/>
        <v>0</v>
      </c>
      <c r="BH134" s="25">
        <f t="shared" si="47"/>
        <v>0</v>
      </c>
      <c r="BI134" s="25">
        <f t="shared" si="48"/>
        <v>0</v>
      </c>
      <c r="BJ134" s="4" t="s">
        <v>19</v>
      </c>
      <c r="BK134" s="25">
        <f t="shared" si="49"/>
        <v>0</v>
      </c>
      <c r="BL134" s="4" t="s">
        <v>48</v>
      </c>
      <c r="BM134" s="4" t="s">
        <v>471</v>
      </c>
    </row>
    <row r="135" spans="2:65" s="1" customFormat="1" ht="31.5" customHeight="1" x14ac:dyDescent="0.3">
      <c r="B135" s="26"/>
      <c r="C135" s="46" t="s">
        <v>472</v>
      </c>
      <c r="D135" s="46" t="s">
        <v>44</v>
      </c>
      <c r="E135" s="47" t="s">
        <v>473</v>
      </c>
      <c r="F135" s="69" t="s">
        <v>474</v>
      </c>
      <c r="G135" s="69"/>
      <c r="H135" s="69"/>
      <c r="I135" s="69"/>
      <c r="J135" s="48" t="s">
        <v>73</v>
      </c>
      <c r="K135" s="49">
        <v>20</v>
      </c>
      <c r="L135" s="70">
        <v>0</v>
      </c>
      <c r="M135" s="70"/>
      <c r="N135" s="71">
        <f t="shared" si="40"/>
        <v>0</v>
      </c>
      <c r="O135" s="71"/>
      <c r="P135" s="71"/>
      <c r="Q135" s="71"/>
      <c r="R135" s="27"/>
      <c r="T135" s="50" t="s">
        <v>0</v>
      </c>
      <c r="U135" s="10" t="s">
        <v>15</v>
      </c>
      <c r="V135" s="8"/>
      <c r="W135" s="51">
        <f t="shared" si="41"/>
        <v>0</v>
      </c>
      <c r="X135" s="51">
        <v>4.0000000000000003E-5</v>
      </c>
      <c r="Y135" s="51">
        <f t="shared" si="42"/>
        <v>8.0000000000000004E-4</v>
      </c>
      <c r="Z135" s="51">
        <v>4.4999999999999999E-4</v>
      </c>
      <c r="AA135" s="52">
        <f t="shared" si="43"/>
        <v>8.9999999999999993E-3</v>
      </c>
      <c r="AR135" s="4" t="s">
        <v>48</v>
      </c>
      <c r="AT135" s="4" t="s">
        <v>44</v>
      </c>
      <c r="AU135" s="4" t="s">
        <v>20</v>
      </c>
      <c r="AY135" s="4" t="s">
        <v>43</v>
      </c>
      <c r="BE135" s="25">
        <f t="shared" si="44"/>
        <v>0</v>
      </c>
      <c r="BF135" s="25">
        <f t="shared" si="45"/>
        <v>0</v>
      </c>
      <c r="BG135" s="25">
        <f t="shared" si="46"/>
        <v>0</v>
      </c>
      <c r="BH135" s="25">
        <f t="shared" si="47"/>
        <v>0</v>
      </c>
      <c r="BI135" s="25">
        <f t="shared" si="48"/>
        <v>0</v>
      </c>
      <c r="BJ135" s="4" t="s">
        <v>19</v>
      </c>
      <c r="BK135" s="25">
        <f t="shared" si="49"/>
        <v>0</v>
      </c>
      <c r="BL135" s="4" t="s">
        <v>48</v>
      </c>
      <c r="BM135" s="4" t="s">
        <v>475</v>
      </c>
    </row>
    <row r="136" spans="2:65" s="1" customFormat="1" ht="31.5" customHeight="1" x14ac:dyDescent="0.3">
      <c r="B136" s="26"/>
      <c r="C136" s="46" t="s">
        <v>476</v>
      </c>
      <c r="D136" s="46" t="s">
        <v>44</v>
      </c>
      <c r="E136" s="47" t="s">
        <v>477</v>
      </c>
      <c r="F136" s="69" t="s">
        <v>478</v>
      </c>
      <c r="G136" s="69"/>
      <c r="H136" s="69"/>
      <c r="I136" s="69"/>
      <c r="J136" s="48" t="s">
        <v>73</v>
      </c>
      <c r="K136" s="49">
        <v>2</v>
      </c>
      <c r="L136" s="70">
        <v>0</v>
      </c>
      <c r="M136" s="70"/>
      <c r="N136" s="71">
        <f t="shared" si="40"/>
        <v>0</v>
      </c>
      <c r="O136" s="71"/>
      <c r="P136" s="71"/>
      <c r="Q136" s="71"/>
      <c r="R136" s="27"/>
      <c r="T136" s="50" t="s">
        <v>0</v>
      </c>
      <c r="U136" s="10" t="s">
        <v>15</v>
      </c>
      <c r="V136" s="8"/>
      <c r="W136" s="51">
        <f t="shared" si="41"/>
        <v>0</v>
      </c>
      <c r="X136" s="51">
        <v>6.0000000000000002E-5</v>
      </c>
      <c r="Y136" s="51">
        <f t="shared" si="42"/>
        <v>1.2E-4</v>
      </c>
      <c r="Z136" s="51">
        <v>1.1000000000000001E-3</v>
      </c>
      <c r="AA136" s="52">
        <f t="shared" si="43"/>
        <v>2.2000000000000001E-3</v>
      </c>
      <c r="AR136" s="4" t="s">
        <v>48</v>
      </c>
      <c r="AT136" s="4" t="s">
        <v>44</v>
      </c>
      <c r="AU136" s="4" t="s">
        <v>20</v>
      </c>
      <c r="AY136" s="4" t="s">
        <v>43</v>
      </c>
      <c r="BE136" s="25">
        <f t="shared" si="44"/>
        <v>0</v>
      </c>
      <c r="BF136" s="25">
        <f t="shared" si="45"/>
        <v>0</v>
      </c>
      <c r="BG136" s="25">
        <f t="shared" si="46"/>
        <v>0</v>
      </c>
      <c r="BH136" s="25">
        <f t="shared" si="47"/>
        <v>0</v>
      </c>
      <c r="BI136" s="25">
        <f t="shared" si="48"/>
        <v>0</v>
      </c>
      <c r="BJ136" s="4" t="s">
        <v>19</v>
      </c>
      <c r="BK136" s="25">
        <f t="shared" si="49"/>
        <v>0</v>
      </c>
      <c r="BL136" s="4" t="s">
        <v>48</v>
      </c>
      <c r="BM136" s="4" t="s">
        <v>479</v>
      </c>
    </row>
    <row r="137" spans="2:65" s="1" customFormat="1" ht="31.5" customHeight="1" x14ac:dyDescent="0.3">
      <c r="B137" s="26"/>
      <c r="C137" s="46" t="s">
        <v>480</v>
      </c>
      <c r="D137" s="46" t="s">
        <v>44</v>
      </c>
      <c r="E137" s="47" t="s">
        <v>481</v>
      </c>
      <c r="F137" s="69" t="s">
        <v>482</v>
      </c>
      <c r="G137" s="69"/>
      <c r="H137" s="69"/>
      <c r="I137" s="69"/>
      <c r="J137" s="48" t="s">
        <v>73</v>
      </c>
      <c r="K137" s="49">
        <v>2</v>
      </c>
      <c r="L137" s="70">
        <v>0</v>
      </c>
      <c r="M137" s="70"/>
      <c r="N137" s="71">
        <f t="shared" si="40"/>
        <v>0</v>
      </c>
      <c r="O137" s="71"/>
      <c r="P137" s="71"/>
      <c r="Q137" s="71"/>
      <c r="R137" s="27"/>
      <c r="T137" s="50" t="s">
        <v>0</v>
      </c>
      <c r="U137" s="10" t="s">
        <v>15</v>
      </c>
      <c r="V137" s="8"/>
      <c r="W137" s="51">
        <f t="shared" si="41"/>
        <v>0</v>
      </c>
      <c r="X137" s="51">
        <v>1.2999999999999999E-4</v>
      </c>
      <c r="Y137" s="51">
        <f t="shared" si="42"/>
        <v>2.5999999999999998E-4</v>
      </c>
      <c r="Z137" s="51">
        <v>1.1000000000000001E-3</v>
      </c>
      <c r="AA137" s="52">
        <f t="shared" si="43"/>
        <v>2.2000000000000001E-3</v>
      </c>
      <c r="AR137" s="4" t="s">
        <v>48</v>
      </c>
      <c r="AT137" s="4" t="s">
        <v>44</v>
      </c>
      <c r="AU137" s="4" t="s">
        <v>20</v>
      </c>
      <c r="AY137" s="4" t="s">
        <v>43</v>
      </c>
      <c r="BE137" s="25">
        <f t="shared" si="44"/>
        <v>0</v>
      </c>
      <c r="BF137" s="25">
        <f t="shared" si="45"/>
        <v>0</v>
      </c>
      <c r="BG137" s="25">
        <f t="shared" si="46"/>
        <v>0</v>
      </c>
      <c r="BH137" s="25">
        <f t="shared" si="47"/>
        <v>0</v>
      </c>
      <c r="BI137" s="25">
        <f t="shared" si="48"/>
        <v>0</v>
      </c>
      <c r="BJ137" s="4" t="s">
        <v>19</v>
      </c>
      <c r="BK137" s="25">
        <f t="shared" si="49"/>
        <v>0</v>
      </c>
      <c r="BL137" s="4" t="s">
        <v>48</v>
      </c>
      <c r="BM137" s="4" t="s">
        <v>483</v>
      </c>
    </row>
    <row r="138" spans="2:65" s="1" customFormat="1" ht="31.5" customHeight="1" x14ac:dyDescent="0.3">
      <c r="B138" s="26"/>
      <c r="C138" s="46" t="s">
        <v>484</v>
      </c>
      <c r="D138" s="46" t="s">
        <v>44</v>
      </c>
      <c r="E138" s="47" t="s">
        <v>485</v>
      </c>
      <c r="F138" s="69" t="s">
        <v>486</v>
      </c>
      <c r="G138" s="69"/>
      <c r="H138" s="69"/>
      <c r="I138" s="69"/>
      <c r="J138" s="48" t="s">
        <v>73</v>
      </c>
      <c r="K138" s="49">
        <v>4</v>
      </c>
      <c r="L138" s="70">
        <v>0</v>
      </c>
      <c r="M138" s="70"/>
      <c r="N138" s="71">
        <f t="shared" si="40"/>
        <v>0</v>
      </c>
      <c r="O138" s="71"/>
      <c r="P138" s="71"/>
      <c r="Q138" s="71"/>
      <c r="R138" s="27"/>
      <c r="T138" s="50" t="s">
        <v>0</v>
      </c>
      <c r="U138" s="10" t="s">
        <v>15</v>
      </c>
      <c r="V138" s="8"/>
      <c r="W138" s="51">
        <f t="shared" si="41"/>
        <v>0</v>
      </c>
      <c r="X138" s="51">
        <v>1.7000000000000001E-4</v>
      </c>
      <c r="Y138" s="51">
        <f t="shared" si="42"/>
        <v>6.8000000000000005E-4</v>
      </c>
      <c r="Z138" s="51">
        <v>2.2000000000000001E-3</v>
      </c>
      <c r="AA138" s="52">
        <f t="shared" si="43"/>
        <v>8.8000000000000005E-3</v>
      </c>
      <c r="AR138" s="4" t="s">
        <v>48</v>
      </c>
      <c r="AT138" s="4" t="s">
        <v>44</v>
      </c>
      <c r="AU138" s="4" t="s">
        <v>20</v>
      </c>
      <c r="AY138" s="4" t="s">
        <v>43</v>
      </c>
      <c r="BE138" s="25">
        <f t="shared" si="44"/>
        <v>0</v>
      </c>
      <c r="BF138" s="25">
        <f t="shared" si="45"/>
        <v>0</v>
      </c>
      <c r="BG138" s="25">
        <f t="shared" si="46"/>
        <v>0</v>
      </c>
      <c r="BH138" s="25">
        <f t="shared" si="47"/>
        <v>0</v>
      </c>
      <c r="BI138" s="25">
        <f t="shared" si="48"/>
        <v>0</v>
      </c>
      <c r="BJ138" s="4" t="s">
        <v>19</v>
      </c>
      <c r="BK138" s="25">
        <f t="shared" si="49"/>
        <v>0</v>
      </c>
      <c r="BL138" s="4" t="s">
        <v>48</v>
      </c>
      <c r="BM138" s="4" t="s">
        <v>487</v>
      </c>
    </row>
    <row r="139" spans="2:65" s="1" customFormat="1" ht="31.5" customHeight="1" x14ac:dyDescent="0.3">
      <c r="B139" s="26"/>
      <c r="C139" s="46" t="s">
        <v>488</v>
      </c>
      <c r="D139" s="46" t="s">
        <v>44</v>
      </c>
      <c r="E139" s="47" t="s">
        <v>489</v>
      </c>
      <c r="F139" s="69" t="s">
        <v>490</v>
      </c>
      <c r="G139" s="69"/>
      <c r="H139" s="69"/>
      <c r="I139" s="69"/>
      <c r="J139" s="48" t="s">
        <v>73</v>
      </c>
      <c r="K139" s="49">
        <v>3</v>
      </c>
      <c r="L139" s="70">
        <v>0</v>
      </c>
      <c r="M139" s="70"/>
      <c r="N139" s="71">
        <f t="shared" si="40"/>
        <v>0</v>
      </c>
      <c r="O139" s="71"/>
      <c r="P139" s="71"/>
      <c r="Q139" s="71"/>
      <c r="R139" s="27"/>
      <c r="T139" s="50" t="s">
        <v>0</v>
      </c>
      <c r="U139" s="10" t="s">
        <v>15</v>
      </c>
      <c r="V139" s="8"/>
      <c r="W139" s="51">
        <f t="shared" si="41"/>
        <v>0</v>
      </c>
      <c r="X139" s="51">
        <v>2.1000000000000001E-4</v>
      </c>
      <c r="Y139" s="51">
        <f t="shared" si="42"/>
        <v>6.3000000000000003E-4</v>
      </c>
      <c r="Z139" s="51">
        <v>3.5000000000000001E-3</v>
      </c>
      <c r="AA139" s="52">
        <f t="shared" si="43"/>
        <v>1.0500000000000001E-2</v>
      </c>
      <c r="AR139" s="4" t="s">
        <v>48</v>
      </c>
      <c r="AT139" s="4" t="s">
        <v>44</v>
      </c>
      <c r="AU139" s="4" t="s">
        <v>20</v>
      </c>
      <c r="AY139" s="4" t="s">
        <v>43</v>
      </c>
      <c r="BE139" s="25">
        <f t="shared" si="44"/>
        <v>0</v>
      </c>
      <c r="BF139" s="25">
        <f t="shared" si="45"/>
        <v>0</v>
      </c>
      <c r="BG139" s="25">
        <f t="shared" si="46"/>
        <v>0</v>
      </c>
      <c r="BH139" s="25">
        <f t="shared" si="47"/>
        <v>0</v>
      </c>
      <c r="BI139" s="25">
        <f t="shared" si="48"/>
        <v>0</v>
      </c>
      <c r="BJ139" s="4" t="s">
        <v>19</v>
      </c>
      <c r="BK139" s="25">
        <f t="shared" si="49"/>
        <v>0</v>
      </c>
      <c r="BL139" s="4" t="s">
        <v>48</v>
      </c>
      <c r="BM139" s="4" t="s">
        <v>491</v>
      </c>
    </row>
    <row r="140" spans="2:65" s="1" customFormat="1" ht="22.5" customHeight="1" x14ac:dyDescent="0.3">
      <c r="B140" s="26"/>
      <c r="C140" s="46" t="s">
        <v>492</v>
      </c>
      <c r="D140" s="46" t="s">
        <v>44</v>
      </c>
      <c r="E140" s="47" t="s">
        <v>493</v>
      </c>
      <c r="F140" s="69" t="s">
        <v>494</v>
      </c>
      <c r="G140" s="69"/>
      <c r="H140" s="69"/>
      <c r="I140" s="69"/>
      <c r="J140" s="48" t="s">
        <v>73</v>
      </c>
      <c r="K140" s="49">
        <v>4</v>
      </c>
      <c r="L140" s="70">
        <v>0</v>
      </c>
      <c r="M140" s="70"/>
      <c r="N140" s="71">
        <f t="shared" si="40"/>
        <v>0</v>
      </c>
      <c r="O140" s="71"/>
      <c r="P140" s="71"/>
      <c r="Q140" s="71"/>
      <c r="R140" s="27"/>
      <c r="T140" s="50" t="s">
        <v>0</v>
      </c>
      <c r="U140" s="10" t="s">
        <v>15</v>
      </c>
      <c r="V140" s="8"/>
      <c r="W140" s="51">
        <f t="shared" si="41"/>
        <v>0</v>
      </c>
      <c r="X140" s="51">
        <v>2.2000000000000001E-4</v>
      </c>
      <c r="Y140" s="51">
        <f t="shared" si="42"/>
        <v>8.8000000000000003E-4</v>
      </c>
      <c r="Z140" s="51">
        <v>0</v>
      </c>
      <c r="AA140" s="52">
        <f t="shared" si="43"/>
        <v>0</v>
      </c>
      <c r="AR140" s="4" t="s">
        <v>48</v>
      </c>
      <c r="AT140" s="4" t="s">
        <v>44</v>
      </c>
      <c r="AU140" s="4" t="s">
        <v>20</v>
      </c>
      <c r="AY140" s="4" t="s">
        <v>43</v>
      </c>
      <c r="BE140" s="25">
        <f t="shared" si="44"/>
        <v>0</v>
      </c>
      <c r="BF140" s="25">
        <f t="shared" si="45"/>
        <v>0</v>
      </c>
      <c r="BG140" s="25">
        <f t="shared" si="46"/>
        <v>0</v>
      </c>
      <c r="BH140" s="25">
        <f t="shared" si="47"/>
        <v>0</v>
      </c>
      <c r="BI140" s="25">
        <f t="shared" si="48"/>
        <v>0</v>
      </c>
      <c r="BJ140" s="4" t="s">
        <v>19</v>
      </c>
      <c r="BK140" s="25">
        <f t="shared" si="49"/>
        <v>0</v>
      </c>
      <c r="BL140" s="4" t="s">
        <v>48</v>
      </c>
      <c r="BM140" s="4" t="s">
        <v>495</v>
      </c>
    </row>
    <row r="141" spans="2:65" s="1" customFormat="1" ht="44.25" customHeight="1" x14ac:dyDescent="0.3">
      <c r="B141" s="26"/>
      <c r="C141" s="54" t="s">
        <v>496</v>
      </c>
      <c r="D141" s="54" t="s">
        <v>53</v>
      </c>
      <c r="E141" s="55" t="s">
        <v>497</v>
      </c>
      <c r="F141" s="74" t="s">
        <v>498</v>
      </c>
      <c r="G141" s="74"/>
      <c r="H141" s="74"/>
      <c r="I141" s="74"/>
      <c r="J141" s="56" t="s">
        <v>73</v>
      </c>
      <c r="K141" s="57">
        <v>1</v>
      </c>
      <c r="L141" s="75">
        <v>0</v>
      </c>
      <c r="M141" s="75"/>
      <c r="N141" s="76">
        <f t="shared" si="40"/>
        <v>0</v>
      </c>
      <c r="O141" s="71"/>
      <c r="P141" s="71"/>
      <c r="Q141" s="71"/>
      <c r="R141" s="27"/>
      <c r="T141" s="50" t="s">
        <v>0</v>
      </c>
      <c r="U141" s="10" t="s">
        <v>15</v>
      </c>
      <c r="V141" s="8"/>
      <c r="W141" s="51">
        <f t="shared" si="41"/>
        <v>0</v>
      </c>
      <c r="X141" s="51">
        <v>2E-3</v>
      </c>
      <c r="Y141" s="51">
        <f t="shared" si="42"/>
        <v>2E-3</v>
      </c>
      <c r="Z141" s="51">
        <v>0</v>
      </c>
      <c r="AA141" s="52">
        <f t="shared" si="43"/>
        <v>0</v>
      </c>
      <c r="AR141" s="4" t="s">
        <v>55</v>
      </c>
      <c r="AT141" s="4" t="s">
        <v>53</v>
      </c>
      <c r="AU141" s="4" t="s">
        <v>20</v>
      </c>
      <c r="AY141" s="4" t="s">
        <v>43</v>
      </c>
      <c r="BE141" s="25">
        <f t="shared" si="44"/>
        <v>0</v>
      </c>
      <c r="BF141" s="25">
        <f t="shared" si="45"/>
        <v>0</v>
      </c>
      <c r="BG141" s="25">
        <f t="shared" si="46"/>
        <v>0</v>
      </c>
      <c r="BH141" s="25">
        <f t="shared" si="47"/>
        <v>0</v>
      </c>
      <c r="BI141" s="25">
        <f t="shared" si="48"/>
        <v>0</v>
      </c>
      <c r="BJ141" s="4" t="s">
        <v>19</v>
      </c>
      <c r="BK141" s="25">
        <f t="shared" si="49"/>
        <v>0</v>
      </c>
      <c r="BL141" s="4" t="s">
        <v>48</v>
      </c>
      <c r="BM141" s="4" t="s">
        <v>499</v>
      </c>
    </row>
    <row r="142" spans="2:65" s="1" customFormat="1" ht="30" customHeight="1" x14ac:dyDescent="0.3">
      <c r="B142" s="7"/>
      <c r="C142" s="8"/>
      <c r="D142" s="8"/>
      <c r="E142" s="8"/>
      <c r="F142" s="72" t="s">
        <v>447</v>
      </c>
      <c r="G142" s="73"/>
      <c r="H142" s="73"/>
      <c r="I142" s="73"/>
      <c r="J142" s="8"/>
      <c r="K142" s="8"/>
      <c r="L142" s="8"/>
      <c r="M142" s="8"/>
      <c r="N142" s="8"/>
      <c r="O142" s="8"/>
      <c r="P142" s="8"/>
      <c r="Q142" s="8"/>
      <c r="R142" s="9"/>
      <c r="T142" s="53"/>
      <c r="U142" s="8"/>
      <c r="V142" s="8"/>
      <c r="W142" s="8"/>
      <c r="X142" s="8"/>
      <c r="Y142" s="8"/>
      <c r="Z142" s="8"/>
      <c r="AA142" s="19"/>
      <c r="AT142" s="4" t="s">
        <v>49</v>
      </c>
      <c r="AU142" s="4" t="s">
        <v>20</v>
      </c>
    </row>
    <row r="143" spans="2:65" s="1" customFormat="1" ht="31.5" customHeight="1" x14ac:dyDescent="0.3">
      <c r="B143" s="26"/>
      <c r="C143" s="54" t="s">
        <v>500</v>
      </c>
      <c r="D143" s="54" t="s">
        <v>53</v>
      </c>
      <c r="E143" s="55" t="s">
        <v>501</v>
      </c>
      <c r="F143" s="74" t="s">
        <v>502</v>
      </c>
      <c r="G143" s="74"/>
      <c r="H143" s="74"/>
      <c r="I143" s="74"/>
      <c r="J143" s="56" t="s">
        <v>73</v>
      </c>
      <c r="K143" s="57">
        <v>3</v>
      </c>
      <c r="L143" s="75">
        <v>0</v>
      </c>
      <c r="M143" s="75"/>
      <c r="N143" s="76">
        <f>ROUND(L143*K143,2)</f>
        <v>0</v>
      </c>
      <c r="O143" s="71"/>
      <c r="P143" s="71"/>
      <c r="Q143" s="71"/>
      <c r="R143" s="27"/>
      <c r="T143" s="50" t="s">
        <v>0</v>
      </c>
      <c r="U143" s="10" t="s">
        <v>15</v>
      </c>
      <c r="V143" s="8"/>
      <c r="W143" s="51">
        <f>V143*K143</f>
        <v>0</v>
      </c>
      <c r="X143" s="51">
        <v>9.1000000000000004E-3</v>
      </c>
      <c r="Y143" s="51">
        <f>X143*K143</f>
        <v>2.7300000000000001E-2</v>
      </c>
      <c r="Z143" s="51">
        <v>0</v>
      </c>
      <c r="AA143" s="52">
        <f>Z143*K143</f>
        <v>0</v>
      </c>
      <c r="AR143" s="4" t="s">
        <v>55</v>
      </c>
      <c r="AT143" s="4" t="s">
        <v>53</v>
      </c>
      <c r="AU143" s="4" t="s">
        <v>20</v>
      </c>
      <c r="AY143" s="4" t="s">
        <v>43</v>
      </c>
      <c r="BE143" s="25">
        <f>IF(U143="základní",N143,0)</f>
        <v>0</v>
      </c>
      <c r="BF143" s="25">
        <f>IF(U143="snížená",N143,0)</f>
        <v>0</v>
      </c>
      <c r="BG143" s="25">
        <f>IF(U143="zákl. přenesená",N143,0)</f>
        <v>0</v>
      </c>
      <c r="BH143" s="25">
        <f>IF(U143="sníž. přenesená",N143,0)</f>
        <v>0</v>
      </c>
      <c r="BI143" s="25">
        <f>IF(U143="nulová",N143,0)</f>
        <v>0</v>
      </c>
      <c r="BJ143" s="4" t="s">
        <v>19</v>
      </c>
      <c r="BK143" s="25">
        <f>ROUND(L143*K143,2)</f>
        <v>0</v>
      </c>
      <c r="BL143" s="4" t="s">
        <v>48</v>
      </c>
      <c r="BM143" s="4" t="s">
        <v>503</v>
      </c>
    </row>
    <row r="144" spans="2:65" s="1" customFormat="1" ht="22.5" customHeight="1" x14ac:dyDescent="0.3">
      <c r="B144" s="26"/>
      <c r="C144" s="46" t="s">
        <v>504</v>
      </c>
      <c r="D144" s="46" t="s">
        <v>44</v>
      </c>
      <c r="E144" s="47" t="s">
        <v>505</v>
      </c>
      <c r="F144" s="69" t="s">
        <v>506</v>
      </c>
      <c r="G144" s="69"/>
      <c r="H144" s="69"/>
      <c r="I144" s="69"/>
      <c r="J144" s="48" t="s">
        <v>73</v>
      </c>
      <c r="K144" s="49">
        <v>3</v>
      </c>
      <c r="L144" s="70">
        <v>0</v>
      </c>
      <c r="M144" s="70"/>
      <c r="N144" s="71">
        <f>ROUND(L144*K144,2)</f>
        <v>0</v>
      </c>
      <c r="O144" s="71"/>
      <c r="P144" s="71"/>
      <c r="Q144" s="71"/>
      <c r="R144" s="27"/>
      <c r="T144" s="50" t="s">
        <v>0</v>
      </c>
      <c r="U144" s="10" t="s">
        <v>15</v>
      </c>
      <c r="V144" s="8"/>
      <c r="W144" s="51">
        <f>V144*K144</f>
        <v>0</v>
      </c>
      <c r="X144" s="51">
        <v>2.5000000000000001E-4</v>
      </c>
      <c r="Y144" s="51">
        <f>X144*K144</f>
        <v>7.5000000000000002E-4</v>
      </c>
      <c r="Z144" s="51">
        <v>0</v>
      </c>
      <c r="AA144" s="52">
        <f>Z144*K144</f>
        <v>0</v>
      </c>
      <c r="AR144" s="4" t="s">
        <v>48</v>
      </c>
      <c r="AT144" s="4" t="s">
        <v>44</v>
      </c>
      <c r="AU144" s="4" t="s">
        <v>20</v>
      </c>
      <c r="AY144" s="4" t="s">
        <v>43</v>
      </c>
      <c r="BE144" s="25">
        <f>IF(U144="základní",N144,0)</f>
        <v>0</v>
      </c>
      <c r="BF144" s="25">
        <f>IF(U144="snížená",N144,0)</f>
        <v>0</v>
      </c>
      <c r="BG144" s="25">
        <f>IF(U144="zákl. přenesená",N144,0)</f>
        <v>0</v>
      </c>
      <c r="BH144" s="25">
        <f>IF(U144="sníž. přenesená",N144,0)</f>
        <v>0</v>
      </c>
      <c r="BI144" s="25">
        <f>IF(U144="nulová",N144,0)</f>
        <v>0</v>
      </c>
      <c r="BJ144" s="4" t="s">
        <v>19</v>
      </c>
      <c r="BK144" s="25">
        <f>ROUND(L144*K144,2)</f>
        <v>0</v>
      </c>
      <c r="BL144" s="4" t="s">
        <v>48</v>
      </c>
      <c r="BM144" s="4" t="s">
        <v>507</v>
      </c>
    </row>
    <row r="145" spans="2:65" s="1" customFormat="1" ht="31.5" customHeight="1" x14ac:dyDescent="0.3">
      <c r="B145" s="26"/>
      <c r="C145" s="54" t="s">
        <v>508</v>
      </c>
      <c r="D145" s="54" t="s">
        <v>53</v>
      </c>
      <c r="E145" s="55" t="s">
        <v>509</v>
      </c>
      <c r="F145" s="74" t="s">
        <v>510</v>
      </c>
      <c r="G145" s="74"/>
      <c r="H145" s="74"/>
      <c r="I145" s="74"/>
      <c r="J145" s="56" t="s">
        <v>73</v>
      </c>
      <c r="K145" s="57">
        <v>3</v>
      </c>
      <c r="L145" s="75">
        <v>0</v>
      </c>
      <c r="M145" s="75"/>
      <c r="N145" s="76">
        <f>ROUND(L145*K145,2)</f>
        <v>0</v>
      </c>
      <c r="O145" s="71"/>
      <c r="P145" s="71"/>
      <c r="Q145" s="71"/>
      <c r="R145" s="27"/>
      <c r="T145" s="50" t="s">
        <v>0</v>
      </c>
      <c r="U145" s="10" t="s">
        <v>15</v>
      </c>
      <c r="V145" s="8"/>
      <c r="W145" s="51">
        <f>V145*K145</f>
        <v>0</v>
      </c>
      <c r="X145" s="51">
        <v>9.1000000000000004E-3</v>
      </c>
      <c r="Y145" s="51">
        <f>X145*K145</f>
        <v>2.7300000000000001E-2</v>
      </c>
      <c r="Z145" s="51">
        <v>0</v>
      </c>
      <c r="AA145" s="52">
        <f>Z145*K145</f>
        <v>0</v>
      </c>
      <c r="AR145" s="4" t="s">
        <v>55</v>
      </c>
      <c r="AT145" s="4" t="s">
        <v>53</v>
      </c>
      <c r="AU145" s="4" t="s">
        <v>20</v>
      </c>
      <c r="AY145" s="4" t="s">
        <v>43</v>
      </c>
      <c r="BE145" s="25">
        <f>IF(U145="základní",N145,0)</f>
        <v>0</v>
      </c>
      <c r="BF145" s="25">
        <f>IF(U145="snížená",N145,0)</f>
        <v>0</v>
      </c>
      <c r="BG145" s="25">
        <f>IF(U145="zákl. přenesená",N145,0)</f>
        <v>0</v>
      </c>
      <c r="BH145" s="25">
        <f>IF(U145="sníž. přenesená",N145,0)</f>
        <v>0</v>
      </c>
      <c r="BI145" s="25">
        <f>IF(U145="nulová",N145,0)</f>
        <v>0</v>
      </c>
      <c r="BJ145" s="4" t="s">
        <v>19</v>
      </c>
      <c r="BK145" s="25">
        <f>ROUND(L145*K145,2)</f>
        <v>0</v>
      </c>
      <c r="BL145" s="4" t="s">
        <v>48</v>
      </c>
      <c r="BM145" s="4" t="s">
        <v>511</v>
      </c>
    </row>
    <row r="146" spans="2:65" s="1" customFormat="1" ht="22.5" customHeight="1" x14ac:dyDescent="0.3">
      <c r="B146" s="26"/>
      <c r="C146" s="46" t="s">
        <v>512</v>
      </c>
      <c r="D146" s="46" t="s">
        <v>44</v>
      </c>
      <c r="E146" s="47" t="s">
        <v>513</v>
      </c>
      <c r="F146" s="69" t="s">
        <v>514</v>
      </c>
      <c r="G146" s="69"/>
      <c r="H146" s="69"/>
      <c r="I146" s="69"/>
      <c r="J146" s="48" t="s">
        <v>73</v>
      </c>
      <c r="K146" s="49">
        <v>1</v>
      </c>
      <c r="L146" s="70">
        <v>0</v>
      </c>
      <c r="M146" s="70"/>
      <c r="N146" s="71">
        <f>ROUND(L146*K146,2)</f>
        <v>0</v>
      </c>
      <c r="O146" s="71"/>
      <c r="P146" s="71"/>
      <c r="Q146" s="71"/>
      <c r="R146" s="27"/>
      <c r="T146" s="50" t="s">
        <v>0</v>
      </c>
      <c r="U146" s="10" t="s">
        <v>15</v>
      </c>
      <c r="V146" s="8"/>
      <c r="W146" s="51">
        <f>V146*K146</f>
        <v>0</v>
      </c>
      <c r="X146" s="51">
        <v>3.5E-4</v>
      </c>
      <c r="Y146" s="51">
        <f>X146*K146</f>
        <v>3.5E-4</v>
      </c>
      <c r="Z146" s="51">
        <v>0</v>
      </c>
      <c r="AA146" s="52">
        <f>Z146*K146</f>
        <v>0</v>
      </c>
      <c r="AR146" s="4" t="s">
        <v>48</v>
      </c>
      <c r="AT146" s="4" t="s">
        <v>44</v>
      </c>
      <c r="AU146" s="4" t="s">
        <v>20</v>
      </c>
      <c r="AY146" s="4" t="s">
        <v>43</v>
      </c>
      <c r="BE146" s="25">
        <f>IF(U146="základní",N146,0)</f>
        <v>0</v>
      </c>
      <c r="BF146" s="25">
        <f>IF(U146="snížená",N146,0)</f>
        <v>0</v>
      </c>
      <c r="BG146" s="25">
        <f>IF(U146="zákl. přenesená",N146,0)</f>
        <v>0</v>
      </c>
      <c r="BH146" s="25">
        <f>IF(U146="sníž. přenesená",N146,0)</f>
        <v>0</v>
      </c>
      <c r="BI146" s="25">
        <f>IF(U146="nulová",N146,0)</f>
        <v>0</v>
      </c>
      <c r="BJ146" s="4" t="s">
        <v>19</v>
      </c>
      <c r="BK146" s="25">
        <f>ROUND(L146*K146,2)</f>
        <v>0</v>
      </c>
      <c r="BL146" s="4" t="s">
        <v>48</v>
      </c>
      <c r="BM146" s="4" t="s">
        <v>515</v>
      </c>
    </row>
    <row r="147" spans="2:65" s="1" customFormat="1" ht="44.25" customHeight="1" x14ac:dyDescent="0.3">
      <c r="B147" s="26"/>
      <c r="C147" s="54" t="s">
        <v>516</v>
      </c>
      <c r="D147" s="54" t="s">
        <v>53</v>
      </c>
      <c r="E147" s="55" t="s">
        <v>517</v>
      </c>
      <c r="F147" s="74" t="s">
        <v>518</v>
      </c>
      <c r="G147" s="74"/>
      <c r="H147" s="74"/>
      <c r="I147" s="74"/>
      <c r="J147" s="56" t="s">
        <v>73</v>
      </c>
      <c r="K147" s="57">
        <v>1</v>
      </c>
      <c r="L147" s="75">
        <v>0</v>
      </c>
      <c r="M147" s="75"/>
      <c r="N147" s="76">
        <f>ROUND(L147*K147,2)</f>
        <v>0</v>
      </c>
      <c r="O147" s="71"/>
      <c r="P147" s="71"/>
      <c r="Q147" s="71"/>
      <c r="R147" s="27"/>
      <c r="T147" s="50" t="s">
        <v>0</v>
      </c>
      <c r="U147" s="10" t="s">
        <v>15</v>
      </c>
      <c r="V147" s="8"/>
      <c r="W147" s="51">
        <f>V147*K147</f>
        <v>0</v>
      </c>
      <c r="X147" s="51">
        <v>2E-3</v>
      </c>
      <c r="Y147" s="51">
        <f>X147*K147</f>
        <v>2E-3</v>
      </c>
      <c r="Z147" s="51">
        <v>0</v>
      </c>
      <c r="AA147" s="52">
        <f>Z147*K147</f>
        <v>0</v>
      </c>
      <c r="AR147" s="4" t="s">
        <v>55</v>
      </c>
      <c r="AT147" s="4" t="s">
        <v>53</v>
      </c>
      <c r="AU147" s="4" t="s">
        <v>20</v>
      </c>
      <c r="AY147" s="4" t="s">
        <v>43</v>
      </c>
      <c r="BE147" s="25">
        <f>IF(U147="základní",N147,0)</f>
        <v>0</v>
      </c>
      <c r="BF147" s="25">
        <f>IF(U147="snížená",N147,0)</f>
        <v>0</v>
      </c>
      <c r="BG147" s="25">
        <f>IF(U147="zákl. přenesená",N147,0)</f>
        <v>0</v>
      </c>
      <c r="BH147" s="25">
        <f>IF(U147="sníž. přenesená",N147,0)</f>
        <v>0</v>
      </c>
      <c r="BI147" s="25">
        <f>IF(U147="nulová",N147,0)</f>
        <v>0</v>
      </c>
      <c r="BJ147" s="4" t="s">
        <v>19</v>
      </c>
      <c r="BK147" s="25">
        <f>ROUND(L147*K147,2)</f>
        <v>0</v>
      </c>
      <c r="BL147" s="4" t="s">
        <v>48</v>
      </c>
      <c r="BM147" s="4" t="s">
        <v>519</v>
      </c>
    </row>
    <row r="148" spans="2:65" s="1" customFormat="1" ht="30" customHeight="1" x14ac:dyDescent="0.3">
      <c r="B148" s="7"/>
      <c r="C148" s="8"/>
      <c r="D148" s="8"/>
      <c r="E148" s="8"/>
      <c r="F148" s="72" t="s">
        <v>447</v>
      </c>
      <c r="G148" s="73"/>
      <c r="H148" s="73"/>
      <c r="I148" s="73"/>
      <c r="J148" s="8"/>
      <c r="K148" s="8"/>
      <c r="L148" s="8"/>
      <c r="M148" s="8"/>
      <c r="N148" s="8"/>
      <c r="O148" s="8"/>
      <c r="P148" s="8"/>
      <c r="Q148" s="8"/>
      <c r="R148" s="9"/>
      <c r="T148" s="53"/>
      <c r="U148" s="8"/>
      <c r="V148" s="8"/>
      <c r="W148" s="8"/>
      <c r="X148" s="8"/>
      <c r="Y148" s="8"/>
      <c r="Z148" s="8"/>
      <c r="AA148" s="19"/>
      <c r="AT148" s="4" t="s">
        <v>49</v>
      </c>
      <c r="AU148" s="4" t="s">
        <v>20</v>
      </c>
    </row>
    <row r="149" spans="2:65" s="1" customFormat="1" ht="44.25" customHeight="1" x14ac:dyDescent="0.3">
      <c r="B149" s="26"/>
      <c r="C149" s="46" t="s">
        <v>520</v>
      </c>
      <c r="D149" s="46" t="s">
        <v>44</v>
      </c>
      <c r="E149" s="47" t="s">
        <v>521</v>
      </c>
      <c r="F149" s="69" t="s">
        <v>522</v>
      </c>
      <c r="G149" s="69"/>
      <c r="H149" s="69"/>
      <c r="I149" s="69"/>
      <c r="J149" s="48" t="s">
        <v>73</v>
      </c>
      <c r="K149" s="49">
        <v>7</v>
      </c>
      <c r="L149" s="70">
        <v>0</v>
      </c>
      <c r="M149" s="70"/>
      <c r="N149" s="71">
        <f>ROUND(L149*K149,2)</f>
        <v>0</v>
      </c>
      <c r="O149" s="71"/>
      <c r="P149" s="71"/>
      <c r="Q149" s="71"/>
      <c r="R149" s="27"/>
      <c r="T149" s="50" t="s">
        <v>0</v>
      </c>
      <c r="U149" s="10" t="s">
        <v>15</v>
      </c>
      <c r="V149" s="8"/>
      <c r="W149" s="51">
        <f>V149*K149</f>
        <v>0</v>
      </c>
      <c r="X149" s="51">
        <v>2.7E-4</v>
      </c>
      <c r="Y149" s="51">
        <f>X149*K149</f>
        <v>1.89E-3</v>
      </c>
      <c r="Z149" s="51">
        <v>0</v>
      </c>
      <c r="AA149" s="52">
        <f>Z149*K149</f>
        <v>0</v>
      </c>
      <c r="AR149" s="4" t="s">
        <v>48</v>
      </c>
      <c r="AT149" s="4" t="s">
        <v>44</v>
      </c>
      <c r="AU149" s="4" t="s">
        <v>20</v>
      </c>
      <c r="AY149" s="4" t="s">
        <v>43</v>
      </c>
      <c r="BE149" s="25">
        <f>IF(U149="základní",N149,0)</f>
        <v>0</v>
      </c>
      <c r="BF149" s="25">
        <f>IF(U149="snížená",N149,0)</f>
        <v>0</v>
      </c>
      <c r="BG149" s="25">
        <f>IF(U149="zákl. přenesená",N149,0)</f>
        <v>0</v>
      </c>
      <c r="BH149" s="25">
        <f>IF(U149="sníž. přenesená",N149,0)</f>
        <v>0</v>
      </c>
      <c r="BI149" s="25">
        <f>IF(U149="nulová",N149,0)</f>
        <v>0</v>
      </c>
      <c r="BJ149" s="4" t="s">
        <v>19</v>
      </c>
      <c r="BK149" s="25">
        <f>ROUND(L149*K149,2)</f>
        <v>0</v>
      </c>
      <c r="BL149" s="4" t="s">
        <v>48</v>
      </c>
      <c r="BM149" s="4" t="s">
        <v>523</v>
      </c>
    </row>
    <row r="150" spans="2:65" s="1" customFormat="1" ht="31.5" customHeight="1" x14ac:dyDescent="0.3">
      <c r="B150" s="26"/>
      <c r="C150" s="46" t="s">
        <v>524</v>
      </c>
      <c r="D150" s="46" t="s">
        <v>44</v>
      </c>
      <c r="E150" s="47" t="s">
        <v>525</v>
      </c>
      <c r="F150" s="69" t="s">
        <v>526</v>
      </c>
      <c r="G150" s="69"/>
      <c r="H150" s="69"/>
      <c r="I150" s="69"/>
      <c r="J150" s="48" t="s">
        <v>73</v>
      </c>
      <c r="K150" s="49">
        <v>1</v>
      </c>
      <c r="L150" s="70">
        <v>0</v>
      </c>
      <c r="M150" s="70"/>
      <c r="N150" s="71">
        <f>ROUND(L150*K150,2)</f>
        <v>0</v>
      </c>
      <c r="O150" s="71"/>
      <c r="P150" s="71"/>
      <c r="Q150" s="71"/>
      <c r="R150" s="27"/>
      <c r="T150" s="50" t="s">
        <v>0</v>
      </c>
      <c r="U150" s="10" t="s">
        <v>15</v>
      </c>
      <c r="V150" s="8"/>
      <c r="W150" s="51">
        <f>V150*K150</f>
        <v>0</v>
      </c>
      <c r="X150" s="51">
        <v>1.8000000000000001E-4</v>
      </c>
      <c r="Y150" s="51">
        <f>X150*K150</f>
        <v>1.8000000000000001E-4</v>
      </c>
      <c r="Z150" s="51">
        <v>0</v>
      </c>
      <c r="AA150" s="52">
        <f>Z150*K150</f>
        <v>0</v>
      </c>
      <c r="AR150" s="4" t="s">
        <v>48</v>
      </c>
      <c r="AT150" s="4" t="s">
        <v>44</v>
      </c>
      <c r="AU150" s="4" t="s">
        <v>20</v>
      </c>
      <c r="AY150" s="4" t="s">
        <v>43</v>
      </c>
      <c r="BE150" s="25">
        <f>IF(U150="základní",N150,0)</f>
        <v>0</v>
      </c>
      <c r="BF150" s="25">
        <f>IF(U150="snížená",N150,0)</f>
        <v>0</v>
      </c>
      <c r="BG150" s="25">
        <f>IF(U150="zákl. přenesená",N150,0)</f>
        <v>0</v>
      </c>
      <c r="BH150" s="25">
        <f>IF(U150="sníž. přenesená",N150,0)</f>
        <v>0</v>
      </c>
      <c r="BI150" s="25">
        <f>IF(U150="nulová",N150,0)</f>
        <v>0</v>
      </c>
      <c r="BJ150" s="4" t="s">
        <v>19</v>
      </c>
      <c r="BK150" s="25">
        <f>ROUND(L150*K150,2)</f>
        <v>0</v>
      </c>
      <c r="BL150" s="4" t="s">
        <v>48</v>
      </c>
      <c r="BM150" s="4" t="s">
        <v>527</v>
      </c>
    </row>
    <row r="151" spans="2:65" s="1" customFormat="1" ht="30" customHeight="1" x14ac:dyDescent="0.3">
      <c r="B151" s="7"/>
      <c r="C151" s="8"/>
      <c r="D151" s="8"/>
      <c r="E151" s="8"/>
      <c r="F151" s="72" t="s">
        <v>411</v>
      </c>
      <c r="G151" s="73"/>
      <c r="H151" s="73"/>
      <c r="I151" s="73"/>
      <c r="J151" s="8"/>
      <c r="K151" s="8"/>
      <c r="L151" s="8"/>
      <c r="M151" s="8"/>
      <c r="N151" s="8"/>
      <c r="O151" s="8"/>
      <c r="P151" s="8"/>
      <c r="Q151" s="8"/>
      <c r="R151" s="9"/>
      <c r="T151" s="53"/>
      <c r="U151" s="8"/>
      <c r="V151" s="8"/>
      <c r="W151" s="8"/>
      <c r="X151" s="8"/>
      <c r="Y151" s="8"/>
      <c r="Z151" s="8"/>
      <c r="AA151" s="19"/>
      <c r="AT151" s="4" t="s">
        <v>49</v>
      </c>
      <c r="AU151" s="4" t="s">
        <v>20</v>
      </c>
    </row>
    <row r="152" spans="2:65" s="1" customFormat="1" ht="31.5" customHeight="1" x14ac:dyDescent="0.3">
      <c r="B152" s="26"/>
      <c r="C152" s="46" t="s">
        <v>528</v>
      </c>
      <c r="D152" s="46" t="s">
        <v>44</v>
      </c>
      <c r="E152" s="47" t="s">
        <v>529</v>
      </c>
      <c r="F152" s="69" t="s">
        <v>530</v>
      </c>
      <c r="G152" s="69"/>
      <c r="H152" s="69"/>
      <c r="I152" s="69"/>
      <c r="J152" s="48" t="s">
        <v>73</v>
      </c>
      <c r="K152" s="49">
        <v>1</v>
      </c>
      <c r="L152" s="70">
        <v>0</v>
      </c>
      <c r="M152" s="70"/>
      <c r="N152" s="71">
        <f>ROUND(L152*K152,2)</f>
        <v>0</v>
      </c>
      <c r="O152" s="71"/>
      <c r="P152" s="71"/>
      <c r="Q152" s="71"/>
      <c r="R152" s="27"/>
      <c r="T152" s="50" t="s">
        <v>0</v>
      </c>
      <c r="U152" s="10" t="s">
        <v>15</v>
      </c>
      <c r="V152" s="8"/>
      <c r="W152" s="51">
        <f>V152*K152</f>
        <v>0</v>
      </c>
      <c r="X152" s="51">
        <v>6.9999999999999999E-4</v>
      </c>
      <c r="Y152" s="51">
        <f>X152*K152</f>
        <v>6.9999999999999999E-4</v>
      </c>
      <c r="Z152" s="51">
        <v>0</v>
      </c>
      <c r="AA152" s="52">
        <f>Z152*K152</f>
        <v>0</v>
      </c>
      <c r="AR152" s="4" t="s">
        <v>48</v>
      </c>
      <c r="AT152" s="4" t="s">
        <v>44</v>
      </c>
      <c r="AU152" s="4" t="s">
        <v>20</v>
      </c>
      <c r="AY152" s="4" t="s">
        <v>43</v>
      </c>
      <c r="BE152" s="25">
        <f>IF(U152="základní",N152,0)</f>
        <v>0</v>
      </c>
      <c r="BF152" s="25">
        <f>IF(U152="snížená",N152,0)</f>
        <v>0</v>
      </c>
      <c r="BG152" s="25">
        <f>IF(U152="zákl. přenesená",N152,0)</f>
        <v>0</v>
      </c>
      <c r="BH152" s="25">
        <f>IF(U152="sníž. přenesená",N152,0)</f>
        <v>0</v>
      </c>
      <c r="BI152" s="25">
        <f>IF(U152="nulová",N152,0)</f>
        <v>0</v>
      </c>
      <c r="BJ152" s="4" t="s">
        <v>19</v>
      </c>
      <c r="BK152" s="25">
        <f>ROUND(L152*K152,2)</f>
        <v>0</v>
      </c>
      <c r="BL152" s="4" t="s">
        <v>48</v>
      </c>
      <c r="BM152" s="4" t="s">
        <v>531</v>
      </c>
    </row>
    <row r="153" spans="2:65" s="1" customFormat="1" ht="22.5" customHeight="1" x14ac:dyDescent="0.3">
      <c r="B153" s="7"/>
      <c r="C153" s="8"/>
      <c r="D153" s="8"/>
      <c r="E153" s="8"/>
      <c r="F153" s="72" t="s">
        <v>532</v>
      </c>
      <c r="G153" s="73"/>
      <c r="H153" s="73"/>
      <c r="I153" s="73"/>
      <c r="J153" s="8"/>
      <c r="K153" s="8"/>
      <c r="L153" s="8"/>
      <c r="M153" s="8"/>
      <c r="N153" s="8"/>
      <c r="O153" s="8"/>
      <c r="P153" s="8"/>
      <c r="Q153" s="8"/>
      <c r="R153" s="9"/>
      <c r="T153" s="53"/>
      <c r="U153" s="8"/>
      <c r="V153" s="8"/>
      <c r="W153" s="8"/>
      <c r="X153" s="8"/>
      <c r="Y153" s="8"/>
      <c r="Z153" s="8"/>
      <c r="AA153" s="19"/>
      <c r="AT153" s="4" t="s">
        <v>49</v>
      </c>
      <c r="AU153" s="4" t="s">
        <v>20</v>
      </c>
    </row>
    <row r="154" spans="2:65" s="1" customFormat="1" ht="31.5" customHeight="1" x14ac:dyDescent="0.3">
      <c r="B154" s="26"/>
      <c r="C154" s="46" t="s">
        <v>533</v>
      </c>
      <c r="D154" s="46" t="s">
        <v>44</v>
      </c>
      <c r="E154" s="47" t="s">
        <v>534</v>
      </c>
      <c r="F154" s="69" t="s">
        <v>535</v>
      </c>
      <c r="G154" s="69"/>
      <c r="H154" s="69"/>
      <c r="I154" s="69"/>
      <c r="J154" s="48" t="s">
        <v>73</v>
      </c>
      <c r="K154" s="49">
        <v>3</v>
      </c>
      <c r="L154" s="70">
        <v>0</v>
      </c>
      <c r="M154" s="70"/>
      <c r="N154" s="71">
        <f>ROUND(L154*K154,2)</f>
        <v>0</v>
      </c>
      <c r="O154" s="71"/>
      <c r="P154" s="71"/>
      <c r="Q154" s="71"/>
      <c r="R154" s="27"/>
      <c r="T154" s="50" t="s">
        <v>0</v>
      </c>
      <c r="U154" s="10" t="s">
        <v>15</v>
      </c>
      <c r="V154" s="8"/>
      <c r="W154" s="51">
        <f>V154*K154</f>
        <v>0</v>
      </c>
      <c r="X154" s="51">
        <v>5.9999999999999995E-4</v>
      </c>
      <c r="Y154" s="51">
        <f>X154*K154</f>
        <v>1.8E-3</v>
      </c>
      <c r="Z154" s="51">
        <v>0</v>
      </c>
      <c r="AA154" s="52">
        <f>Z154*K154</f>
        <v>0</v>
      </c>
      <c r="AR154" s="4" t="s">
        <v>48</v>
      </c>
      <c r="AT154" s="4" t="s">
        <v>44</v>
      </c>
      <c r="AU154" s="4" t="s">
        <v>20</v>
      </c>
      <c r="AY154" s="4" t="s">
        <v>43</v>
      </c>
      <c r="BE154" s="25">
        <f>IF(U154="základní",N154,0)</f>
        <v>0</v>
      </c>
      <c r="BF154" s="25">
        <f>IF(U154="snížená",N154,0)</f>
        <v>0</v>
      </c>
      <c r="BG154" s="25">
        <f>IF(U154="zákl. přenesená",N154,0)</f>
        <v>0</v>
      </c>
      <c r="BH154" s="25">
        <f>IF(U154="sníž. přenesená",N154,0)</f>
        <v>0</v>
      </c>
      <c r="BI154" s="25">
        <f>IF(U154="nulová",N154,0)</f>
        <v>0</v>
      </c>
      <c r="BJ154" s="4" t="s">
        <v>19</v>
      </c>
      <c r="BK154" s="25">
        <f>ROUND(L154*K154,2)</f>
        <v>0</v>
      </c>
      <c r="BL154" s="4" t="s">
        <v>48</v>
      </c>
      <c r="BM154" s="4" t="s">
        <v>536</v>
      </c>
    </row>
    <row r="155" spans="2:65" s="1" customFormat="1" ht="22.5" customHeight="1" x14ac:dyDescent="0.3">
      <c r="B155" s="7"/>
      <c r="C155" s="8"/>
      <c r="D155" s="8"/>
      <c r="E155" s="8"/>
      <c r="F155" s="72" t="s">
        <v>537</v>
      </c>
      <c r="G155" s="73"/>
      <c r="H155" s="73"/>
      <c r="I155" s="73"/>
      <c r="J155" s="8"/>
      <c r="K155" s="8"/>
      <c r="L155" s="8"/>
      <c r="M155" s="8"/>
      <c r="N155" s="8"/>
      <c r="O155" s="8"/>
      <c r="P155" s="8"/>
      <c r="Q155" s="8"/>
      <c r="R155" s="9"/>
      <c r="T155" s="53"/>
      <c r="U155" s="8"/>
      <c r="V155" s="8"/>
      <c r="W155" s="8"/>
      <c r="X155" s="8"/>
      <c r="Y155" s="8"/>
      <c r="Z155" s="8"/>
      <c r="AA155" s="19"/>
      <c r="AT155" s="4" t="s">
        <v>49</v>
      </c>
      <c r="AU155" s="4" t="s">
        <v>20</v>
      </c>
    </row>
    <row r="156" spans="2:65" s="1" customFormat="1" ht="31.5" customHeight="1" x14ac:dyDescent="0.3">
      <c r="B156" s="26"/>
      <c r="C156" s="46" t="s">
        <v>538</v>
      </c>
      <c r="D156" s="46" t="s">
        <v>44</v>
      </c>
      <c r="E156" s="47" t="s">
        <v>539</v>
      </c>
      <c r="F156" s="69" t="s">
        <v>540</v>
      </c>
      <c r="G156" s="69"/>
      <c r="H156" s="69"/>
      <c r="I156" s="69"/>
      <c r="J156" s="48" t="s">
        <v>73</v>
      </c>
      <c r="K156" s="49">
        <v>3</v>
      </c>
      <c r="L156" s="70">
        <v>0</v>
      </c>
      <c r="M156" s="70"/>
      <c r="N156" s="71">
        <f>ROUND(L156*K156,2)</f>
        <v>0</v>
      </c>
      <c r="O156" s="71"/>
      <c r="P156" s="71"/>
      <c r="Q156" s="71"/>
      <c r="R156" s="27"/>
      <c r="T156" s="50" t="s">
        <v>0</v>
      </c>
      <c r="U156" s="10" t="s">
        <v>15</v>
      </c>
      <c r="V156" s="8"/>
      <c r="W156" s="51">
        <f>V156*K156</f>
        <v>0</v>
      </c>
      <c r="X156" s="51">
        <v>5.9999999999999995E-4</v>
      </c>
      <c r="Y156" s="51">
        <f>X156*K156</f>
        <v>1.8E-3</v>
      </c>
      <c r="Z156" s="51">
        <v>0</v>
      </c>
      <c r="AA156" s="52">
        <f>Z156*K156</f>
        <v>0</v>
      </c>
      <c r="AR156" s="4" t="s">
        <v>48</v>
      </c>
      <c r="AT156" s="4" t="s">
        <v>44</v>
      </c>
      <c r="AU156" s="4" t="s">
        <v>20</v>
      </c>
      <c r="AY156" s="4" t="s">
        <v>43</v>
      </c>
      <c r="BE156" s="25">
        <f>IF(U156="základní",N156,0)</f>
        <v>0</v>
      </c>
      <c r="BF156" s="25">
        <f>IF(U156="snížená",N156,0)</f>
        <v>0</v>
      </c>
      <c r="BG156" s="25">
        <f>IF(U156="zákl. přenesená",N156,0)</f>
        <v>0</v>
      </c>
      <c r="BH156" s="25">
        <f>IF(U156="sníž. přenesená",N156,0)</f>
        <v>0</v>
      </c>
      <c r="BI156" s="25">
        <f>IF(U156="nulová",N156,0)</f>
        <v>0</v>
      </c>
      <c r="BJ156" s="4" t="s">
        <v>19</v>
      </c>
      <c r="BK156" s="25">
        <f>ROUND(L156*K156,2)</f>
        <v>0</v>
      </c>
      <c r="BL156" s="4" t="s">
        <v>48</v>
      </c>
      <c r="BM156" s="4" t="s">
        <v>541</v>
      </c>
    </row>
    <row r="157" spans="2:65" s="1" customFormat="1" ht="22.5" customHeight="1" x14ac:dyDescent="0.3">
      <c r="B157" s="7"/>
      <c r="C157" s="8"/>
      <c r="D157" s="8"/>
      <c r="E157" s="8"/>
      <c r="F157" s="72" t="s">
        <v>542</v>
      </c>
      <c r="G157" s="73"/>
      <c r="H157" s="73"/>
      <c r="I157" s="73"/>
      <c r="J157" s="8"/>
      <c r="K157" s="8"/>
      <c r="L157" s="8"/>
      <c r="M157" s="8"/>
      <c r="N157" s="8"/>
      <c r="O157" s="8"/>
      <c r="P157" s="8"/>
      <c r="Q157" s="8"/>
      <c r="R157" s="9"/>
      <c r="T157" s="53"/>
      <c r="U157" s="8"/>
      <c r="V157" s="8"/>
      <c r="W157" s="8"/>
      <c r="X157" s="8"/>
      <c r="Y157" s="8"/>
      <c r="Z157" s="8"/>
      <c r="AA157" s="19"/>
      <c r="AT157" s="4" t="s">
        <v>49</v>
      </c>
      <c r="AU157" s="4" t="s">
        <v>20</v>
      </c>
    </row>
    <row r="158" spans="2:65" s="1" customFormat="1" ht="31.5" customHeight="1" x14ac:dyDescent="0.3">
      <c r="B158" s="26"/>
      <c r="C158" s="46" t="s">
        <v>543</v>
      </c>
      <c r="D158" s="46" t="s">
        <v>44</v>
      </c>
      <c r="E158" s="47" t="s">
        <v>544</v>
      </c>
      <c r="F158" s="69" t="s">
        <v>545</v>
      </c>
      <c r="G158" s="69"/>
      <c r="H158" s="69"/>
      <c r="I158" s="69"/>
      <c r="J158" s="48" t="s">
        <v>73</v>
      </c>
      <c r="K158" s="49">
        <v>1</v>
      </c>
      <c r="L158" s="70">
        <v>0</v>
      </c>
      <c r="M158" s="70"/>
      <c r="N158" s="71">
        <f>ROUND(L158*K158,2)</f>
        <v>0</v>
      </c>
      <c r="O158" s="71"/>
      <c r="P158" s="71"/>
      <c r="Q158" s="71"/>
      <c r="R158" s="27"/>
      <c r="T158" s="50" t="s">
        <v>0</v>
      </c>
      <c r="U158" s="10" t="s">
        <v>15</v>
      </c>
      <c r="V158" s="8"/>
      <c r="W158" s="51">
        <f>V158*K158</f>
        <v>0</v>
      </c>
      <c r="X158" s="51">
        <v>1.2999999999999999E-4</v>
      </c>
      <c r="Y158" s="51">
        <f>X158*K158</f>
        <v>1.2999999999999999E-4</v>
      </c>
      <c r="Z158" s="51">
        <v>0</v>
      </c>
      <c r="AA158" s="52">
        <f>Z158*K158</f>
        <v>0</v>
      </c>
      <c r="AR158" s="4" t="s">
        <v>48</v>
      </c>
      <c r="AT158" s="4" t="s">
        <v>44</v>
      </c>
      <c r="AU158" s="4" t="s">
        <v>20</v>
      </c>
      <c r="AY158" s="4" t="s">
        <v>43</v>
      </c>
      <c r="BE158" s="25">
        <f>IF(U158="základní",N158,0)</f>
        <v>0</v>
      </c>
      <c r="BF158" s="25">
        <f>IF(U158="snížená",N158,0)</f>
        <v>0</v>
      </c>
      <c r="BG158" s="25">
        <f>IF(U158="zákl. přenesená",N158,0)</f>
        <v>0</v>
      </c>
      <c r="BH158" s="25">
        <f>IF(U158="sníž. přenesená",N158,0)</f>
        <v>0</v>
      </c>
      <c r="BI158" s="25">
        <f>IF(U158="nulová",N158,0)</f>
        <v>0</v>
      </c>
      <c r="BJ158" s="4" t="s">
        <v>19</v>
      </c>
      <c r="BK158" s="25">
        <f>ROUND(L158*K158,2)</f>
        <v>0</v>
      </c>
      <c r="BL158" s="4" t="s">
        <v>48</v>
      </c>
      <c r="BM158" s="4" t="s">
        <v>546</v>
      </c>
    </row>
    <row r="159" spans="2:65" s="1" customFormat="1" ht="30" customHeight="1" x14ac:dyDescent="0.3">
      <c r="B159" s="7"/>
      <c r="C159" s="8"/>
      <c r="D159" s="8"/>
      <c r="E159" s="8"/>
      <c r="F159" s="72" t="s">
        <v>411</v>
      </c>
      <c r="G159" s="73"/>
      <c r="H159" s="73"/>
      <c r="I159" s="73"/>
      <c r="J159" s="8"/>
      <c r="K159" s="8"/>
      <c r="L159" s="8"/>
      <c r="M159" s="8"/>
      <c r="N159" s="8"/>
      <c r="O159" s="8"/>
      <c r="P159" s="8"/>
      <c r="Q159" s="8"/>
      <c r="R159" s="9"/>
      <c r="T159" s="53"/>
      <c r="U159" s="8"/>
      <c r="V159" s="8"/>
      <c r="W159" s="8"/>
      <c r="X159" s="8"/>
      <c r="Y159" s="8"/>
      <c r="Z159" s="8"/>
      <c r="AA159" s="19"/>
      <c r="AT159" s="4" t="s">
        <v>49</v>
      </c>
      <c r="AU159" s="4" t="s">
        <v>20</v>
      </c>
    </row>
    <row r="160" spans="2:65" s="1" customFormat="1" ht="31.5" customHeight="1" x14ac:dyDescent="0.3">
      <c r="B160" s="26"/>
      <c r="C160" s="46" t="s">
        <v>547</v>
      </c>
      <c r="D160" s="46" t="s">
        <v>44</v>
      </c>
      <c r="E160" s="47" t="s">
        <v>548</v>
      </c>
      <c r="F160" s="69" t="s">
        <v>549</v>
      </c>
      <c r="G160" s="69"/>
      <c r="H160" s="69"/>
      <c r="I160" s="69"/>
      <c r="J160" s="48" t="s">
        <v>73</v>
      </c>
      <c r="K160" s="49">
        <v>1</v>
      </c>
      <c r="L160" s="70">
        <v>0</v>
      </c>
      <c r="M160" s="70"/>
      <c r="N160" s="71">
        <f t="shared" ref="N160:N185" si="50">ROUND(L160*K160,2)</f>
        <v>0</v>
      </c>
      <c r="O160" s="71"/>
      <c r="P160" s="71"/>
      <c r="Q160" s="71"/>
      <c r="R160" s="27"/>
      <c r="T160" s="50" t="s">
        <v>0</v>
      </c>
      <c r="U160" s="10" t="s">
        <v>15</v>
      </c>
      <c r="V160" s="8"/>
      <c r="W160" s="51">
        <f t="shared" ref="W160:W185" si="51">V160*K160</f>
        <v>0</v>
      </c>
      <c r="X160" s="51">
        <v>5.1999999999999995E-4</v>
      </c>
      <c r="Y160" s="51">
        <f t="shared" ref="Y160:Y185" si="52">X160*K160</f>
        <v>5.1999999999999995E-4</v>
      </c>
      <c r="Z160" s="51">
        <v>0</v>
      </c>
      <c r="AA160" s="52">
        <f t="shared" ref="AA160:AA185" si="53">Z160*K160</f>
        <v>0</v>
      </c>
      <c r="AR160" s="4" t="s">
        <v>48</v>
      </c>
      <c r="AT160" s="4" t="s">
        <v>44</v>
      </c>
      <c r="AU160" s="4" t="s">
        <v>20</v>
      </c>
      <c r="AY160" s="4" t="s">
        <v>43</v>
      </c>
      <c r="BE160" s="25">
        <f t="shared" ref="BE160:BE185" si="54">IF(U160="základní",N160,0)</f>
        <v>0</v>
      </c>
      <c r="BF160" s="25">
        <f t="shared" ref="BF160:BF185" si="55">IF(U160="snížená",N160,0)</f>
        <v>0</v>
      </c>
      <c r="BG160" s="25">
        <f t="shared" ref="BG160:BG185" si="56">IF(U160="zákl. přenesená",N160,0)</f>
        <v>0</v>
      </c>
      <c r="BH160" s="25">
        <f t="shared" ref="BH160:BH185" si="57">IF(U160="sníž. přenesená",N160,0)</f>
        <v>0</v>
      </c>
      <c r="BI160" s="25">
        <f t="shared" ref="BI160:BI185" si="58">IF(U160="nulová",N160,0)</f>
        <v>0</v>
      </c>
      <c r="BJ160" s="4" t="s">
        <v>19</v>
      </c>
      <c r="BK160" s="25">
        <f t="shared" ref="BK160:BK185" si="59">ROUND(L160*K160,2)</f>
        <v>0</v>
      </c>
      <c r="BL160" s="4" t="s">
        <v>48</v>
      </c>
      <c r="BM160" s="4" t="s">
        <v>550</v>
      </c>
    </row>
    <row r="161" spans="2:65" s="1" customFormat="1" ht="22.5" customHeight="1" x14ac:dyDescent="0.3">
      <c r="B161" s="26"/>
      <c r="C161" s="46" t="s">
        <v>551</v>
      </c>
      <c r="D161" s="46" t="s">
        <v>44</v>
      </c>
      <c r="E161" s="47" t="s">
        <v>552</v>
      </c>
      <c r="F161" s="69" t="s">
        <v>553</v>
      </c>
      <c r="G161" s="69"/>
      <c r="H161" s="69"/>
      <c r="I161" s="69"/>
      <c r="J161" s="48" t="s">
        <v>73</v>
      </c>
      <c r="K161" s="49">
        <v>5</v>
      </c>
      <c r="L161" s="70">
        <v>0</v>
      </c>
      <c r="M161" s="70"/>
      <c r="N161" s="71">
        <f t="shared" si="50"/>
        <v>0</v>
      </c>
      <c r="O161" s="71"/>
      <c r="P161" s="71"/>
      <c r="Q161" s="71"/>
      <c r="R161" s="27"/>
      <c r="T161" s="50" t="s">
        <v>0</v>
      </c>
      <c r="U161" s="10" t="s">
        <v>15</v>
      </c>
      <c r="V161" s="8"/>
      <c r="W161" s="51">
        <f t="shared" si="51"/>
        <v>0</v>
      </c>
      <c r="X161" s="51">
        <v>7.7999999999999999E-4</v>
      </c>
      <c r="Y161" s="51">
        <f t="shared" si="52"/>
        <v>3.8999999999999998E-3</v>
      </c>
      <c r="Z161" s="51">
        <v>0</v>
      </c>
      <c r="AA161" s="52">
        <f t="shared" si="53"/>
        <v>0</v>
      </c>
      <c r="AR161" s="4" t="s">
        <v>48</v>
      </c>
      <c r="AT161" s="4" t="s">
        <v>44</v>
      </c>
      <c r="AU161" s="4" t="s">
        <v>20</v>
      </c>
      <c r="AY161" s="4" t="s">
        <v>43</v>
      </c>
      <c r="BE161" s="25">
        <f t="shared" si="54"/>
        <v>0</v>
      </c>
      <c r="BF161" s="25">
        <f t="shared" si="55"/>
        <v>0</v>
      </c>
      <c r="BG161" s="25">
        <f t="shared" si="56"/>
        <v>0</v>
      </c>
      <c r="BH161" s="25">
        <f t="shared" si="57"/>
        <v>0</v>
      </c>
      <c r="BI161" s="25">
        <f t="shared" si="58"/>
        <v>0</v>
      </c>
      <c r="BJ161" s="4" t="s">
        <v>19</v>
      </c>
      <c r="BK161" s="25">
        <f t="shared" si="59"/>
        <v>0</v>
      </c>
      <c r="BL161" s="4" t="s">
        <v>48</v>
      </c>
      <c r="BM161" s="4" t="s">
        <v>554</v>
      </c>
    </row>
    <row r="162" spans="2:65" s="1" customFormat="1" ht="22.5" customHeight="1" x14ac:dyDescent="0.3">
      <c r="B162" s="26"/>
      <c r="C162" s="46" t="s">
        <v>555</v>
      </c>
      <c r="D162" s="46" t="s">
        <v>44</v>
      </c>
      <c r="E162" s="47" t="s">
        <v>556</v>
      </c>
      <c r="F162" s="69" t="s">
        <v>557</v>
      </c>
      <c r="G162" s="69"/>
      <c r="H162" s="69"/>
      <c r="I162" s="69"/>
      <c r="J162" s="48" t="s">
        <v>73</v>
      </c>
      <c r="K162" s="49">
        <v>5</v>
      </c>
      <c r="L162" s="70">
        <v>0</v>
      </c>
      <c r="M162" s="70"/>
      <c r="N162" s="71">
        <f t="shared" si="50"/>
        <v>0</v>
      </c>
      <c r="O162" s="71"/>
      <c r="P162" s="71"/>
      <c r="Q162" s="71"/>
      <c r="R162" s="27"/>
      <c r="T162" s="50" t="s">
        <v>0</v>
      </c>
      <c r="U162" s="10" t="s">
        <v>15</v>
      </c>
      <c r="V162" s="8"/>
      <c r="W162" s="51">
        <f t="shared" si="51"/>
        <v>0</v>
      </c>
      <c r="X162" s="51">
        <v>7.6000000000000004E-4</v>
      </c>
      <c r="Y162" s="51">
        <f t="shared" si="52"/>
        <v>3.8000000000000004E-3</v>
      </c>
      <c r="Z162" s="51">
        <v>0</v>
      </c>
      <c r="AA162" s="52">
        <f t="shared" si="53"/>
        <v>0</v>
      </c>
      <c r="AR162" s="4" t="s">
        <v>48</v>
      </c>
      <c r="AT162" s="4" t="s">
        <v>44</v>
      </c>
      <c r="AU162" s="4" t="s">
        <v>20</v>
      </c>
      <c r="AY162" s="4" t="s">
        <v>43</v>
      </c>
      <c r="BE162" s="25">
        <f t="shared" si="54"/>
        <v>0</v>
      </c>
      <c r="BF162" s="25">
        <f t="shared" si="55"/>
        <v>0</v>
      </c>
      <c r="BG162" s="25">
        <f t="shared" si="56"/>
        <v>0</v>
      </c>
      <c r="BH162" s="25">
        <f t="shared" si="57"/>
        <v>0</v>
      </c>
      <c r="BI162" s="25">
        <f t="shared" si="58"/>
        <v>0</v>
      </c>
      <c r="BJ162" s="4" t="s">
        <v>19</v>
      </c>
      <c r="BK162" s="25">
        <f t="shared" si="59"/>
        <v>0</v>
      </c>
      <c r="BL162" s="4" t="s">
        <v>48</v>
      </c>
      <c r="BM162" s="4" t="s">
        <v>558</v>
      </c>
    </row>
    <row r="163" spans="2:65" s="1" customFormat="1" ht="22.5" customHeight="1" x14ac:dyDescent="0.3">
      <c r="B163" s="26"/>
      <c r="C163" s="46" t="s">
        <v>559</v>
      </c>
      <c r="D163" s="46" t="s">
        <v>44</v>
      </c>
      <c r="E163" s="47" t="s">
        <v>560</v>
      </c>
      <c r="F163" s="69" t="s">
        <v>561</v>
      </c>
      <c r="G163" s="69"/>
      <c r="H163" s="69"/>
      <c r="I163" s="69"/>
      <c r="J163" s="48" t="s">
        <v>73</v>
      </c>
      <c r="K163" s="49">
        <v>15</v>
      </c>
      <c r="L163" s="70">
        <v>0</v>
      </c>
      <c r="M163" s="70"/>
      <c r="N163" s="71">
        <f t="shared" si="50"/>
        <v>0</v>
      </c>
      <c r="O163" s="71"/>
      <c r="P163" s="71"/>
      <c r="Q163" s="71"/>
      <c r="R163" s="27"/>
      <c r="T163" s="50" t="s">
        <v>0</v>
      </c>
      <c r="U163" s="10" t="s">
        <v>15</v>
      </c>
      <c r="V163" s="8"/>
      <c r="W163" s="51">
        <f t="shared" si="51"/>
        <v>0</v>
      </c>
      <c r="X163" s="51">
        <v>1.2899999999999999E-3</v>
      </c>
      <c r="Y163" s="51">
        <f t="shared" si="52"/>
        <v>1.9349999999999999E-2</v>
      </c>
      <c r="Z163" s="51">
        <v>0</v>
      </c>
      <c r="AA163" s="52">
        <f t="shared" si="53"/>
        <v>0</v>
      </c>
      <c r="AR163" s="4" t="s">
        <v>48</v>
      </c>
      <c r="AT163" s="4" t="s">
        <v>44</v>
      </c>
      <c r="AU163" s="4" t="s">
        <v>20</v>
      </c>
      <c r="AY163" s="4" t="s">
        <v>43</v>
      </c>
      <c r="BE163" s="25">
        <f t="shared" si="54"/>
        <v>0</v>
      </c>
      <c r="BF163" s="25">
        <f t="shared" si="55"/>
        <v>0</v>
      </c>
      <c r="BG163" s="25">
        <f t="shared" si="56"/>
        <v>0</v>
      </c>
      <c r="BH163" s="25">
        <f t="shared" si="57"/>
        <v>0</v>
      </c>
      <c r="BI163" s="25">
        <f t="shared" si="58"/>
        <v>0</v>
      </c>
      <c r="BJ163" s="4" t="s">
        <v>19</v>
      </c>
      <c r="BK163" s="25">
        <f t="shared" si="59"/>
        <v>0</v>
      </c>
      <c r="BL163" s="4" t="s">
        <v>48</v>
      </c>
      <c r="BM163" s="4" t="s">
        <v>562</v>
      </c>
    </row>
    <row r="164" spans="2:65" s="1" customFormat="1" ht="22.5" customHeight="1" x14ac:dyDescent="0.3">
      <c r="B164" s="26"/>
      <c r="C164" s="46" t="s">
        <v>563</v>
      </c>
      <c r="D164" s="46" t="s">
        <v>44</v>
      </c>
      <c r="E164" s="47" t="s">
        <v>564</v>
      </c>
      <c r="F164" s="69" t="s">
        <v>565</v>
      </c>
      <c r="G164" s="69"/>
      <c r="H164" s="69"/>
      <c r="I164" s="69"/>
      <c r="J164" s="48" t="s">
        <v>73</v>
      </c>
      <c r="K164" s="49">
        <v>45</v>
      </c>
      <c r="L164" s="70">
        <v>0</v>
      </c>
      <c r="M164" s="70"/>
      <c r="N164" s="71">
        <f t="shared" si="50"/>
        <v>0</v>
      </c>
      <c r="O164" s="71"/>
      <c r="P164" s="71"/>
      <c r="Q164" s="71"/>
      <c r="R164" s="27"/>
      <c r="T164" s="50" t="s">
        <v>0</v>
      </c>
      <c r="U164" s="10" t="s">
        <v>15</v>
      </c>
      <c r="V164" s="8"/>
      <c r="W164" s="51">
        <f t="shared" si="51"/>
        <v>0</v>
      </c>
      <c r="X164" s="51">
        <v>1.82E-3</v>
      </c>
      <c r="Y164" s="51">
        <f t="shared" si="52"/>
        <v>8.1900000000000001E-2</v>
      </c>
      <c r="Z164" s="51">
        <v>0</v>
      </c>
      <c r="AA164" s="52">
        <f t="shared" si="53"/>
        <v>0</v>
      </c>
      <c r="AR164" s="4" t="s">
        <v>48</v>
      </c>
      <c r="AT164" s="4" t="s">
        <v>44</v>
      </c>
      <c r="AU164" s="4" t="s">
        <v>20</v>
      </c>
      <c r="AY164" s="4" t="s">
        <v>43</v>
      </c>
      <c r="BE164" s="25">
        <f t="shared" si="54"/>
        <v>0</v>
      </c>
      <c r="BF164" s="25">
        <f t="shared" si="55"/>
        <v>0</v>
      </c>
      <c r="BG164" s="25">
        <f t="shared" si="56"/>
        <v>0</v>
      </c>
      <c r="BH164" s="25">
        <f t="shared" si="57"/>
        <v>0</v>
      </c>
      <c r="BI164" s="25">
        <f t="shared" si="58"/>
        <v>0</v>
      </c>
      <c r="BJ164" s="4" t="s">
        <v>19</v>
      </c>
      <c r="BK164" s="25">
        <f t="shared" si="59"/>
        <v>0</v>
      </c>
      <c r="BL164" s="4" t="s">
        <v>48</v>
      </c>
      <c r="BM164" s="4" t="s">
        <v>566</v>
      </c>
    </row>
    <row r="165" spans="2:65" s="1" customFormat="1" ht="31.5" customHeight="1" x14ac:dyDescent="0.3">
      <c r="B165" s="26"/>
      <c r="C165" s="46" t="s">
        <v>567</v>
      </c>
      <c r="D165" s="46" t="s">
        <v>44</v>
      </c>
      <c r="E165" s="47" t="s">
        <v>568</v>
      </c>
      <c r="F165" s="69" t="s">
        <v>569</v>
      </c>
      <c r="G165" s="69"/>
      <c r="H165" s="69"/>
      <c r="I165" s="69"/>
      <c r="J165" s="48" t="s">
        <v>73</v>
      </c>
      <c r="K165" s="49">
        <v>22</v>
      </c>
      <c r="L165" s="70">
        <v>0</v>
      </c>
      <c r="M165" s="70"/>
      <c r="N165" s="71">
        <f t="shared" si="50"/>
        <v>0</v>
      </c>
      <c r="O165" s="71"/>
      <c r="P165" s="71"/>
      <c r="Q165" s="71"/>
      <c r="R165" s="27"/>
      <c r="T165" s="50" t="s">
        <v>0</v>
      </c>
      <c r="U165" s="10" t="s">
        <v>15</v>
      </c>
      <c r="V165" s="8"/>
      <c r="W165" s="51">
        <f t="shared" si="51"/>
        <v>0</v>
      </c>
      <c r="X165" s="51">
        <v>2.2000000000000001E-4</v>
      </c>
      <c r="Y165" s="51">
        <f t="shared" si="52"/>
        <v>4.8400000000000006E-3</v>
      </c>
      <c r="Z165" s="51">
        <v>0</v>
      </c>
      <c r="AA165" s="52">
        <f t="shared" si="53"/>
        <v>0</v>
      </c>
      <c r="AR165" s="4" t="s">
        <v>48</v>
      </c>
      <c r="AT165" s="4" t="s">
        <v>44</v>
      </c>
      <c r="AU165" s="4" t="s">
        <v>20</v>
      </c>
      <c r="AY165" s="4" t="s">
        <v>43</v>
      </c>
      <c r="BE165" s="25">
        <f t="shared" si="54"/>
        <v>0</v>
      </c>
      <c r="BF165" s="25">
        <f t="shared" si="55"/>
        <v>0</v>
      </c>
      <c r="BG165" s="25">
        <f t="shared" si="56"/>
        <v>0</v>
      </c>
      <c r="BH165" s="25">
        <f t="shared" si="57"/>
        <v>0</v>
      </c>
      <c r="BI165" s="25">
        <f t="shared" si="58"/>
        <v>0</v>
      </c>
      <c r="BJ165" s="4" t="s">
        <v>19</v>
      </c>
      <c r="BK165" s="25">
        <f t="shared" si="59"/>
        <v>0</v>
      </c>
      <c r="BL165" s="4" t="s">
        <v>48</v>
      </c>
      <c r="BM165" s="4" t="s">
        <v>570</v>
      </c>
    </row>
    <row r="166" spans="2:65" s="1" customFormat="1" ht="31.5" customHeight="1" x14ac:dyDescent="0.3">
      <c r="B166" s="26"/>
      <c r="C166" s="46" t="s">
        <v>571</v>
      </c>
      <c r="D166" s="46" t="s">
        <v>44</v>
      </c>
      <c r="E166" s="47" t="s">
        <v>572</v>
      </c>
      <c r="F166" s="69" t="s">
        <v>573</v>
      </c>
      <c r="G166" s="69"/>
      <c r="H166" s="69"/>
      <c r="I166" s="69"/>
      <c r="J166" s="48" t="s">
        <v>73</v>
      </c>
      <c r="K166" s="49">
        <v>1</v>
      </c>
      <c r="L166" s="70">
        <v>0</v>
      </c>
      <c r="M166" s="70"/>
      <c r="N166" s="71">
        <f t="shared" si="50"/>
        <v>0</v>
      </c>
      <c r="O166" s="71"/>
      <c r="P166" s="71"/>
      <c r="Q166" s="71"/>
      <c r="R166" s="27"/>
      <c r="T166" s="50" t="s">
        <v>0</v>
      </c>
      <c r="U166" s="10" t="s">
        <v>15</v>
      </c>
      <c r="V166" s="8"/>
      <c r="W166" s="51">
        <f t="shared" si="51"/>
        <v>0</v>
      </c>
      <c r="X166" s="51">
        <v>1.14E-3</v>
      </c>
      <c r="Y166" s="51">
        <f t="shared" si="52"/>
        <v>1.14E-3</v>
      </c>
      <c r="Z166" s="51">
        <v>0</v>
      </c>
      <c r="AA166" s="52">
        <f t="shared" si="53"/>
        <v>0</v>
      </c>
      <c r="AR166" s="4" t="s">
        <v>48</v>
      </c>
      <c r="AT166" s="4" t="s">
        <v>44</v>
      </c>
      <c r="AU166" s="4" t="s">
        <v>20</v>
      </c>
      <c r="AY166" s="4" t="s">
        <v>43</v>
      </c>
      <c r="BE166" s="25">
        <f t="shared" si="54"/>
        <v>0</v>
      </c>
      <c r="BF166" s="25">
        <f t="shared" si="55"/>
        <v>0</v>
      </c>
      <c r="BG166" s="25">
        <f t="shared" si="56"/>
        <v>0</v>
      </c>
      <c r="BH166" s="25">
        <f t="shared" si="57"/>
        <v>0</v>
      </c>
      <c r="BI166" s="25">
        <f t="shared" si="58"/>
        <v>0</v>
      </c>
      <c r="BJ166" s="4" t="s">
        <v>19</v>
      </c>
      <c r="BK166" s="25">
        <f t="shared" si="59"/>
        <v>0</v>
      </c>
      <c r="BL166" s="4" t="s">
        <v>48</v>
      </c>
      <c r="BM166" s="4" t="s">
        <v>574</v>
      </c>
    </row>
    <row r="167" spans="2:65" s="1" customFormat="1" ht="31.5" customHeight="1" x14ac:dyDescent="0.3">
      <c r="B167" s="26"/>
      <c r="C167" s="46" t="s">
        <v>575</v>
      </c>
      <c r="D167" s="46" t="s">
        <v>44</v>
      </c>
      <c r="E167" s="47" t="s">
        <v>576</v>
      </c>
      <c r="F167" s="69" t="s">
        <v>577</v>
      </c>
      <c r="G167" s="69"/>
      <c r="H167" s="69"/>
      <c r="I167" s="69"/>
      <c r="J167" s="48" t="s">
        <v>73</v>
      </c>
      <c r="K167" s="49">
        <v>5</v>
      </c>
      <c r="L167" s="70">
        <v>0</v>
      </c>
      <c r="M167" s="70"/>
      <c r="N167" s="71">
        <f t="shared" si="50"/>
        <v>0</v>
      </c>
      <c r="O167" s="71"/>
      <c r="P167" s="71"/>
      <c r="Q167" s="71"/>
      <c r="R167" s="27"/>
      <c r="T167" s="50" t="s">
        <v>0</v>
      </c>
      <c r="U167" s="10" t="s">
        <v>15</v>
      </c>
      <c r="V167" s="8"/>
      <c r="W167" s="51">
        <f t="shared" si="51"/>
        <v>0</v>
      </c>
      <c r="X167" s="51">
        <v>3.6099999999999999E-3</v>
      </c>
      <c r="Y167" s="51">
        <f t="shared" si="52"/>
        <v>1.805E-2</v>
      </c>
      <c r="Z167" s="51">
        <v>0</v>
      </c>
      <c r="AA167" s="52">
        <f t="shared" si="53"/>
        <v>0</v>
      </c>
      <c r="AR167" s="4" t="s">
        <v>48</v>
      </c>
      <c r="AT167" s="4" t="s">
        <v>44</v>
      </c>
      <c r="AU167" s="4" t="s">
        <v>20</v>
      </c>
      <c r="AY167" s="4" t="s">
        <v>43</v>
      </c>
      <c r="BE167" s="25">
        <f t="shared" si="54"/>
        <v>0</v>
      </c>
      <c r="BF167" s="25">
        <f t="shared" si="55"/>
        <v>0</v>
      </c>
      <c r="BG167" s="25">
        <f t="shared" si="56"/>
        <v>0</v>
      </c>
      <c r="BH167" s="25">
        <f t="shared" si="57"/>
        <v>0</v>
      </c>
      <c r="BI167" s="25">
        <f t="shared" si="58"/>
        <v>0</v>
      </c>
      <c r="BJ167" s="4" t="s">
        <v>19</v>
      </c>
      <c r="BK167" s="25">
        <f t="shared" si="59"/>
        <v>0</v>
      </c>
      <c r="BL167" s="4" t="s">
        <v>48</v>
      </c>
      <c r="BM167" s="4" t="s">
        <v>578</v>
      </c>
    </row>
    <row r="168" spans="2:65" s="1" customFormat="1" ht="31.5" customHeight="1" x14ac:dyDescent="0.3">
      <c r="B168" s="26"/>
      <c r="C168" s="46" t="s">
        <v>579</v>
      </c>
      <c r="D168" s="46" t="s">
        <v>44</v>
      </c>
      <c r="E168" s="47" t="s">
        <v>580</v>
      </c>
      <c r="F168" s="69" t="s">
        <v>128</v>
      </c>
      <c r="G168" s="69"/>
      <c r="H168" s="69"/>
      <c r="I168" s="69"/>
      <c r="J168" s="48" t="s">
        <v>73</v>
      </c>
      <c r="K168" s="49">
        <v>4</v>
      </c>
      <c r="L168" s="70">
        <v>0</v>
      </c>
      <c r="M168" s="70"/>
      <c r="N168" s="71">
        <f t="shared" si="50"/>
        <v>0</v>
      </c>
      <c r="O168" s="71"/>
      <c r="P168" s="71"/>
      <c r="Q168" s="71"/>
      <c r="R168" s="27"/>
      <c r="T168" s="50" t="s">
        <v>0</v>
      </c>
      <c r="U168" s="10" t="s">
        <v>15</v>
      </c>
      <c r="V168" s="8"/>
      <c r="W168" s="51">
        <f t="shared" si="51"/>
        <v>0</v>
      </c>
      <c r="X168" s="51">
        <v>2.1000000000000001E-4</v>
      </c>
      <c r="Y168" s="51">
        <f t="shared" si="52"/>
        <v>8.4000000000000003E-4</v>
      </c>
      <c r="Z168" s="51">
        <v>0</v>
      </c>
      <c r="AA168" s="52">
        <f t="shared" si="53"/>
        <v>0</v>
      </c>
      <c r="AR168" s="4" t="s">
        <v>48</v>
      </c>
      <c r="AT168" s="4" t="s">
        <v>44</v>
      </c>
      <c r="AU168" s="4" t="s">
        <v>20</v>
      </c>
      <c r="AY168" s="4" t="s">
        <v>43</v>
      </c>
      <c r="BE168" s="25">
        <f t="shared" si="54"/>
        <v>0</v>
      </c>
      <c r="BF168" s="25">
        <f t="shared" si="55"/>
        <v>0</v>
      </c>
      <c r="BG168" s="25">
        <f t="shared" si="56"/>
        <v>0</v>
      </c>
      <c r="BH168" s="25">
        <f t="shared" si="57"/>
        <v>0</v>
      </c>
      <c r="BI168" s="25">
        <f t="shared" si="58"/>
        <v>0</v>
      </c>
      <c r="BJ168" s="4" t="s">
        <v>19</v>
      </c>
      <c r="BK168" s="25">
        <f t="shared" si="59"/>
        <v>0</v>
      </c>
      <c r="BL168" s="4" t="s">
        <v>48</v>
      </c>
      <c r="BM168" s="4" t="s">
        <v>581</v>
      </c>
    </row>
    <row r="169" spans="2:65" s="1" customFormat="1" ht="31.5" customHeight="1" x14ac:dyDescent="0.3">
      <c r="B169" s="26"/>
      <c r="C169" s="46" t="s">
        <v>582</v>
      </c>
      <c r="D169" s="46" t="s">
        <v>44</v>
      </c>
      <c r="E169" s="47" t="s">
        <v>583</v>
      </c>
      <c r="F169" s="69" t="s">
        <v>584</v>
      </c>
      <c r="G169" s="69"/>
      <c r="H169" s="69"/>
      <c r="I169" s="69"/>
      <c r="J169" s="48" t="s">
        <v>73</v>
      </c>
      <c r="K169" s="49">
        <v>5</v>
      </c>
      <c r="L169" s="70">
        <v>0</v>
      </c>
      <c r="M169" s="70"/>
      <c r="N169" s="71">
        <f t="shared" si="50"/>
        <v>0</v>
      </c>
      <c r="O169" s="71"/>
      <c r="P169" s="71"/>
      <c r="Q169" s="71"/>
      <c r="R169" s="27"/>
      <c r="T169" s="50" t="s">
        <v>0</v>
      </c>
      <c r="U169" s="10" t="s">
        <v>15</v>
      </c>
      <c r="V169" s="8"/>
      <c r="W169" s="51">
        <f t="shared" si="51"/>
        <v>0</v>
      </c>
      <c r="X169" s="51">
        <v>1.07E-3</v>
      </c>
      <c r="Y169" s="51">
        <f t="shared" si="52"/>
        <v>5.3499999999999997E-3</v>
      </c>
      <c r="Z169" s="51">
        <v>0</v>
      </c>
      <c r="AA169" s="52">
        <f t="shared" si="53"/>
        <v>0</v>
      </c>
      <c r="AR169" s="4" t="s">
        <v>48</v>
      </c>
      <c r="AT169" s="4" t="s">
        <v>44</v>
      </c>
      <c r="AU169" s="4" t="s">
        <v>20</v>
      </c>
      <c r="AY169" s="4" t="s">
        <v>43</v>
      </c>
      <c r="BE169" s="25">
        <f t="shared" si="54"/>
        <v>0</v>
      </c>
      <c r="BF169" s="25">
        <f t="shared" si="55"/>
        <v>0</v>
      </c>
      <c r="BG169" s="25">
        <f t="shared" si="56"/>
        <v>0</v>
      </c>
      <c r="BH169" s="25">
        <f t="shared" si="57"/>
        <v>0</v>
      </c>
      <c r="BI169" s="25">
        <f t="shared" si="58"/>
        <v>0</v>
      </c>
      <c r="BJ169" s="4" t="s">
        <v>19</v>
      </c>
      <c r="BK169" s="25">
        <f t="shared" si="59"/>
        <v>0</v>
      </c>
      <c r="BL169" s="4" t="s">
        <v>48</v>
      </c>
      <c r="BM169" s="4" t="s">
        <v>585</v>
      </c>
    </row>
    <row r="170" spans="2:65" s="1" customFormat="1" ht="31.5" customHeight="1" x14ac:dyDescent="0.3">
      <c r="B170" s="26"/>
      <c r="C170" s="46" t="s">
        <v>586</v>
      </c>
      <c r="D170" s="46" t="s">
        <v>44</v>
      </c>
      <c r="E170" s="47" t="s">
        <v>587</v>
      </c>
      <c r="F170" s="69" t="s">
        <v>133</v>
      </c>
      <c r="G170" s="69"/>
      <c r="H170" s="69"/>
      <c r="I170" s="69"/>
      <c r="J170" s="48" t="s">
        <v>73</v>
      </c>
      <c r="K170" s="49">
        <v>26</v>
      </c>
      <c r="L170" s="70">
        <v>0</v>
      </c>
      <c r="M170" s="70"/>
      <c r="N170" s="71">
        <f t="shared" si="50"/>
        <v>0</v>
      </c>
      <c r="O170" s="71"/>
      <c r="P170" s="71"/>
      <c r="Q170" s="71"/>
      <c r="R170" s="27"/>
      <c r="T170" s="50" t="s">
        <v>0</v>
      </c>
      <c r="U170" s="10" t="s">
        <v>15</v>
      </c>
      <c r="V170" s="8"/>
      <c r="W170" s="51">
        <f t="shared" si="51"/>
        <v>0</v>
      </c>
      <c r="X170" s="51">
        <v>1.6800000000000001E-3</v>
      </c>
      <c r="Y170" s="51">
        <f t="shared" si="52"/>
        <v>4.3680000000000004E-2</v>
      </c>
      <c r="Z170" s="51">
        <v>0</v>
      </c>
      <c r="AA170" s="52">
        <f t="shared" si="53"/>
        <v>0</v>
      </c>
      <c r="AR170" s="4" t="s">
        <v>48</v>
      </c>
      <c r="AT170" s="4" t="s">
        <v>44</v>
      </c>
      <c r="AU170" s="4" t="s">
        <v>20</v>
      </c>
      <c r="AY170" s="4" t="s">
        <v>43</v>
      </c>
      <c r="BE170" s="25">
        <f t="shared" si="54"/>
        <v>0</v>
      </c>
      <c r="BF170" s="25">
        <f t="shared" si="55"/>
        <v>0</v>
      </c>
      <c r="BG170" s="25">
        <f t="shared" si="56"/>
        <v>0</v>
      </c>
      <c r="BH170" s="25">
        <f t="shared" si="57"/>
        <v>0</v>
      </c>
      <c r="BI170" s="25">
        <f t="shared" si="58"/>
        <v>0</v>
      </c>
      <c r="BJ170" s="4" t="s">
        <v>19</v>
      </c>
      <c r="BK170" s="25">
        <f t="shared" si="59"/>
        <v>0</v>
      </c>
      <c r="BL170" s="4" t="s">
        <v>48</v>
      </c>
      <c r="BM170" s="4" t="s">
        <v>588</v>
      </c>
    </row>
    <row r="171" spans="2:65" s="1" customFormat="1" ht="31.5" customHeight="1" x14ac:dyDescent="0.3">
      <c r="B171" s="26"/>
      <c r="C171" s="46" t="s">
        <v>589</v>
      </c>
      <c r="D171" s="46" t="s">
        <v>44</v>
      </c>
      <c r="E171" s="47" t="s">
        <v>590</v>
      </c>
      <c r="F171" s="69" t="s">
        <v>591</v>
      </c>
      <c r="G171" s="69"/>
      <c r="H171" s="69"/>
      <c r="I171" s="69"/>
      <c r="J171" s="48" t="s">
        <v>73</v>
      </c>
      <c r="K171" s="49">
        <v>18</v>
      </c>
      <c r="L171" s="70">
        <v>0</v>
      </c>
      <c r="M171" s="70"/>
      <c r="N171" s="71">
        <f t="shared" si="50"/>
        <v>0</v>
      </c>
      <c r="O171" s="71"/>
      <c r="P171" s="71"/>
      <c r="Q171" s="71"/>
      <c r="R171" s="27"/>
      <c r="T171" s="50" t="s">
        <v>0</v>
      </c>
      <c r="U171" s="10" t="s">
        <v>15</v>
      </c>
      <c r="V171" s="8"/>
      <c r="W171" s="51">
        <f t="shared" si="51"/>
        <v>0</v>
      </c>
      <c r="X171" s="51">
        <v>1.0000000000000001E-5</v>
      </c>
      <c r="Y171" s="51">
        <f t="shared" si="52"/>
        <v>1.8000000000000001E-4</v>
      </c>
      <c r="Z171" s="51">
        <v>4.0000000000000002E-4</v>
      </c>
      <c r="AA171" s="52">
        <f t="shared" si="53"/>
        <v>7.2000000000000007E-3</v>
      </c>
      <c r="AR171" s="4" t="s">
        <v>48</v>
      </c>
      <c r="AT171" s="4" t="s">
        <v>44</v>
      </c>
      <c r="AU171" s="4" t="s">
        <v>20</v>
      </c>
      <c r="AY171" s="4" t="s">
        <v>43</v>
      </c>
      <c r="BE171" s="25">
        <f t="shared" si="54"/>
        <v>0</v>
      </c>
      <c r="BF171" s="25">
        <f t="shared" si="55"/>
        <v>0</v>
      </c>
      <c r="BG171" s="25">
        <f t="shared" si="56"/>
        <v>0</v>
      </c>
      <c r="BH171" s="25">
        <f t="shared" si="57"/>
        <v>0</v>
      </c>
      <c r="BI171" s="25">
        <f t="shared" si="58"/>
        <v>0</v>
      </c>
      <c r="BJ171" s="4" t="s">
        <v>19</v>
      </c>
      <c r="BK171" s="25">
        <f t="shared" si="59"/>
        <v>0</v>
      </c>
      <c r="BL171" s="4" t="s">
        <v>48</v>
      </c>
      <c r="BM171" s="4" t="s">
        <v>592</v>
      </c>
    </row>
    <row r="172" spans="2:65" s="1" customFormat="1" ht="31.5" customHeight="1" x14ac:dyDescent="0.3">
      <c r="B172" s="26"/>
      <c r="C172" s="46" t="s">
        <v>593</v>
      </c>
      <c r="D172" s="46" t="s">
        <v>44</v>
      </c>
      <c r="E172" s="47" t="s">
        <v>594</v>
      </c>
      <c r="F172" s="69" t="s">
        <v>595</v>
      </c>
      <c r="G172" s="69"/>
      <c r="H172" s="69"/>
      <c r="I172" s="69"/>
      <c r="J172" s="48" t="s">
        <v>73</v>
      </c>
      <c r="K172" s="49">
        <v>14</v>
      </c>
      <c r="L172" s="70">
        <v>0</v>
      </c>
      <c r="M172" s="70"/>
      <c r="N172" s="71">
        <f t="shared" si="50"/>
        <v>0</v>
      </c>
      <c r="O172" s="71"/>
      <c r="P172" s="71"/>
      <c r="Q172" s="71"/>
      <c r="R172" s="27"/>
      <c r="T172" s="50" t="s">
        <v>0</v>
      </c>
      <c r="U172" s="10" t="s">
        <v>15</v>
      </c>
      <c r="V172" s="8"/>
      <c r="W172" s="51">
        <f t="shared" si="51"/>
        <v>0</v>
      </c>
      <c r="X172" s="51">
        <v>5.6999999999999998E-4</v>
      </c>
      <c r="Y172" s="51">
        <f t="shared" si="52"/>
        <v>7.9799999999999992E-3</v>
      </c>
      <c r="Z172" s="51">
        <v>0</v>
      </c>
      <c r="AA172" s="52">
        <f t="shared" si="53"/>
        <v>0</v>
      </c>
      <c r="AR172" s="4" t="s">
        <v>48</v>
      </c>
      <c r="AT172" s="4" t="s">
        <v>44</v>
      </c>
      <c r="AU172" s="4" t="s">
        <v>20</v>
      </c>
      <c r="AY172" s="4" t="s">
        <v>43</v>
      </c>
      <c r="BE172" s="25">
        <f t="shared" si="54"/>
        <v>0</v>
      </c>
      <c r="BF172" s="25">
        <f t="shared" si="55"/>
        <v>0</v>
      </c>
      <c r="BG172" s="25">
        <f t="shared" si="56"/>
        <v>0</v>
      </c>
      <c r="BH172" s="25">
        <f t="shared" si="57"/>
        <v>0</v>
      </c>
      <c r="BI172" s="25">
        <f t="shared" si="58"/>
        <v>0</v>
      </c>
      <c r="BJ172" s="4" t="s">
        <v>19</v>
      </c>
      <c r="BK172" s="25">
        <f t="shared" si="59"/>
        <v>0</v>
      </c>
      <c r="BL172" s="4" t="s">
        <v>48</v>
      </c>
      <c r="BM172" s="4" t="s">
        <v>596</v>
      </c>
    </row>
    <row r="173" spans="2:65" s="1" customFormat="1" ht="31.5" customHeight="1" x14ac:dyDescent="0.3">
      <c r="B173" s="26"/>
      <c r="C173" s="46" t="s">
        <v>248</v>
      </c>
      <c r="D173" s="46" t="s">
        <v>44</v>
      </c>
      <c r="E173" s="47" t="s">
        <v>597</v>
      </c>
      <c r="F173" s="69" t="s">
        <v>598</v>
      </c>
      <c r="G173" s="69"/>
      <c r="H173" s="69"/>
      <c r="I173" s="69"/>
      <c r="J173" s="48" t="s">
        <v>73</v>
      </c>
      <c r="K173" s="49">
        <v>6</v>
      </c>
      <c r="L173" s="70">
        <v>0</v>
      </c>
      <c r="M173" s="70"/>
      <c r="N173" s="71">
        <f t="shared" si="50"/>
        <v>0</v>
      </c>
      <c r="O173" s="71"/>
      <c r="P173" s="71"/>
      <c r="Q173" s="71"/>
      <c r="R173" s="27"/>
      <c r="T173" s="50" t="s">
        <v>0</v>
      </c>
      <c r="U173" s="10" t="s">
        <v>15</v>
      </c>
      <c r="V173" s="8"/>
      <c r="W173" s="51">
        <f t="shared" si="51"/>
        <v>0</v>
      </c>
      <c r="X173" s="51">
        <v>5.1999999999999995E-4</v>
      </c>
      <c r="Y173" s="51">
        <f t="shared" si="52"/>
        <v>3.1199999999999995E-3</v>
      </c>
      <c r="Z173" s="51">
        <v>0</v>
      </c>
      <c r="AA173" s="52">
        <f t="shared" si="53"/>
        <v>0</v>
      </c>
      <c r="AR173" s="4" t="s">
        <v>48</v>
      </c>
      <c r="AT173" s="4" t="s">
        <v>44</v>
      </c>
      <c r="AU173" s="4" t="s">
        <v>20</v>
      </c>
      <c r="AY173" s="4" t="s">
        <v>43</v>
      </c>
      <c r="BE173" s="25">
        <f t="shared" si="54"/>
        <v>0</v>
      </c>
      <c r="BF173" s="25">
        <f t="shared" si="55"/>
        <v>0</v>
      </c>
      <c r="BG173" s="25">
        <f t="shared" si="56"/>
        <v>0</v>
      </c>
      <c r="BH173" s="25">
        <f t="shared" si="57"/>
        <v>0</v>
      </c>
      <c r="BI173" s="25">
        <f t="shared" si="58"/>
        <v>0</v>
      </c>
      <c r="BJ173" s="4" t="s">
        <v>19</v>
      </c>
      <c r="BK173" s="25">
        <f t="shared" si="59"/>
        <v>0</v>
      </c>
      <c r="BL173" s="4" t="s">
        <v>48</v>
      </c>
      <c r="BM173" s="4" t="s">
        <v>599</v>
      </c>
    </row>
    <row r="174" spans="2:65" s="1" customFormat="1" ht="22.5" customHeight="1" x14ac:dyDescent="0.3">
      <c r="B174" s="26"/>
      <c r="C174" s="46" t="s">
        <v>600</v>
      </c>
      <c r="D174" s="46" t="s">
        <v>44</v>
      </c>
      <c r="E174" s="47" t="s">
        <v>601</v>
      </c>
      <c r="F174" s="69" t="s">
        <v>602</v>
      </c>
      <c r="G174" s="69"/>
      <c r="H174" s="69"/>
      <c r="I174" s="69"/>
      <c r="J174" s="48" t="s">
        <v>73</v>
      </c>
      <c r="K174" s="49">
        <v>8</v>
      </c>
      <c r="L174" s="70">
        <v>0</v>
      </c>
      <c r="M174" s="70"/>
      <c r="N174" s="71">
        <f t="shared" si="50"/>
        <v>0</v>
      </c>
      <c r="O174" s="71"/>
      <c r="P174" s="71"/>
      <c r="Q174" s="71"/>
      <c r="R174" s="27"/>
      <c r="T174" s="50" t="s">
        <v>0</v>
      </c>
      <c r="U174" s="10" t="s">
        <v>15</v>
      </c>
      <c r="V174" s="8"/>
      <c r="W174" s="51">
        <f t="shared" si="51"/>
        <v>0</v>
      </c>
      <c r="X174" s="51">
        <v>0</v>
      </c>
      <c r="Y174" s="51">
        <f t="shared" si="52"/>
        <v>0</v>
      </c>
      <c r="Z174" s="51">
        <v>1.91E-3</v>
      </c>
      <c r="AA174" s="52">
        <f t="shared" si="53"/>
        <v>1.528E-2</v>
      </c>
      <c r="AR174" s="4" t="s">
        <v>48</v>
      </c>
      <c r="AT174" s="4" t="s">
        <v>44</v>
      </c>
      <c r="AU174" s="4" t="s">
        <v>20</v>
      </c>
      <c r="AY174" s="4" t="s">
        <v>43</v>
      </c>
      <c r="BE174" s="25">
        <f t="shared" si="54"/>
        <v>0</v>
      </c>
      <c r="BF174" s="25">
        <f t="shared" si="55"/>
        <v>0</v>
      </c>
      <c r="BG174" s="25">
        <f t="shared" si="56"/>
        <v>0</v>
      </c>
      <c r="BH174" s="25">
        <f t="shared" si="57"/>
        <v>0</v>
      </c>
      <c r="BI174" s="25">
        <f t="shared" si="58"/>
        <v>0</v>
      </c>
      <c r="BJ174" s="4" t="s">
        <v>19</v>
      </c>
      <c r="BK174" s="25">
        <f t="shared" si="59"/>
        <v>0</v>
      </c>
      <c r="BL174" s="4" t="s">
        <v>48</v>
      </c>
      <c r="BM174" s="4" t="s">
        <v>603</v>
      </c>
    </row>
    <row r="175" spans="2:65" s="1" customFormat="1" ht="22.5" customHeight="1" x14ac:dyDescent="0.3">
      <c r="B175" s="26"/>
      <c r="C175" s="46" t="s">
        <v>604</v>
      </c>
      <c r="D175" s="46" t="s">
        <v>44</v>
      </c>
      <c r="E175" s="47" t="s">
        <v>605</v>
      </c>
      <c r="F175" s="69" t="s">
        <v>105</v>
      </c>
      <c r="G175" s="69"/>
      <c r="H175" s="69"/>
      <c r="I175" s="69"/>
      <c r="J175" s="48" t="s">
        <v>73</v>
      </c>
      <c r="K175" s="49">
        <v>8</v>
      </c>
      <c r="L175" s="70">
        <v>0</v>
      </c>
      <c r="M175" s="70"/>
      <c r="N175" s="71">
        <f t="shared" si="50"/>
        <v>0</v>
      </c>
      <c r="O175" s="71"/>
      <c r="P175" s="71"/>
      <c r="Q175" s="71"/>
      <c r="R175" s="27"/>
      <c r="T175" s="50" t="s">
        <v>0</v>
      </c>
      <c r="U175" s="10" t="s">
        <v>15</v>
      </c>
      <c r="V175" s="8"/>
      <c r="W175" s="51">
        <f t="shared" si="51"/>
        <v>0</v>
      </c>
      <c r="X175" s="51">
        <v>2.0049999999999999E-5</v>
      </c>
      <c r="Y175" s="51">
        <f t="shared" si="52"/>
        <v>1.604E-4</v>
      </c>
      <c r="Z175" s="51">
        <v>0</v>
      </c>
      <c r="AA175" s="52">
        <f t="shared" si="53"/>
        <v>0</v>
      </c>
      <c r="AR175" s="4" t="s">
        <v>48</v>
      </c>
      <c r="AT175" s="4" t="s">
        <v>44</v>
      </c>
      <c r="AU175" s="4" t="s">
        <v>20</v>
      </c>
      <c r="AY175" s="4" t="s">
        <v>43</v>
      </c>
      <c r="BE175" s="25">
        <f t="shared" si="54"/>
        <v>0</v>
      </c>
      <c r="BF175" s="25">
        <f t="shared" si="55"/>
        <v>0</v>
      </c>
      <c r="BG175" s="25">
        <f t="shared" si="56"/>
        <v>0</v>
      </c>
      <c r="BH175" s="25">
        <f t="shared" si="57"/>
        <v>0</v>
      </c>
      <c r="BI175" s="25">
        <f t="shared" si="58"/>
        <v>0</v>
      </c>
      <c r="BJ175" s="4" t="s">
        <v>19</v>
      </c>
      <c r="BK175" s="25">
        <f t="shared" si="59"/>
        <v>0</v>
      </c>
      <c r="BL175" s="4" t="s">
        <v>48</v>
      </c>
      <c r="BM175" s="4" t="s">
        <v>606</v>
      </c>
    </row>
    <row r="176" spans="2:65" s="1" customFormat="1" ht="31.5" customHeight="1" x14ac:dyDescent="0.3">
      <c r="B176" s="26"/>
      <c r="C176" s="54" t="s">
        <v>607</v>
      </c>
      <c r="D176" s="54" t="s">
        <v>53</v>
      </c>
      <c r="E176" s="55" t="s">
        <v>608</v>
      </c>
      <c r="F176" s="74" t="s">
        <v>107</v>
      </c>
      <c r="G176" s="74"/>
      <c r="H176" s="74"/>
      <c r="I176" s="74"/>
      <c r="J176" s="56" t="s">
        <v>73</v>
      </c>
      <c r="K176" s="57">
        <v>8</v>
      </c>
      <c r="L176" s="75">
        <v>0</v>
      </c>
      <c r="M176" s="75"/>
      <c r="N176" s="76">
        <f t="shared" si="50"/>
        <v>0</v>
      </c>
      <c r="O176" s="71"/>
      <c r="P176" s="71"/>
      <c r="Q176" s="71"/>
      <c r="R176" s="27"/>
      <c r="T176" s="50" t="s">
        <v>0</v>
      </c>
      <c r="U176" s="10" t="s">
        <v>15</v>
      </c>
      <c r="V176" s="8"/>
      <c r="W176" s="51">
        <f t="shared" si="51"/>
        <v>0</v>
      </c>
      <c r="X176" s="51">
        <v>4.0000000000000002E-4</v>
      </c>
      <c r="Y176" s="51">
        <f t="shared" si="52"/>
        <v>3.2000000000000002E-3</v>
      </c>
      <c r="Z176" s="51">
        <v>0</v>
      </c>
      <c r="AA176" s="52">
        <f t="shared" si="53"/>
        <v>0</v>
      </c>
      <c r="AR176" s="4" t="s">
        <v>55</v>
      </c>
      <c r="AT176" s="4" t="s">
        <v>53</v>
      </c>
      <c r="AU176" s="4" t="s">
        <v>20</v>
      </c>
      <c r="AY176" s="4" t="s">
        <v>43</v>
      </c>
      <c r="BE176" s="25">
        <f t="shared" si="54"/>
        <v>0</v>
      </c>
      <c r="BF176" s="25">
        <f t="shared" si="55"/>
        <v>0</v>
      </c>
      <c r="BG176" s="25">
        <f t="shared" si="56"/>
        <v>0</v>
      </c>
      <c r="BH176" s="25">
        <f t="shared" si="57"/>
        <v>0</v>
      </c>
      <c r="BI176" s="25">
        <f t="shared" si="58"/>
        <v>0</v>
      </c>
      <c r="BJ176" s="4" t="s">
        <v>19</v>
      </c>
      <c r="BK176" s="25">
        <f t="shared" si="59"/>
        <v>0</v>
      </c>
      <c r="BL176" s="4" t="s">
        <v>48</v>
      </c>
      <c r="BM176" s="4" t="s">
        <v>609</v>
      </c>
    </row>
    <row r="177" spans="2:65" s="1" customFormat="1" ht="31.5" customHeight="1" x14ac:dyDescent="0.3">
      <c r="B177" s="26"/>
      <c r="C177" s="54" t="s">
        <v>610</v>
      </c>
      <c r="D177" s="54" t="s">
        <v>53</v>
      </c>
      <c r="E177" s="55" t="s">
        <v>109</v>
      </c>
      <c r="F177" s="74" t="s">
        <v>110</v>
      </c>
      <c r="G177" s="74"/>
      <c r="H177" s="74"/>
      <c r="I177" s="74"/>
      <c r="J177" s="56" t="s">
        <v>73</v>
      </c>
      <c r="K177" s="57">
        <v>8</v>
      </c>
      <c r="L177" s="75">
        <v>0</v>
      </c>
      <c r="M177" s="75"/>
      <c r="N177" s="76">
        <f t="shared" si="50"/>
        <v>0</v>
      </c>
      <c r="O177" s="71"/>
      <c r="P177" s="71"/>
      <c r="Q177" s="71"/>
      <c r="R177" s="27"/>
      <c r="T177" s="50" t="s">
        <v>0</v>
      </c>
      <c r="U177" s="10" t="s">
        <v>15</v>
      </c>
      <c r="V177" s="8"/>
      <c r="W177" s="51">
        <f t="shared" si="51"/>
        <v>0</v>
      </c>
      <c r="X177" s="51">
        <v>1E-4</v>
      </c>
      <c r="Y177" s="51">
        <f t="shared" si="52"/>
        <v>8.0000000000000004E-4</v>
      </c>
      <c r="Z177" s="51">
        <v>0</v>
      </c>
      <c r="AA177" s="52">
        <f t="shared" si="53"/>
        <v>0</v>
      </c>
      <c r="AR177" s="4" t="s">
        <v>55</v>
      </c>
      <c r="AT177" s="4" t="s">
        <v>53</v>
      </c>
      <c r="AU177" s="4" t="s">
        <v>20</v>
      </c>
      <c r="AY177" s="4" t="s">
        <v>43</v>
      </c>
      <c r="BE177" s="25">
        <f t="shared" si="54"/>
        <v>0</v>
      </c>
      <c r="BF177" s="25">
        <f t="shared" si="55"/>
        <v>0</v>
      </c>
      <c r="BG177" s="25">
        <f t="shared" si="56"/>
        <v>0</v>
      </c>
      <c r="BH177" s="25">
        <f t="shared" si="57"/>
        <v>0</v>
      </c>
      <c r="BI177" s="25">
        <f t="shared" si="58"/>
        <v>0</v>
      </c>
      <c r="BJ177" s="4" t="s">
        <v>19</v>
      </c>
      <c r="BK177" s="25">
        <f t="shared" si="59"/>
        <v>0</v>
      </c>
      <c r="BL177" s="4" t="s">
        <v>48</v>
      </c>
      <c r="BM177" s="4" t="s">
        <v>611</v>
      </c>
    </row>
    <row r="178" spans="2:65" s="1" customFormat="1" ht="31.5" customHeight="1" x14ac:dyDescent="0.3">
      <c r="B178" s="26"/>
      <c r="C178" s="54" t="s">
        <v>612</v>
      </c>
      <c r="D178" s="54" t="s">
        <v>53</v>
      </c>
      <c r="E178" s="55" t="s">
        <v>112</v>
      </c>
      <c r="F178" s="74" t="s">
        <v>113</v>
      </c>
      <c r="G178" s="74"/>
      <c r="H178" s="74"/>
      <c r="I178" s="74"/>
      <c r="J178" s="56" t="s">
        <v>73</v>
      </c>
      <c r="K178" s="57">
        <v>8</v>
      </c>
      <c r="L178" s="75">
        <v>0</v>
      </c>
      <c r="M178" s="75"/>
      <c r="N178" s="76">
        <f t="shared" si="50"/>
        <v>0</v>
      </c>
      <c r="O178" s="71"/>
      <c r="P178" s="71"/>
      <c r="Q178" s="71"/>
      <c r="R178" s="27"/>
      <c r="T178" s="50" t="s">
        <v>0</v>
      </c>
      <c r="U178" s="10" t="s">
        <v>15</v>
      </c>
      <c r="V178" s="8"/>
      <c r="W178" s="51">
        <f t="shared" si="51"/>
        <v>0</v>
      </c>
      <c r="X178" s="51">
        <v>1.0000000000000001E-5</v>
      </c>
      <c r="Y178" s="51">
        <f t="shared" si="52"/>
        <v>8.0000000000000007E-5</v>
      </c>
      <c r="Z178" s="51">
        <v>0</v>
      </c>
      <c r="AA178" s="52">
        <f t="shared" si="53"/>
        <v>0</v>
      </c>
      <c r="AR178" s="4" t="s">
        <v>55</v>
      </c>
      <c r="AT178" s="4" t="s">
        <v>53</v>
      </c>
      <c r="AU178" s="4" t="s">
        <v>20</v>
      </c>
      <c r="AY178" s="4" t="s">
        <v>43</v>
      </c>
      <c r="BE178" s="25">
        <f t="shared" si="54"/>
        <v>0</v>
      </c>
      <c r="BF178" s="25">
        <f t="shared" si="55"/>
        <v>0</v>
      </c>
      <c r="BG178" s="25">
        <f t="shared" si="56"/>
        <v>0</v>
      </c>
      <c r="BH178" s="25">
        <f t="shared" si="57"/>
        <v>0</v>
      </c>
      <c r="BI178" s="25">
        <f t="shared" si="58"/>
        <v>0</v>
      </c>
      <c r="BJ178" s="4" t="s">
        <v>19</v>
      </c>
      <c r="BK178" s="25">
        <f t="shared" si="59"/>
        <v>0</v>
      </c>
      <c r="BL178" s="4" t="s">
        <v>48</v>
      </c>
      <c r="BM178" s="4" t="s">
        <v>613</v>
      </c>
    </row>
    <row r="179" spans="2:65" s="1" customFormat="1" ht="31.5" customHeight="1" x14ac:dyDescent="0.3">
      <c r="B179" s="26"/>
      <c r="C179" s="54" t="s">
        <v>614</v>
      </c>
      <c r="D179" s="54" t="s">
        <v>53</v>
      </c>
      <c r="E179" s="55" t="s">
        <v>615</v>
      </c>
      <c r="F179" s="74" t="s">
        <v>616</v>
      </c>
      <c r="G179" s="74"/>
      <c r="H179" s="74"/>
      <c r="I179" s="74"/>
      <c r="J179" s="56" t="s">
        <v>73</v>
      </c>
      <c r="K179" s="57">
        <v>6</v>
      </c>
      <c r="L179" s="75">
        <v>0</v>
      </c>
      <c r="M179" s="75"/>
      <c r="N179" s="76">
        <f t="shared" si="50"/>
        <v>0</v>
      </c>
      <c r="O179" s="71"/>
      <c r="P179" s="71"/>
      <c r="Q179" s="71"/>
      <c r="R179" s="27"/>
      <c r="T179" s="50" t="s">
        <v>0</v>
      </c>
      <c r="U179" s="10" t="s">
        <v>15</v>
      </c>
      <c r="V179" s="8"/>
      <c r="W179" s="51">
        <f t="shared" si="51"/>
        <v>0</v>
      </c>
      <c r="X179" s="51">
        <v>6.4999999999999997E-4</v>
      </c>
      <c r="Y179" s="51">
        <f t="shared" si="52"/>
        <v>3.8999999999999998E-3</v>
      </c>
      <c r="Z179" s="51">
        <v>0</v>
      </c>
      <c r="AA179" s="52">
        <f t="shared" si="53"/>
        <v>0</v>
      </c>
      <c r="AR179" s="4" t="s">
        <v>55</v>
      </c>
      <c r="AT179" s="4" t="s">
        <v>53</v>
      </c>
      <c r="AU179" s="4" t="s">
        <v>20</v>
      </c>
      <c r="AY179" s="4" t="s">
        <v>43</v>
      </c>
      <c r="BE179" s="25">
        <f t="shared" si="54"/>
        <v>0</v>
      </c>
      <c r="BF179" s="25">
        <f t="shared" si="55"/>
        <v>0</v>
      </c>
      <c r="BG179" s="25">
        <f t="shared" si="56"/>
        <v>0</v>
      </c>
      <c r="BH179" s="25">
        <f t="shared" si="57"/>
        <v>0</v>
      </c>
      <c r="BI179" s="25">
        <f t="shared" si="58"/>
        <v>0</v>
      </c>
      <c r="BJ179" s="4" t="s">
        <v>19</v>
      </c>
      <c r="BK179" s="25">
        <f t="shared" si="59"/>
        <v>0</v>
      </c>
      <c r="BL179" s="4" t="s">
        <v>48</v>
      </c>
      <c r="BM179" s="4" t="s">
        <v>617</v>
      </c>
    </row>
    <row r="180" spans="2:65" s="1" customFormat="1" ht="31.5" customHeight="1" x14ac:dyDescent="0.3">
      <c r="B180" s="26"/>
      <c r="C180" s="46" t="s">
        <v>618</v>
      </c>
      <c r="D180" s="46" t="s">
        <v>44</v>
      </c>
      <c r="E180" s="47" t="s">
        <v>619</v>
      </c>
      <c r="F180" s="69" t="s">
        <v>620</v>
      </c>
      <c r="G180" s="69"/>
      <c r="H180" s="69"/>
      <c r="I180" s="69"/>
      <c r="J180" s="48" t="s">
        <v>73</v>
      </c>
      <c r="K180" s="49">
        <v>8</v>
      </c>
      <c r="L180" s="70">
        <v>0</v>
      </c>
      <c r="M180" s="70"/>
      <c r="N180" s="71">
        <f t="shared" si="50"/>
        <v>0</v>
      </c>
      <c r="O180" s="71"/>
      <c r="P180" s="71"/>
      <c r="Q180" s="71"/>
      <c r="R180" s="27"/>
      <c r="T180" s="50" t="s">
        <v>0</v>
      </c>
      <c r="U180" s="10" t="s">
        <v>15</v>
      </c>
      <c r="V180" s="8"/>
      <c r="W180" s="51">
        <f t="shared" si="51"/>
        <v>0</v>
      </c>
      <c r="X180" s="51">
        <v>5.1000000000000004E-4</v>
      </c>
      <c r="Y180" s="51">
        <f t="shared" si="52"/>
        <v>4.0800000000000003E-3</v>
      </c>
      <c r="Z180" s="51">
        <v>0</v>
      </c>
      <c r="AA180" s="52">
        <f t="shared" si="53"/>
        <v>0</v>
      </c>
      <c r="AR180" s="4" t="s">
        <v>48</v>
      </c>
      <c r="AT180" s="4" t="s">
        <v>44</v>
      </c>
      <c r="AU180" s="4" t="s">
        <v>20</v>
      </c>
      <c r="AY180" s="4" t="s">
        <v>43</v>
      </c>
      <c r="BE180" s="25">
        <f t="shared" si="54"/>
        <v>0</v>
      </c>
      <c r="BF180" s="25">
        <f t="shared" si="55"/>
        <v>0</v>
      </c>
      <c r="BG180" s="25">
        <f t="shared" si="56"/>
        <v>0</v>
      </c>
      <c r="BH180" s="25">
        <f t="shared" si="57"/>
        <v>0</v>
      </c>
      <c r="BI180" s="25">
        <f t="shared" si="58"/>
        <v>0</v>
      </c>
      <c r="BJ180" s="4" t="s">
        <v>19</v>
      </c>
      <c r="BK180" s="25">
        <f t="shared" si="59"/>
        <v>0</v>
      </c>
      <c r="BL180" s="4" t="s">
        <v>48</v>
      </c>
      <c r="BM180" s="4" t="s">
        <v>621</v>
      </c>
    </row>
    <row r="181" spans="2:65" s="1" customFormat="1" ht="22.5" customHeight="1" x14ac:dyDescent="0.3">
      <c r="B181" s="26"/>
      <c r="C181" s="46" t="s">
        <v>622</v>
      </c>
      <c r="D181" s="46" t="s">
        <v>44</v>
      </c>
      <c r="E181" s="47" t="s">
        <v>623</v>
      </c>
      <c r="F181" s="69" t="s">
        <v>624</v>
      </c>
      <c r="G181" s="69"/>
      <c r="H181" s="69"/>
      <c r="I181" s="69"/>
      <c r="J181" s="48" t="s">
        <v>73</v>
      </c>
      <c r="K181" s="49">
        <v>20</v>
      </c>
      <c r="L181" s="70">
        <v>0</v>
      </c>
      <c r="M181" s="70"/>
      <c r="N181" s="71">
        <f t="shared" si="50"/>
        <v>0</v>
      </c>
      <c r="O181" s="71"/>
      <c r="P181" s="71"/>
      <c r="Q181" s="71"/>
      <c r="R181" s="27"/>
      <c r="T181" s="50" t="s">
        <v>0</v>
      </c>
      <c r="U181" s="10" t="s">
        <v>15</v>
      </c>
      <c r="V181" s="8"/>
      <c r="W181" s="51">
        <f t="shared" si="51"/>
        <v>0</v>
      </c>
      <c r="X181" s="51">
        <v>2.4000000000000001E-4</v>
      </c>
      <c r="Y181" s="51">
        <f t="shared" si="52"/>
        <v>4.8000000000000004E-3</v>
      </c>
      <c r="Z181" s="51">
        <v>0</v>
      </c>
      <c r="AA181" s="52">
        <f t="shared" si="53"/>
        <v>0</v>
      </c>
      <c r="AR181" s="4" t="s">
        <v>48</v>
      </c>
      <c r="AT181" s="4" t="s">
        <v>44</v>
      </c>
      <c r="AU181" s="4" t="s">
        <v>20</v>
      </c>
      <c r="AY181" s="4" t="s">
        <v>43</v>
      </c>
      <c r="BE181" s="25">
        <f t="shared" si="54"/>
        <v>0</v>
      </c>
      <c r="BF181" s="25">
        <f t="shared" si="55"/>
        <v>0</v>
      </c>
      <c r="BG181" s="25">
        <f t="shared" si="56"/>
        <v>0</v>
      </c>
      <c r="BH181" s="25">
        <f t="shared" si="57"/>
        <v>0</v>
      </c>
      <c r="BI181" s="25">
        <f t="shared" si="58"/>
        <v>0</v>
      </c>
      <c r="BJ181" s="4" t="s">
        <v>19</v>
      </c>
      <c r="BK181" s="25">
        <f t="shared" si="59"/>
        <v>0</v>
      </c>
      <c r="BL181" s="4" t="s">
        <v>48</v>
      </c>
      <c r="BM181" s="4" t="s">
        <v>625</v>
      </c>
    </row>
    <row r="182" spans="2:65" s="1" customFormat="1" ht="31.5" customHeight="1" x14ac:dyDescent="0.3">
      <c r="B182" s="26"/>
      <c r="C182" s="46" t="s">
        <v>626</v>
      </c>
      <c r="D182" s="46" t="s">
        <v>44</v>
      </c>
      <c r="E182" s="47" t="s">
        <v>627</v>
      </c>
      <c r="F182" s="69" t="s">
        <v>628</v>
      </c>
      <c r="G182" s="69"/>
      <c r="H182" s="69"/>
      <c r="I182" s="69"/>
      <c r="J182" s="48" t="s">
        <v>65</v>
      </c>
      <c r="K182" s="49">
        <v>0.61</v>
      </c>
      <c r="L182" s="70">
        <v>0</v>
      </c>
      <c r="M182" s="70"/>
      <c r="N182" s="71">
        <f t="shared" si="50"/>
        <v>0</v>
      </c>
      <c r="O182" s="71"/>
      <c r="P182" s="71"/>
      <c r="Q182" s="71"/>
      <c r="R182" s="27"/>
      <c r="T182" s="50" t="s">
        <v>0</v>
      </c>
      <c r="U182" s="10" t="s">
        <v>15</v>
      </c>
      <c r="V182" s="8"/>
      <c r="W182" s="51">
        <f t="shared" si="51"/>
        <v>0</v>
      </c>
      <c r="X182" s="51">
        <v>0</v>
      </c>
      <c r="Y182" s="51">
        <f t="shared" si="52"/>
        <v>0</v>
      </c>
      <c r="Z182" s="51">
        <v>0</v>
      </c>
      <c r="AA182" s="52">
        <f t="shared" si="53"/>
        <v>0</v>
      </c>
      <c r="AR182" s="4" t="s">
        <v>48</v>
      </c>
      <c r="AT182" s="4" t="s">
        <v>44</v>
      </c>
      <c r="AU182" s="4" t="s">
        <v>20</v>
      </c>
      <c r="AY182" s="4" t="s">
        <v>43</v>
      </c>
      <c r="BE182" s="25">
        <f t="shared" si="54"/>
        <v>0</v>
      </c>
      <c r="BF182" s="25">
        <f t="shared" si="55"/>
        <v>0</v>
      </c>
      <c r="BG182" s="25">
        <f t="shared" si="56"/>
        <v>0</v>
      </c>
      <c r="BH182" s="25">
        <f t="shared" si="57"/>
        <v>0</v>
      </c>
      <c r="BI182" s="25">
        <f t="shared" si="58"/>
        <v>0</v>
      </c>
      <c r="BJ182" s="4" t="s">
        <v>19</v>
      </c>
      <c r="BK182" s="25">
        <f t="shared" si="59"/>
        <v>0</v>
      </c>
      <c r="BL182" s="4" t="s">
        <v>48</v>
      </c>
      <c r="BM182" s="4" t="s">
        <v>629</v>
      </c>
    </row>
    <row r="183" spans="2:65" s="1" customFormat="1" ht="31.5" customHeight="1" x14ac:dyDescent="0.3">
      <c r="B183" s="26"/>
      <c r="C183" s="46" t="s">
        <v>630</v>
      </c>
      <c r="D183" s="46" t="s">
        <v>44</v>
      </c>
      <c r="E183" s="47" t="s">
        <v>631</v>
      </c>
      <c r="F183" s="69" t="s">
        <v>632</v>
      </c>
      <c r="G183" s="69"/>
      <c r="H183" s="69"/>
      <c r="I183" s="69"/>
      <c r="J183" s="48" t="s">
        <v>65</v>
      </c>
      <c r="K183" s="49">
        <v>0.46600000000000003</v>
      </c>
      <c r="L183" s="70">
        <v>0</v>
      </c>
      <c r="M183" s="70"/>
      <c r="N183" s="71">
        <f t="shared" si="50"/>
        <v>0</v>
      </c>
      <c r="O183" s="71"/>
      <c r="P183" s="71"/>
      <c r="Q183" s="71"/>
      <c r="R183" s="27"/>
      <c r="T183" s="50" t="s">
        <v>0</v>
      </c>
      <c r="U183" s="10" t="s">
        <v>15</v>
      </c>
      <c r="V183" s="8"/>
      <c r="W183" s="51">
        <f t="shared" si="51"/>
        <v>0</v>
      </c>
      <c r="X183" s="51">
        <v>0</v>
      </c>
      <c r="Y183" s="51">
        <f t="shared" si="52"/>
        <v>0</v>
      </c>
      <c r="Z183" s="51">
        <v>0</v>
      </c>
      <c r="AA183" s="52">
        <f t="shared" si="53"/>
        <v>0</v>
      </c>
      <c r="AR183" s="4" t="s">
        <v>48</v>
      </c>
      <c r="AT183" s="4" t="s">
        <v>44</v>
      </c>
      <c r="AU183" s="4" t="s">
        <v>20</v>
      </c>
      <c r="AY183" s="4" t="s">
        <v>43</v>
      </c>
      <c r="BE183" s="25">
        <f t="shared" si="54"/>
        <v>0</v>
      </c>
      <c r="BF183" s="25">
        <f t="shared" si="55"/>
        <v>0</v>
      </c>
      <c r="BG183" s="25">
        <f t="shared" si="56"/>
        <v>0</v>
      </c>
      <c r="BH183" s="25">
        <f t="shared" si="57"/>
        <v>0</v>
      </c>
      <c r="BI183" s="25">
        <f t="shared" si="58"/>
        <v>0</v>
      </c>
      <c r="BJ183" s="4" t="s">
        <v>19</v>
      </c>
      <c r="BK183" s="25">
        <f t="shared" si="59"/>
        <v>0</v>
      </c>
      <c r="BL183" s="4" t="s">
        <v>48</v>
      </c>
      <c r="BM183" s="4" t="s">
        <v>633</v>
      </c>
    </row>
    <row r="184" spans="2:65" s="1" customFormat="1" ht="31.5" customHeight="1" x14ac:dyDescent="0.3">
      <c r="B184" s="26"/>
      <c r="C184" s="46" t="s">
        <v>634</v>
      </c>
      <c r="D184" s="46" t="s">
        <v>44</v>
      </c>
      <c r="E184" s="47" t="s">
        <v>635</v>
      </c>
      <c r="F184" s="69" t="s">
        <v>636</v>
      </c>
      <c r="G184" s="69"/>
      <c r="H184" s="69"/>
      <c r="I184" s="69"/>
      <c r="J184" s="48" t="s">
        <v>65</v>
      </c>
      <c r="K184" s="49">
        <v>0.46600000000000003</v>
      </c>
      <c r="L184" s="70">
        <v>0</v>
      </c>
      <c r="M184" s="70"/>
      <c r="N184" s="71">
        <f t="shared" si="50"/>
        <v>0</v>
      </c>
      <c r="O184" s="71"/>
      <c r="P184" s="71"/>
      <c r="Q184" s="71"/>
      <c r="R184" s="27"/>
      <c r="T184" s="50" t="s">
        <v>0</v>
      </c>
      <c r="U184" s="10" t="s">
        <v>15</v>
      </c>
      <c r="V184" s="8"/>
      <c r="W184" s="51">
        <f t="shared" si="51"/>
        <v>0</v>
      </c>
      <c r="X184" s="51">
        <v>0</v>
      </c>
      <c r="Y184" s="51">
        <f t="shared" si="52"/>
        <v>0</v>
      </c>
      <c r="Z184" s="51">
        <v>0</v>
      </c>
      <c r="AA184" s="52">
        <f t="shared" si="53"/>
        <v>0</v>
      </c>
      <c r="AR184" s="4" t="s">
        <v>48</v>
      </c>
      <c r="AT184" s="4" t="s">
        <v>44</v>
      </c>
      <c r="AU184" s="4" t="s">
        <v>20</v>
      </c>
      <c r="AY184" s="4" t="s">
        <v>43</v>
      </c>
      <c r="BE184" s="25">
        <f t="shared" si="54"/>
        <v>0</v>
      </c>
      <c r="BF184" s="25">
        <f t="shared" si="55"/>
        <v>0</v>
      </c>
      <c r="BG184" s="25">
        <f t="shared" si="56"/>
        <v>0</v>
      </c>
      <c r="BH184" s="25">
        <f t="shared" si="57"/>
        <v>0</v>
      </c>
      <c r="BI184" s="25">
        <f t="shared" si="58"/>
        <v>0</v>
      </c>
      <c r="BJ184" s="4" t="s">
        <v>19</v>
      </c>
      <c r="BK184" s="25">
        <f t="shared" si="59"/>
        <v>0</v>
      </c>
      <c r="BL184" s="4" t="s">
        <v>48</v>
      </c>
      <c r="BM184" s="4" t="s">
        <v>637</v>
      </c>
    </row>
    <row r="185" spans="2:65" s="1" customFormat="1" ht="31.5" customHeight="1" x14ac:dyDescent="0.3">
      <c r="B185" s="26"/>
      <c r="C185" s="46" t="s">
        <v>638</v>
      </c>
      <c r="D185" s="46" t="s">
        <v>44</v>
      </c>
      <c r="E185" s="47" t="s">
        <v>639</v>
      </c>
      <c r="F185" s="69" t="s">
        <v>640</v>
      </c>
      <c r="G185" s="69"/>
      <c r="H185" s="69"/>
      <c r="I185" s="69"/>
      <c r="J185" s="48" t="s">
        <v>65</v>
      </c>
      <c r="K185" s="49">
        <v>0.46600000000000003</v>
      </c>
      <c r="L185" s="70">
        <v>0</v>
      </c>
      <c r="M185" s="70"/>
      <c r="N185" s="71">
        <f t="shared" si="50"/>
        <v>0</v>
      </c>
      <c r="O185" s="71"/>
      <c r="P185" s="71"/>
      <c r="Q185" s="71"/>
      <c r="R185" s="27"/>
      <c r="T185" s="50" t="s">
        <v>0</v>
      </c>
      <c r="U185" s="10" t="s">
        <v>15</v>
      </c>
      <c r="V185" s="8"/>
      <c r="W185" s="51">
        <f t="shared" si="51"/>
        <v>0</v>
      </c>
      <c r="X185" s="51">
        <v>0</v>
      </c>
      <c r="Y185" s="51">
        <f t="shared" si="52"/>
        <v>0</v>
      </c>
      <c r="Z185" s="51">
        <v>0</v>
      </c>
      <c r="AA185" s="52">
        <f t="shared" si="53"/>
        <v>0</v>
      </c>
      <c r="AR185" s="4" t="s">
        <v>48</v>
      </c>
      <c r="AT185" s="4" t="s">
        <v>44</v>
      </c>
      <c r="AU185" s="4" t="s">
        <v>20</v>
      </c>
      <c r="AY185" s="4" t="s">
        <v>43</v>
      </c>
      <c r="BE185" s="25">
        <f t="shared" si="54"/>
        <v>0</v>
      </c>
      <c r="BF185" s="25">
        <f t="shared" si="55"/>
        <v>0</v>
      </c>
      <c r="BG185" s="25">
        <f t="shared" si="56"/>
        <v>0</v>
      </c>
      <c r="BH185" s="25">
        <f t="shared" si="57"/>
        <v>0</v>
      </c>
      <c r="BI185" s="25">
        <f t="shared" si="58"/>
        <v>0</v>
      </c>
      <c r="BJ185" s="4" t="s">
        <v>19</v>
      </c>
      <c r="BK185" s="25">
        <f t="shared" si="59"/>
        <v>0</v>
      </c>
      <c r="BL185" s="4" t="s">
        <v>48</v>
      </c>
      <c r="BM185" s="4" t="s">
        <v>641</v>
      </c>
    </row>
    <row r="186" spans="2:65" s="3" customFormat="1" ht="29.85" customHeight="1" x14ac:dyDescent="0.3">
      <c r="B186" s="35"/>
      <c r="C186" s="36"/>
      <c r="D186" s="45" t="s">
        <v>166</v>
      </c>
      <c r="E186" s="45"/>
      <c r="F186" s="45"/>
      <c r="G186" s="45"/>
      <c r="H186" s="45"/>
      <c r="I186" s="45"/>
      <c r="J186" s="45"/>
      <c r="K186" s="45"/>
      <c r="L186" s="45"/>
      <c r="M186" s="45"/>
      <c r="N186" s="83">
        <f>BK186</f>
        <v>0</v>
      </c>
      <c r="O186" s="84"/>
      <c r="P186" s="84"/>
      <c r="Q186" s="84"/>
      <c r="R186" s="38"/>
      <c r="T186" s="39"/>
      <c r="U186" s="36"/>
      <c r="V186" s="36"/>
      <c r="W186" s="40">
        <f>SUM(W187:W190)</f>
        <v>0</v>
      </c>
      <c r="X186" s="36"/>
      <c r="Y186" s="40">
        <f>SUM(Y187:Y190)</f>
        <v>0.46124999999999994</v>
      </c>
      <c r="Z186" s="36"/>
      <c r="AA186" s="41">
        <f>SUM(AA187:AA190)</f>
        <v>0</v>
      </c>
      <c r="AR186" s="42" t="s">
        <v>20</v>
      </c>
      <c r="AT186" s="43" t="s">
        <v>17</v>
      </c>
      <c r="AU186" s="43" t="s">
        <v>19</v>
      </c>
      <c r="AY186" s="42" t="s">
        <v>43</v>
      </c>
      <c r="BK186" s="44">
        <f>SUM(BK187:BK190)</f>
        <v>0</v>
      </c>
    </row>
    <row r="187" spans="2:65" s="1" customFormat="1" ht="22.5" customHeight="1" x14ac:dyDescent="0.3">
      <c r="B187" s="26"/>
      <c r="C187" s="46" t="s">
        <v>642</v>
      </c>
      <c r="D187" s="46" t="s">
        <v>44</v>
      </c>
      <c r="E187" s="47" t="s">
        <v>643</v>
      </c>
      <c r="F187" s="69" t="s">
        <v>644</v>
      </c>
      <c r="G187" s="69"/>
      <c r="H187" s="69"/>
      <c r="I187" s="69"/>
      <c r="J187" s="48" t="s">
        <v>172</v>
      </c>
      <c r="K187" s="49">
        <v>41</v>
      </c>
      <c r="L187" s="70">
        <v>0</v>
      </c>
      <c r="M187" s="70"/>
      <c r="N187" s="71">
        <f>ROUND(L187*K187,2)</f>
        <v>0</v>
      </c>
      <c r="O187" s="71"/>
      <c r="P187" s="71"/>
      <c r="Q187" s="71"/>
      <c r="R187" s="27"/>
      <c r="T187" s="50" t="s">
        <v>0</v>
      </c>
      <c r="U187" s="10" t="s">
        <v>15</v>
      </c>
      <c r="V187" s="8"/>
      <c r="W187" s="51">
        <f>V187*K187</f>
        <v>0</v>
      </c>
      <c r="X187" s="51">
        <v>0</v>
      </c>
      <c r="Y187" s="51">
        <f>X187*K187</f>
        <v>0</v>
      </c>
      <c r="Z187" s="51">
        <v>0</v>
      </c>
      <c r="AA187" s="52">
        <f>Z187*K187</f>
        <v>0</v>
      </c>
      <c r="AR187" s="4" t="s">
        <v>48</v>
      </c>
      <c r="AT187" s="4" t="s">
        <v>44</v>
      </c>
      <c r="AU187" s="4" t="s">
        <v>20</v>
      </c>
      <c r="AY187" s="4" t="s">
        <v>43</v>
      </c>
      <c r="BE187" s="25">
        <f>IF(U187="základní",N187,0)</f>
        <v>0</v>
      </c>
      <c r="BF187" s="25">
        <f>IF(U187="snížená",N187,0)</f>
        <v>0</v>
      </c>
      <c r="BG187" s="25">
        <f>IF(U187="zákl. přenesená",N187,0)</f>
        <v>0</v>
      </c>
      <c r="BH187" s="25">
        <f>IF(U187="sníž. přenesená",N187,0)</f>
        <v>0</v>
      </c>
      <c r="BI187" s="25">
        <f>IF(U187="nulová",N187,0)</f>
        <v>0</v>
      </c>
      <c r="BJ187" s="4" t="s">
        <v>19</v>
      </c>
      <c r="BK187" s="25">
        <f>ROUND(L187*K187,2)</f>
        <v>0</v>
      </c>
      <c r="BL187" s="4" t="s">
        <v>48</v>
      </c>
      <c r="BM187" s="4" t="s">
        <v>645</v>
      </c>
    </row>
    <row r="188" spans="2:65" s="1" customFormat="1" ht="31.5" customHeight="1" x14ac:dyDescent="0.3">
      <c r="B188" s="26"/>
      <c r="C188" s="46" t="s">
        <v>646</v>
      </c>
      <c r="D188" s="46" t="s">
        <v>44</v>
      </c>
      <c r="E188" s="47" t="s">
        <v>647</v>
      </c>
      <c r="F188" s="69" t="s">
        <v>648</v>
      </c>
      <c r="G188" s="69"/>
      <c r="H188" s="69"/>
      <c r="I188" s="69"/>
      <c r="J188" s="48" t="s">
        <v>172</v>
      </c>
      <c r="K188" s="49">
        <v>41</v>
      </c>
      <c r="L188" s="70">
        <v>0</v>
      </c>
      <c r="M188" s="70"/>
      <c r="N188" s="71">
        <f>ROUND(L188*K188,2)</f>
        <v>0</v>
      </c>
      <c r="O188" s="71"/>
      <c r="P188" s="71"/>
      <c r="Q188" s="71"/>
      <c r="R188" s="27"/>
      <c r="T188" s="50" t="s">
        <v>0</v>
      </c>
      <c r="U188" s="10" t="s">
        <v>15</v>
      </c>
      <c r="V188" s="8"/>
      <c r="W188" s="51">
        <f>V188*K188</f>
        <v>0</v>
      </c>
      <c r="X188" s="51">
        <v>7.5500000000000003E-3</v>
      </c>
      <c r="Y188" s="51">
        <f>X188*K188</f>
        <v>0.30954999999999999</v>
      </c>
      <c r="Z188" s="51">
        <v>0</v>
      </c>
      <c r="AA188" s="52">
        <f>Z188*K188</f>
        <v>0</v>
      </c>
      <c r="AR188" s="4" t="s">
        <v>48</v>
      </c>
      <c r="AT188" s="4" t="s">
        <v>44</v>
      </c>
      <c r="AU188" s="4" t="s">
        <v>20</v>
      </c>
      <c r="AY188" s="4" t="s">
        <v>43</v>
      </c>
      <c r="BE188" s="25">
        <f>IF(U188="základní",N188,0)</f>
        <v>0</v>
      </c>
      <c r="BF188" s="25">
        <f>IF(U188="snížená",N188,0)</f>
        <v>0</v>
      </c>
      <c r="BG188" s="25">
        <f>IF(U188="zákl. přenesená",N188,0)</f>
        <v>0</v>
      </c>
      <c r="BH188" s="25">
        <f>IF(U188="sníž. přenesená",N188,0)</f>
        <v>0</v>
      </c>
      <c r="BI188" s="25">
        <f>IF(U188="nulová",N188,0)</f>
        <v>0</v>
      </c>
      <c r="BJ188" s="4" t="s">
        <v>19</v>
      </c>
      <c r="BK188" s="25">
        <f>ROUND(L188*K188,2)</f>
        <v>0</v>
      </c>
      <c r="BL188" s="4" t="s">
        <v>48</v>
      </c>
      <c r="BM188" s="4" t="s">
        <v>649</v>
      </c>
    </row>
    <row r="189" spans="2:65" s="1" customFormat="1" ht="31.5" customHeight="1" x14ac:dyDescent="0.3">
      <c r="B189" s="26"/>
      <c r="C189" s="46" t="s">
        <v>650</v>
      </c>
      <c r="D189" s="46" t="s">
        <v>44</v>
      </c>
      <c r="E189" s="47" t="s">
        <v>651</v>
      </c>
      <c r="F189" s="69" t="s">
        <v>652</v>
      </c>
      <c r="G189" s="69"/>
      <c r="H189" s="69"/>
      <c r="I189" s="69"/>
      <c r="J189" s="48" t="s">
        <v>172</v>
      </c>
      <c r="K189" s="49">
        <v>41</v>
      </c>
      <c r="L189" s="70">
        <v>0</v>
      </c>
      <c r="M189" s="70"/>
      <c r="N189" s="71">
        <f>ROUND(L189*K189,2)</f>
        <v>0</v>
      </c>
      <c r="O189" s="71"/>
      <c r="P189" s="71"/>
      <c r="Q189" s="71"/>
      <c r="R189" s="27"/>
      <c r="T189" s="50" t="s">
        <v>0</v>
      </c>
      <c r="U189" s="10" t="s">
        <v>15</v>
      </c>
      <c r="V189" s="8"/>
      <c r="W189" s="51">
        <f>V189*K189</f>
        <v>0</v>
      </c>
      <c r="X189" s="51">
        <v>2.9999999999999997E-4</v>
      </c>
      <c r="Y189" s="51">
        <f>X189*K189</f>
        <v>1.2299999999999998E-2</v>
      </c>
      <c r="Z189" s="51">
        <v>0</v>
      </c>
      <c r="AA189" s="52">
        <f>Z189*K189</f>
        <v>0</v>
      </c>
      <c r="AR189" s="4" t="s">
        <v>48</v>
      </c>
      <c r="AT189" s="4" t="s">
        <v>44</v>
      </c>
      <c r="AU189" s="4" t="s">
        <v>20</v>
      </c>
      <c r="AY189" s="4" t="s">
        <v>43</v>
      </c>
      <c r="BE189" s="25">
        <f>IF(U189="základní",N189,0)</f>
        <v>0</v>
      </c>
      <c r="BF189" s="25">
        <f>IF(U189="snížená",N189,0)</f>
        <v>0</v>
      </c>
      <c r="BG189" s="25">
        <f>IF(U189="zákl. přenesená",N189,0)</f>
        <v>0</v>
      </c>
      <c r="BH189" s="25">
        <f>IF(U189="sníž. přenesená",N189,0)</f>
        <v>0</v>
      </c>
      <c r="BI189" s="25">
        <f>IF(U189="nulová",N189,0)</f>
        <v>0</v>
      </c>
      <c r="BJ189" s="4" t="s">
        <v>19</v>
      </c>
      <c r="BK189" s="25">
        <f>ROUND(L189*K189,2)</f>
        <v>0</v>
      </c>
      <c r="BL189" s="4" t="s">
        <v>48</v>
      </c>
      <c r="BM189" s="4" t="s">
        <v>653</v>
      </c>
    </row>
    <row r="190" spans="2:65" s="1" customFormat="1" ht="31.5" customHeight="1" x14ac:dyDescent="0.3">
      <c r="B190" s="26"/>
      <c r="C190" s="46" t="s">
        <v>654</v>
      </c>
      <c r="D190" s="46" t="s">
        <v>44</v>
      </c>
      <c r="E190" s="47" t="s">
        <v>655</v>
      </c>
      <c r="F190" s="69" t="s">
        <v>656</v>
      </c>
      <c r="G190" s="69"/>
      <c r="H190" s="69"/>
      <c r="I190" s="69"/>
      <c r="J190" s="48" t="s">
        <v>172</v>
      </c>
      <c r="K190" s="49">
        <v>41</v>
      </c>
      <c r="L190" s="70">
        <v>0</v>
      </c>
      <c r="M190" s="70"/>
      <c r="N190" s="71">
        <f>ROUND(L190*K190,2)</f>
        <v>0</v>
      </c>
      <c r="O190" s="71"/>
      <c r="P190" s="71"/>
      <c r="Q190" s="71"/>
      <c r="R190" s="27"/>
      <c r="T190" s="50" t="s">
        <v>0</v>
      </c>
      <c r="U190" s="10" t="s">
        <v>15</v>
      </c>
      <c r="V190" s="8"/>
      <c r="W190" s="51">
        <f>V190*K190</f>
        <v>0</v>
      </c>
      <c r="X190" s="51">
        <v>3.3999999999999998E-3</v>
      </c>
      <c r="Y190" s="51">
        <f>X190*K190</f>
        <v>0.1394</v>
      </c>
      <c r="Z190" s="51">
        <v>0</v>
      </c>
      <c r="AA190" s="52">
        <f>Z190*K190</f>
        <v>0</v>
      </c>
      <c r="AR190" s="4" t="s">
        <v>48</v>
      </c>
      <c r="AT190" s="4" t="s">
        <v>44</v>
      </c>
      <c r="AU190" s="4" t="s">
        <v>20</v>
      </c>
      <c r="AY190" s="4" t="s">
        <v>43</v>
      </c>
      <c r="BE190" s="25">
        <f>IF(U190="základní",N190,0)</f>
        <v>0</v>
      </c>
      <c r="BF190" s="25">
        <f>IF(U190="snížená",N190,0)</f>
        <v>0</v>
      </c>
      <c r="BG190" s="25">
        <f>IF(U190="zákl. přenesená",N190,0)</f>
        <v>0</v>
      </c>
      <c r="BH190" s="25">
        <f>IF(U190="sníž. přenesená",N190,0)</f>
        <v>0</v>
      </c>
      <c r="BI190" s="25">
        <f>IF(U190="nulová",N190,0)</f>
        <v>0</v>
      </c>
      <c r="BJ190" s="4" t="s">
        <v>19</v>
      </c>
      <c r="BK190" s="25">
        <f>ROUND(L190*K190,2)</f>
        <v>0</v>
      </c>
      <c r="BL190" s="4" t="s">
        <v>48</v>
      </c>
      <c r="BM190" s="4" t="s">
        <v>657</v>
      </c>
    </row>
    <row r="191" spans="2:65" s="3" customFormat="1" ht="29.85" customHeight="1" x14ac:dyDescent="0.3">
      <c r="B191" s="35"/>
      <c r="C191" s="36"/>
      <c r="D191" s="45" t="s">
        <v>167</v>
      </c>
      <c r="E191" s="45"/>
      <c r="F191" s="45"/>
      <c r="G191" s="45"/>
      <c r="H191" s="45"/>
      <c r="I191" s="45"/>
      <c r="J191" s="45"/>
      <c r="K191" s="45"/>
      <c r="L191" s="45"/>
      <c r="M191" s="45"/>
      <c r="N191" s="83">
        <f>BK191</f>
        <v>0</v>
      </c>
      <c r="O191" s="84"/>
      <c r="P191" s="84"/>
      <c r="Q191" s="84"/>
      <c r="R191" s="38"/>
      <c r="T191" s="39"/>
      <c r="U191" s="36"/>
      <c r="V191" s="36"/>
      <c r="W191" s="40">
        <f>SUM(W192:W203)</f>
        <v>0</v>
      </c>
      <c r="X191" s="36"/>
      <c r="Y191" s="40">
        <f>SUM(Y192:Y203)</f>
        <v>7.2899999999999996E-3</v>
      </c>
      <c r="Z191" s="36"/>
      <c r="AA191" s="41">
        <f>SUM(AA192:AA203)</f>
        <v>0</v>
      </c>
      <c r="AR191" s="42" t="s">
        <v>20</v>
      </c>
      <c r="AT191" s="43" t="s">
        <v>17</v>
      </c>
      <c r="AU191" s="43" t="s">
        <v>19</v>
      </c>
      <c r="AY191" s="42" t="s">
        <v>43</v>
      </c>
      <c r="BK191" s="44">
        <f>SUM(BK192:BK203)</f>
        <v>0</v>
      </c>
    </row>
    <row r="192" spans="2:65" s="1" customFormat="1" ht="44.25" customHeight="1" x14ac:dyDescent="0.3">
      <c r="B192" s="26"/>
      <c r="C192" s="46" t="s">
        <v>658</v>
      </c>
      <c r="D192" s="46" t="s">
        <v>44</v>
      </c>
      <c r="E192" s="47" t="s">
        <v>659</v>
      </c>
      <c r="F192" s="69" t="s">
        <v>660</v>
      </c>
      <c r="G192" s="69"/>
      <c r="H192" s="69"/>
      <c r="I192" s="69"/>
      <c r="J192" s="48" t="s">
        <v>172</v>
      </c>
      <c r="K192" s="49">
        <v>6</v>
      </c>
      <c r="L192" s="70">
        <v>0</v>
      </c>
      <c r="M192" s="70"/>
      <c r="N192" s="71">
        <f t="shared" ref="N192:N203" si="60">ROUND(L192*K192,2)</f>
        <v>0</v>
      </c>
      <c r="O192" s="71"/>
      <c r="P192" s="71"/>
      <c r="Q192" s="71"/>
      <c r="R192" s="27"/>
      <c r="T192" s="50" t="s">
        <v>0</v>
      </c>
      <c r="U192" s="10" t="s">
        <v>15</v>
      </c>
      <c r="V192" s="8"/>
      <c r="W192" s="51">
        <f t="shared" ref="W192:W203" si="61">V192*K192</f>
        <v>0</v>
      </c>
      <c r="X192" s="51">
        <v>0</v>
      </c>
      <c r="Y192" s="51">
        <f t="shared" ref="Y192:Y203" si="62">X192*K192</f>
        <v>0</v>
      </c>
      <c r="Z192" s="51">
        <v>0</v>
      </c>
      <c r="AA192" s="52">
        <f t="shared" ref="AA192:AA203" si="63">Z192*K192</f>
        <v>0</v>
      </c>
      <c r="AR192" s="4" t="s">
        <v>48</v>
      </c>
      <c r="AT192" s="4" t="s">
        <v>44</v>
      </c>
      <c r="AU192" s="4" t="s">
        <v>20</v>
      </c>
      <c r="AY192" s="4" t="s">
        <v>43</v>
      </c>
      <c r="BE192" s="25">
        <f t="shared" ref="BE192:BE203" si="64">IF(U192="základní",N192,0)</f>
        <v>0</v>
      </c>
      <c r="BF192" s="25">
        <f t="shared" ref="BF192:BF203" si="65">IF(U192="snížená",N192,0)</f>
        <v>0</v>
      </c>
      <c r="BG192" s="25">
        <f t="shared" ref="BG192:BG203" si="66">IF(U192="zákl. přenesená",N192,0)</f>
        <v>0</v>
      </c>
      <c r="BH192" s="25">
        <f t="shared" ref="BH192:BH203" si="67">IF(U192="sníž. přenesená",N192,0)</f>
        <v>0</v>
      </c>
      <c r="BI192" s="25">
        <f t="shared" ref="BI192:BI203" si="68">IF(U192="nulová",N192,0)</f>
        <v>0</v>
      </c>
      <c r="BJ192" s="4" t="s">
        <v>19</v>
      </c>
      <c r="BK192" s="25">
        <f t="shared" ref="BK192:BK203" si="69">ROUND(L192*K192,2)</f>
        <v>0</v>
      </c>
      <c r="BL192" s="4" t="s">
        <v>48</v>
      </c>
      <c r="BM192" s="4" t="s">
        <v>661</v>
      </c>
    </row>
    <row r="193" spans="2:65" s="1" customFormat="1" ht="44.25" customHeight="1" x14ac:dyDescent="0.3">
      <c r="B193" s="26"/>
      <c r="C193" s="46" t="s">
        <v>662</v>
      </c>
      <c r="D193" s="46" t="s">
        <v>44</v>
      </c>
      <c r="E193" s="47" t="s">
        <v>663</v>
      </c>
      <c r="F193" s="69" t="s">
        <v>664</v>
      </c>
      <c r="G193" s="69"/>
      <c r="H193" s="69"/>
      <c r="I193" s="69"/>
      <c r="J193" s="48" t="s">
        <v>172</v>
      </c>
      <c r="K193" s="49">
        <v>6</v>
      </c>
      <c r="L193" s="70">
        <v>0</v>
      </c>
      <c r="M193" s="70"/>
      <c r="N193" s="71">
        <f t="shared" si="60"/>
        <v>0</v>
      </c>
      <c r="O193" s="71"/>
      <c r="P193" s="71"/>
      <c r="Q193" s="71"/>
      <c r="R193" s="27"/>
      <c r="T193" s="50" t="s">
        <v>0</v>
      </c>
      <c r="U193" s="10" t="s">
        <v>15</v>
      </c>
      <c r="V193" s="8"/>
      <c r="W193" s="51">
        <f t="shared" si="61"/>
        <v>0</v>
      </c>
      <c r="X193" s="51">
        <v>2.0000000000000002E-5</v>
      </c>
      <c r="Y193" s="51">
        <f t="shared" si="62"/>
        <v>1.2000000000000002E-4</v>
      </c>
      <c r="Z193" s="51">
        <v>0</v>
      </c>
      <c r="AA193" s="52">
        <f t="shared" si="63"/>
        <v>0</v>
      </c>
      <c r="AR193" s="4" t="s">
        <v>48</v>
      </c>
      <c r="AT193" s="4" t="s">
        <v>44</v>
      </c>
      <c r="AU193" s="4" t="s">
        <v>20</v>
      </c>
      <c r="AY193" s="4" t="s">
        <v>43</v>
      </c>
      <c r="BE193" s="25">
        <f t="shared" si="64"/>
        <v>0</v>
      </c>
      <c r="BF193" s="25">
        <f t="shared" si="65"/>
        <v>0</v>
      </c>
      <c r="BG193" s="25">
        <f t="shared" si="66"/>
        <v>0</v>
      </c>
      <c r="BH193" s="25">
        <f t="shared" si="67"/>
        <v>0</v>
      </c>
      <c r="BI193" s="25">
        <f t="shared" si="68"/>
        <v>0</v>
      </c>
      <c r="BJ193" s="4" t="s">
        <v>19</v>
      </c>
      <c r="BK193" s="25">
        <f t="shared" si="69"/>
        <v>0</v>
      </c>
      <c r="BL193" s="4" t="s">
        <v>48</v>
      </c>
      <c r="BM193" s="4" t="s">
        <v>665</v>
      </c>
    </row>
    <row r="194" spans="2:65" s="1" customFormat="1" ht="31.5" customHeight="1" x14ac:dyDescent="0.3">
      <c r="B194" s="26"/>
      <c r="C194" s="46" t="s">
        <v>666</v>
      </c>
      <c r="D194" s="46" t="s">
        <v>44</v>
      </c>
      <c r="E194" s="47" t="s">
        <v>667</v>
      </c>
      <c r="F194" s="69" t="s">
        <v>668</v>
      </c>
      <c r="G194" s="69"/>
      <c r="H194" s="69"/>
      <c r="I194" s="69"/>
      <c r="J194" s="48" t="s">
        <v>172</v>
      </c>
      <c r="K194" s="49">
        <v>6</v>
      </c>
      <c r="L194" s="70">
        <v>0</v>
      </c>
      <c r="M194" s="70"/>
      <c r="N194" s="71">
        <f t="shared" si="60"/>
        <v>0</v>
      </c>
      <c r="O194" s="71"/>
      <c r="P194" s="71"/>
      <c r="Q194" s="71"/>
      <c r="R194" s="27"/>
      <c r="T194" s="50" t="s">
        <v>0</v>
      </c>
      <c r="U194" s="10" t="s">
        <v>15</v>
      </c>
      <c r="V194" s="8"/>
      <c r="W194" s="51">
        <f t="shared" si="61"/>
        <v>0</v>
      </c>
      <c r="X194" s="51">
        <v>3.0000000000000001E-5</v>
      </c>
      <c r="Y194" s="51">
        <f t="shared" si="62"/>
        <v>1.8000000000000001E-4</v>
      </c>
      <c r="Z194" s="51">
        <v>0</v>
      </c>
      <c r="AA194" s="52">
        <f t="shared" si="63"/>
        <v>0</v>
      </c>
      <c r="AR194" s="4" t="s">
        <v>48</v>
      </c>
      <c r="AT194" s="4" t="s">
        <v>44</v>
      </c>
      <c r="AU194" s="4" t="s">
        <v>20</v>
      </c>
      <c r="AY194" s="4" t="s">
        <v>43</v>
      </c>
      <c r="BE194" s="25">
        <f t="shared" si="64"/>
        <v>0</v>
      </c>
      <c r="BF194" s="25">
        <f t="shared" si="65"/>
        <v>0</v>
      </c>
      <c r="BG194" s="25">
        <f t="shared" si="66"/>
        <v>0</v>
      </c>
      <c r="BH194" s="25">
        <f t="shared" si="67"/>
        <v>0</v>
      </c>
      <c r="BI194" s="25">
        <f t="shared" si="68"/>
        <v>0</v>
      </c>
      <c r="BJ194" s="4" t="s">
        <v>19</v>
      </c>
      <c r="BK194" s="25">
        <f t="shared" si="69"/>
        <v>0</v>
      </c>
      <c r="BL194" s="4" t="s">
        <v>48</v>
      </c>
      <c r="BM194" s="4" t="s">
        <v>669</v>
      </c>
    </row>
    <row r="195" spans="2:65" s="1" customFormat="1" ht="44.25" customHeight="1" x14ac:dyDescent="0.3">
      <c r="B195" s="26"/>
      <c r="C195" s="46" t="s">
        <v>670</v>
      </c>
      <c r="D195" s="46" t="s">
        <v>44</v>
      </c>
      <c r="E195" s="47" t="s">
        <v>671</v>
      </c>
      <c r="F195" s="69" t="s">
        <v>672</v>
      </c>
      <c r="G195" s="69"/>
      <c r="H195" s="69"/>
      <c r="I195" s="69"/>
      <c r="J195" s="48" t="s">
        <v>47</v>
      </c>
      <c r="K195" s="49">
        <v>124</v>
      </c>
      <c r="L195" s="70">
        <v>0</v>
      </c>
      <c r="M195" s="70"/>
      <c r="N195" s="71">
        <f t="shared" si="60"/>
        <v>0</v>
      </c>
      <c r="O195" s="71"/>
      <c r="P195" s="71"/>
      <c r="Q195" s="71"/>
      <c r="R195" s="27"/>
      <c r="T195" s="50" t="s">
        <v>0</v>
      </c>
      <c r="U195" s="10" t="s">
        <v>15</v>
      </c>
      <c r="V195" s="8"/>
      <c r="W195" s="51">
        <f t="shared" si="61"/>
        <v>0</v>
      </c>
      <c r="X195" s="51">
        <v>0</v>
      </c>
      <c r="Y195" s="51">
        <f t="shared" si="62"/>
        <v>0</v>
      </c>
      <c r="Z195" s="51">
        <v>0</v>
      </c>
      <c r="AA195" s="52">
        <f t="shared" si="63"/>
        <v>0</v>
      </c>
      <c r="AR195" s="4" t="s">
        <v>48</v>
      </c>
      <c r="AT195" s="4" t="s">
        <v>44</v>
      </c>
      <c r="AU195" s="4" t="s">
        <v>20</v>
      </c>
      <c r="AY195" s="4" t="s">
        <v>43</v>
      </c>
      <c r="BE195" s="25">
        <f t="shared" si="64"/>
        <v>0</v>
      </c>
      <c r="BF195" s="25">
        <f t="shared" si="65"/>
        <v>0</v>
      </c>
      <c r="BG195" s="25">
        <f t="shared" si="66"/>
        <v>0</v>
      </c>
      <c r="BH195" s="25">
        <f t="shared" si="67"/>
        <v>0</v>
      </c>
      <c r="BI195" s="25">
        <f t="shared" si="68"/>
        <v>0</v>
      </c>
      <c r="BJ195" s="4" t="s">
        <v>19</v>
      </c>
      <c r="BK195" s="25">
        <f t="shared" si="69"/>
        <v>0</v>
      </c>
      <c r="BL195" s="4" t="s">
        <v>48</v>
      </c>
      <c r="BM195" s="4" t="s">
        <v>673</v>
      </c>
    </row>
    <row r="196" spans="2:65" s="1" customFormat="1" ht="44.25" customHeight="1" x14ac:dyDescent="0.3">
      <c r="B196" s="26"/>
      <c r="C196" s="46" t="s">
        <v>674</v>
      </c>
      <c r="D196" s="46" t="s">
        <v>44</v>
      </c>
      <c r="E196" s="47" t="s">
        <v>675</v>
      </c>
      <c r="F196" s="69" t="s">
        <v>676</v>
      </c>
      <c r="G196" s="69"/>
      <c r="H196" s="69"/>
      <c r="I196" s="69"/>
      <c r="J196" s="48" t="s">
        <v>47</v>
      </c>
      <c r="K196" s="49">
        <v>21</v>
      </c>
      <c r="L196" s="70">
        <v>0</v>
      </c>
      <c r="M196" s="70"/>
      <c r="N196" s="71">
        <f t="shared" si="60"/>
        <v>0</v>
      </c>
      <c r="O196" s="71"/>
      <c r="P196" s="71"/>
      <c r="Q196" s="71"/>
      <c r="R196" s="27"/>
      <c r="T196" s="50" t="s">
        <v>0</v>
      </c>
      <c r="U196" s="10" t="s">
        <v>15</v>
      </c>
      <c r="V196" s="8"/>
      <c r="W196" s="51">
        <f t="shared" si="61"/>
        <v>0</v>
      </c>
      <c r="X196" s="51">
        <v>0</v>
      </c>
      <c r="Y196" s="51">
        <f t="shared" si="62"/>
        <v>0</v>
      </c>
      <c r="Z196" s="51">
        <v>0</v>
      </c>
      <c r="AA196" s="52">
        <f t="shared" si="63"/>
        <v>0</v>
      </c>
      <c r="AR196" s="4" t="s">
        <v>48</v>
      </c>
      <c r="AT196" s="4" t="s">
        <v>44</v>
      </c>
      <c r="AU196" s="4" t="s">
        <v>20</v>
      </c>
      <c r="AY196" s="4" t="s">
        <v>43</v>
      </c>
      <c r="BE196" s="25">
        <f t="shared" si="64"/>
        <v>0</v>
      </c>
      <c r="BF196" s="25">
        <f t="shared" si="65"/>
        <v>0</v>
      </c>
      <c r="BG196" s="25">
        <f t="shared" si="66"/>
        <v>0</v>
      </c>
      <c r="BH196" s="25">
        <f t="shared" si="67"/>
        <v>0</v>
      </c>
      <c r="BI196" s="25">
        <f t="shared" si="68"/>
        <v>0</v>
      </c>
      <c r="BJ196" s="4" t="s">
        <v>19</v>
      </c>
      <c r="BK196" s="25">
        <f t="shared" si="69"/>
        <v>0</v>
      </c>
      <c r="BL196" s="4" t="s">
        <v>48</v>
      </c>
      <c r="BM196" s="4" t="s">
        <v>677</v>
      </c>
    </row>
    <row r="197" spans="2:65" s="1" customFormat="1" ht="44.25" customHeight="1" x14ac:dyDescent="0.3">
      <c r="B197" s="26"/>
      <c r="C197" s="46" t="s">
        <v>678</v>
      </c>
      <c r="D197" s="46" t="s">
        <v>44</v>
      </c>
      <c r="E197" s="47" t="s">
        <v>679</v>
      </c>
      <c r="F197" s="69" t="s">
        <v>680</v>
      </c>
      <c r="G197" s="69"/>
      <c r="H197" s="69"/>
      <c r="I197" s="69"/>
      <c r="J197" s="48" t="s">
        <v>47</v>
      </c>
      <c r="K197" s="49">
        <v>2</v>
      </c>
      <c r="L197" s="70">
        <v>0</v>
      </c>
      <c r="M197" s="70"/>
      <c r="N197" s="71">
        <f t="shared" si="60"/>
        <v>0</v>
      </c>
      <c r="O197" s="71"/>
      <c r="P197" s="71"/>
      <c r="Q197" s="71"/>
      <c r="R197" s="27"/>
      <c r="T197" s="50" t="s">
        <v>0</v>
      </c>
      <c r="U197" s="10" t="s">
        <v>15</v>
      </c>
      <c r="V197" s="8"/>
      <c r="W197" s="51">
        <f t="shared" si="61"/>
        <v>0</v>
      </c>
      <c r="X197" s="51">
        <v>0</v>
      </c>
      <c r="Y197" s="51">
        <f t="shared" si="62"/>
        <v>0</v>
      </c>
      <c r="Z197" s="51">
        <v>0</v>
      </c>
      <c r="AA197" s="52">
        <f t="shared" si="63"/>
        <v>0</v>
      </c>
      <c r="AR197" s="4" t="s">
        <v>48</v>
      </c>
      <c r="AT197" s="4" t="s">
        <v>44</v>
      </c>
      <c r="AU197" s="4" t="s">
        <v>20</v>
      </c>
      <c r="AY197" s="4" t="s">
        <v>43</v>
      </c>
      <c r="BE197" s="25">
        <f t="shared" si="64"/>
        <v>0</v>
      </c>
      <c r="BF197" s="25">
        <f t="shared" si="65"/>
        <v>0</v>
      </c>
      <c r="BG197" s="25">
        <f t="shared" si="66"/>
        <v>0</v>
      </c>
      <c r="BH197" s="25">
        <f t="shared" si="67"/>
        <v>0</v>
      </c>
      <c r="BI197" s="25">
        <f t="shared" si="68"/>
        <v>0</v>
      </c>
      <c r="BJ197" s="4" t="s">
        <v>19</v>
      </c>
      <c r="BK197" s="25">
        <f t="shared" si="69"/>
        <v>0</v>
      </c>
      <c r="BL197" s="4" t="s">
        <v>48</v>
      </c>
      <c r="BM197" s="4" t="s">
        <v>681</v>
      </c>
    </row>
    <row r="198" spans="2:65" s="1" customFormat="1" ht="44.25" customHeight="1" x14ac:dyDescent="0.3">
      <c r="B198" s="26"/>
      <c r="C198" s="46" t="s">
        <v>682</v>
      </c>
      <c r="D198" s="46" t="s">
        <v>44</v>
      </c>
      <c r="E198" s="47" t="s">
        <v>683</v>
      </c>
      <c r="F198" s="69" t="s">
        <v>684</v>
      </c>
      <c r="G198" s="69"/>
      <c r="H198" s="69"/>
      <c r="I198" s="69"/>
      <c r="J198" s="48" t="s">
        <v>47</v>
      </c>
      <c r="K198" s="49">
        <v>6</v>
      </c>
      <c r="L198" s="70">
        <v>0</v>
      </c>
      <c r="M198" s="70"/>
      <c r="N198" s="71">
        <f t="shared" si="60"/>
        <v>0</v>
      </c>
      <c r="O198" s="71"/>
      <c r="P198" s="71"/>
      <c r="Q198" s="71"/>
      <c r="R198" s="27"/>
      <c r="T198" s="50" t="s">
        <v>0</v>
      </c>
      <c r="U198" s="10" t="s">
        <v>15</v>
      </c>
      <c r="V198" s="8"/>
      <c r="W198" s="51">
        <f t="shared" si="61"/>
        <v>0</v>
      </c>
      <c r="X198" s="51">
        <v>0</v>
      </c>
      <c r="Y198" s="51">
        <f t="shared" si="62"/>
        <v>0</v>
      </c>
      <c r="Z198" s="51">
        <v>0</v>
      </c>
      <c r="AA198" s="52">
        <f t="shared" si="63"/>
        <v>0</v>
      </c>
      <c r="AR198" s="4" t="s">
        <v>48</v>
      </c>
      <c r="AT198" s="4" t="s">
        <v>44</v>
      </c>
      <c r="AU198" s="4" t="s">
        <v>20</v>
      </c>
      <c r="AY198" s="4" t="s">
        <v>43</v>
      </c>
      <c r="BE198" s="25">
        <f t="shared" si="64"/>
        <v>0</v>
      </c>
      <c r="BF198" s="25">
        <f t="shared" si="65"/>
        <v>0</v>
      </c>
      <c r="BG198" s="25">
        <f t="shared" si="66"/>
        <v>0</v>
      </c>
      <c r="BH198" s="25">
        <f t="shared" si="67"/>
        <v>0</v>
      </c>
      <c r="BI198" s="25">
        <f t="shared" si="68"/>
        <v>0</v>
      </c>
      <c r="BJ198" s="4" t="s">
        <v>19</v>
      </c>
      <c r="BK198" s="25">
        <f t="shared" si="69"/>
        <v>0</v>
      </c>
      <c r="BL198" s="4" t="s">
        <v>48</v>
      </c>
      <c r="BM198" s="4" t="s">
        <v>685</v>
      </c>
    </row>
    <row r="199" spans="2:65" s="1" customFormat="1" ht="31.5" customHeight="1" x14ac:dyDescent="0.3">
      <c r="B199" s="26"/>
      <c r="C199" s="46" t="s">
        <v>686</v>
      </c>
      <c r="D199" s="46" t="s">
        <v>44</v>
      </c>
      <c r="E199" s="47" t="s">
        <v>687</v>
      </c>
      <c r="F199" s="69" t="s">
        <v>688</v>
      </c>
      <c r="G199" s="69"/>
      <c r="H199" s="69"/>
      <c r="I199" s="69"/>
      <c r="J199" s="48" t="s">
        <v>47</v>
      </c>
      <c r="K199" s="49">
        <v>124</v>
      </c>
      <c r="L199" s="70">
        <v>0</v>
      </c>
      <c r="M199" s="70"/>
      <c r="N199" s="71">
        <f t="shared" si="60"/>
        <v>0</v>
      </c>
      <c r="O199" s="71"/>
      <c r="P199" s="71"/>
      <c r="Q199" s="71"/>
      <c r="R199" s="27"/>
      <c r="T199" s="50" t="s">
        <v>0</v>
      </c>
      <c r="U199" s="10" t="s">
        <v>15</v>
      </c>
      <c r="V199" s="8"/>
      <c r="W199" s="51">
        <f t="shared" si="61"/>
        <v>0</v>
      </c>
      <c r="X199" s="51">
        <v>2.0000000000000002E-5</v>
      </c>
      <c r="Y199" s="51">
        <f t="shared" si="62"/>
        <v>2.48E-3</v>
      </c>
      <c r="Z199" s="51">
        <v>0</v>
      </c>
      <c r="AA199" s="52">
        <f t="shared" si="63"/>
        <v>0</v>
      </c>
      <c r="AR199" s="4" t="s">
        <v>48</v>
      </c>
      <c r="AT199" s="4" t="s">
        <v>44</v>
      </c>
      <c r="AU199" s="4" t="s">
        <v>20</v>
      </c>
      <c r="AY199" s="4" t="s">
        <v>43</v>
      </c>
      <c r="BE199" s="25">
        <f t="shared" si="64"/>
        <v>0</v>
      </c>
      <c r="BF199" s="25">
        <f t="shared" si="65"/>
        <v>0</v>
      </c>
      <c r="BG199" s="25">
        <f t="shared" si="66"/>
        <v>0</v>
      </c>
      <c r="BH199" s="25">
        <f t="shared" si="67"/>
        <v>0</v>
      </c>
      <c r="BI199" s="25">
        <f t="shared" si="68"/>
        <v>0</v>
      </c>
      <c r="BJ199" s="4" t="s">
        <v>19</v>
      </c>
      <c r="BK199" s="25">
        <f t="shared" si="69"/>
        <v>0</v>
      </c>
      <c r="BL199" s="4" t="s">
        <v>48</v>
      </c>
      <c r="BM199" s="4" t="s">
        <v>689</v>
      </c>
    </row>
    <row r="200" spans="2:65" s="1" customFormat="1" ht="44.25" customHeight="1" x14ac:dyDescent="0.3">
      <c r="B200" s="26"/>
      <c r="C200" s="46" t="s">
        <v>690</v>
      </c>
      <c r="D200" s="46" t="s">
        <v>44</v>
      </c>
      <c r="E200" s="47" t="s">
        <v>691</v>
      </c>
      <c r="F200" s="69" t="s">
        <v>692</v>
      </c>
      <c r="G200" s="69"/>
      <c r="H200" s="69"/>
      <c r="I200" s="69"/>
      <c r="J200" s="48" t="s">
        <v>47</v>
      </c>
      <c r="K200" s="49">
        <v>21</v>
      </c>
      <c r="L200" s="70">
        <v>0</v>
      </c>
      <c r="M200" s="70"/>
      <c r="N200" s="71">
        <f t="shared" si="60"/>
        <v>0</v>
      </c>
      <c r="O200" s="71"/>
      <c r="P200" s="71"/>
      <c r="Q200" s="71"/>
      <c r="R200" s="27"/>
      <c r="T200" s="50" t="s">
        <v>0</v>
      </c>
      <c r="U200" s="10" t="s">
        <v>15</v>
      </c>
      <c r="V200" s="8"/>
      <c r="W200" s="51">
        <f t="shared" si="61"/>
        <v>0</v>
      </c>
      <c r="X200" s="51">
        <v>5.0000000000000002E-5</v>
      </c>
      <c r="Y200" s="51">
        <f t="shared" si="62"/>
        <v>1.0500000000000002E-3</v>
      </c>
      <c r="Z200" s="51">
        <v>0</v>
      </c>
      <c r="AA200" s="52">
        <f t="shared" si="63"/>
        <v>0</v>
      </c>
      <c r="AR200" s="4" t="s">
        <v>48</v>
      </c>
      <c r="AT200" s="4" t="s">
        <v>44</v>
      </c>
      <c r="AU200" s="4" t="s">
        <v>20</v>
      </c>
      <c r="AY200" s="4" t="s">
        <v>43</v>
      </c>
      <c r="BE200" s="25">
        <f t="shared" si="64"/>
        <v>0</v>
      </c>
      <c r="BF200" s="25">
        <f t="shared" si="65"/>
        <v>0</v>
      </c>
      <c r="BG200" s="25">
        <f t="shared" si="66"/>
        <v>0</v>
      </c>
      <c r="BH200" s="25">
        <f t="shared" si="67"/>
        <v>0</v>
      </c>
      <c r="BI200" s="25">
        <f t="shared" si="68"/>
        <v>0</v>
      </c>
      <c r="BJ200" s="4" t="s">
        <v>19</v>
      </c>
      <c r="BK200" s="25">
        <f t="shared" si="69"/>
        <v>0</v>
      </c>
      <c r="BL200" s="4" t="s">
        <v>48</v>
      </c>
      <c r="BM200" s="4" t="s">
        <v>693</v>
      </c>
    </row>
    <row r="201" spans="2:65" s="1" customFormat="1" ht="44.25" customHeight="1" x14ac:dyDescent="0.3">
      <c r="B201" s="26"/>
      <c r="C201" s="46" t="s">
        <v>694</v>
      </c>
      <c r="D201" s="46" t="s">
        <v>44</v>
      </c>
      <c r="E201" s="47" t="s">
        <v>695</v>
      </c>
      <c r="F201" s="69" t="s">
        <v>696</v>
      </c>
      <c r="G201" s="69"/>
      <c r="H201" s="69"/>
      <c r="I201" s="69"/>
      <c r="J201" s="48" t="s">
        <v>47</v>
      </c>
      <c r="K201" s="49">
        <v>2</v>
      </c>
      <c r="L201" s="70">
        <v>0</v>
      </c>
      <c r="M201" s="70"/>
      <c r="N201" s="71">
        <f t="shared" si="60"/>
        <v>0</v>
      </c>
      <c r="O201" s="71"/>
      <c r="P201" s="71"/>
      <c r="Q201" s="71"/>
      <c r="R201" s="27"/>
      <c r="T201" s="50" t="s">
        <v>0</v>
      </c>
      <c r="U201" s="10" t="s">
        <v>15</v>
      </c>
      <c r="V201" s="8"/>
      <c r="W201" s="51">
        <f t="shared" si="61"/>
        <v>0</v>
      </c>
      <c r="X201" s="51">
        <v>2.5999999999999998E-4</v>
      </c>
      <c r="Y201" s="51">
        <f t="shared" si="62"/>
        <v>5.1999999999999995E-4</v>
      </c>
      <c r="Z201" s="51">
        <v>0</v>
      </c>
      <c r="AA201" s="52">
        <f t="shared" si="63"/>
        <v>0</v>
      </c>
      <c r="AR201" s="4" t="s">
        <v>48</v>
      </c>
      <c r="AT201" s="4" t="s">
        <v>44</v>
      </c>
      <c r="AU201" s="4" t="s">
        <v>20</v>
      </c>
      <c r="AY201" s="4" t="s">
        <v>43</v>
      </c>
      <c r="BE201" s="25">
        <f t="shared" si="64"/>
        <v>0</v>
      </c>
      <c r="BF201" s="25">
        <f t="shared" si="65"/>
        <v>0</v>
      </c>
      <c r="BG201" s="25">
        <f t="shared" si="66"/>
        <v>0</v>
      </c>
      <c r="BH201" s="25">
        <f t="shared" si="67"/>
        <v>0</v>
      </c>
      <c r="BI201" s="25">
        <f t="shared" si="68"/>
        <v>0</v>
      </c>
      <c r="BJ201" s="4" t="s">
        <v>19</v>
      </c>
      <c r="BK201" s="25">
        <f t="shared" si="69"/>
        <v>0</v>
      </c>
      <c r="BL201" s="4" t="s">
        <v>48</v>
      </c>
      <c r="BM201" s="4" t="s">
        <v>697</v>
      </c>
    </row>
    <row r="202" spans="2:65" s="1" customFormat="1" ht="44.25" customHeight="1" x14ac:dyDescent="0.3">
      <c r="B202" s="26"/>
      <c r="C202" s="46" t="s">
        <v>698</v>
      </c>
      <c r="D202" s="46" t="s">
        <v>44</v>
      </c>
      <c r="E202" s="47" t="s">
        <v>699</v>
      </c>
      <c r="F202" s="69" t="s">
        <v>700</v>
      </c>
      <c r="G202" s="69"/>
      <c r="H202" s="69"/>
      <c r="I202" s="69"/>
      <c r="J202" s="48" t="s">
        <v>47</v>
      </c>
      <c r="K202" s="49">
        <v>6</v>
      </c>
      <c r="L202" s="70">
        <v>0</v>
      </c>
      <c r="M202" s="70"/>
      <c r="N202" s="71">
        <f t="shared" si="60"/>
        <v>0</v>
      </c>
      <c r="O202" s="71"/>
      <c r="P202" s="71"/>
      <c r="Q202" s="71"/>
      <c r="R202" s="27"/>
      <c r="T202" s="50" t="s">
        <v>0</v>
      </c>
      <c r="U202" s="10" t="s">
        <v>15</v>
      </c>
      <c r="V202" s="8"/>
      <c r="W202" s="51">
        <f t="shared" si="61"/>
        <v>0</v>
      </c>
      <c r="X202" s="51">
        <v>4.4000000000000002E-4</v>
      </c>
      <c r="Y202" s="51">
        <f t="shared" si="62"/>
        <v>2.64E-3</v>
      </c>
      <c r="Z202" s="51">
        <v>0</v>
      </c>
      <c r="AA202" s="52">
        <f t="shared" si="63"/>
        <v>0</v>
      </c>
      <c r="AR202" s="4" t="s">
        <v>48</v>
      </c>
      <c r="AT202" s="4" t="s">
        <v>44</v>
      </c>
      <c r="AU202" s="4" t="s">
        <v>20</v>
      </c>
      <c r="AY202" s="4" t="s">
        <v>43</v>
      </c>
      <c r="BE202" s="25">
        <f t="shared" si="64"/>
        <v>0</v>
      </c>
      <c r="BF202" s="25">
        <f t="shared" si="65"/>
        <v>0</v>
      </c>
      <c r="BG202" s="25">
        <f t="shared" si="66"/>
        <v>0</v>
      </c>
      <c r="BH202" s="25">
        <f t="shared" si="67"/>
        <v>0</v>
      </c>
      <c r="BI202" s="25">
        <f t="shared" si="68"/>
        <v>0</v>
      </c>
      <c r="BJ202" s="4" t="s">
        <v>19</v>
      </c>
      <c r="BK202" s="25">
        <f t="shared" si="69"/>
        <v>0</v>
      </c>
      <c r="BL202" s="4" t="s">
        <v>48</v>
      </c>
      <c r="BM202" s="4" t="s">
        <v>701</v>
      </c>
    </row>
    <row r="203" spans="2:65" s="1" customFormat="1" ht="31.5" customHeight="1" x14ac:dyDescent="0.3">
      <c r="B203" s="26"/>
      <c r="C203" s="46" t="s">
        <v>702</v>
      </c>
      <c r="D203" s="46" t="s">
        <v>44</v>
      </c>
      <c r="E203" s="47" t="s">
        <v>703</v>
      </c>
      <c r="F203" s="69" t="s">
        <v>704</v>
      </c>
      <c r="G203" s="69"/>
      <c r="H203" s="69"/>
      <c r="I203" s="69"/>
      <c r="J203" s="48" t="s">
        <v>47</v>
      </c>
      <c r="K203" s="49">
        <v>10</v>
      </c>
      <c r="L203" s="70">
        <v>0</v>
      </c>
      <c r="M203" s="70"/>
      <c r="N203" s="71">
        <f t="shared" si="60"/>
        <v>0</v>
      </c>
      <c r="O203" s="71"/>
      <c r="P203" s="71"/>
      <c r="Q203" s="71"/>
      <c r="R203" s="27"/>
      <c r="T203" s="50" t="s">
        <v>0</v>
      </c>
      <c r="U203" s="10" t="s">
        <v>15</v>
      </c>
      <c r="V203" s="8"/>
      <c r="W203" s="51">
        <f t="shared" si="61"/>
        <v>0</v>
      </c>
      <c r="X203" s="51">
        <v>3.0000000000000001E-5</v>
      </c>
      <c r="Y203" s="51">
        <f t="shared" si="62"/>
        <v>3.0000000000000003E-4</v>
      </c>
      <c r="Z203" s="51">
        <v>0</v>
      </c>
      <c r="AA203" s="52">
        <f t="shared" si="63"/>
        <v>0</v>
      </c>
      <c r="AR203" s="4" t="s">
        <v>48</v>
      </c>
      <c r="AT203" s="4" t="s">
        <v>44</v>
      </c>
      <c r="AU203" s="4" t="s">
        <v>20</v>
      </c>
      <c r="AY203" s="4" t="s">
        <v>43</v>
      </c>
      <c r="BE203" s="25">
        <f t="shared" si="64"/>
        <v>0</v>
      </c>
      <c r="BF203" s="25">
        <f t="shared" si="65"/>
        <v>0</v>
      </c>
      <c r="BG203" s="25">
        <f t="shared" si="66"/>
        <v>0</v>
      </c>
      <c r="BH203" s="25">
        <f t="shared" si="67"/>
        <v>0</v>
      </c>
      <c r="BI203" s="25">
        <f t="shared" si="68"/>
        <v>0</v>
      </c>
      <c r="BJ203" s="4" t="s">
        <v>19</v>
      </c>
      <c r="BK203" s="25">
        <f t="shared" si="69"/>
        <v>0</v>
      </c>
      <c r="BL203" s="4" t="s">
        <v>48</v>
      </c>
      <c r="BM203" s="4" t="s">
        <v>705</v>
      </c>
    </row>
    <row r="204" spans="2:65" s="3" customFormat="1" ht="29.85" customHeight="1" x14ac:dyDescent="0.3">
      <c r="B204" s="35"/>
      <c r="C204" s="36"/>
      <c r="D204" s="45" t="s">
        <v>168</v>
      </c>
      <c r="E204" s="45"/>
      <c r="F204" s="45"/>
      <c r="G204" s="45"/>
      <c r="H204" s="45"/>
      <c r="I204" s="45"/>
      <c r="J204" s="45"/>
      <c r="K204" s="45"/>
      <c r="L204" s="45"/>
      <c r="M204" s="45"/>
      <c r="N204" s="83">
        <f>BK204</f>
        <v>0</v>
      </c>
      <c r="O204" s="84"/>
      <c r="P204" s="84"/>
      <c r="Q204" s="84"/>
      <c r="R204" s="38"/>
      <c r="T204" s="39"/>
      <c r="U204" s="36"/>
      <c r="V204" s="36"/>
      <c r="W204" s="40">
        <f>SUM(W205:W207)</f>
        <v>0</v>
      </c>
      <c r="X204" s="36"/>
      <c r="Y204" s="40">
        <f>SUM(Y205:Y207)</f>
        <v>2.3599999999999999E-2</v>
      </c>
      <c r="Z204" s="36"/>
      <c r="AA204" s="41">
        <f>SUM(AA205:AA207)</f>
        <v>0</v>
      </c>
      <c r="AR204" s="42" t="s">
        <v>20</v>
      </c>
      <c r="AT204" s="43" t="s">
        <v>17</v>
      </c>
      <c r="AU204" s="43" t="s">
        <v>19</v>
      </c>
      <c r="AY204" s="42" t="s">
        <v>43</v>
      </c>
      <c r="BK204" s="44">
        <f>SUM(BK205:BK207)</f>
        <v>0</v>
      </c>
    </row>
    <row r="205" spans="2:65" s="1" customFormat="1" ht="31.5" customHeight="1" x14ac:dyDescent="0.3">
      <c r="B205" s="26"/>
      <c r="C205" s="46" t="s">
        <v>706</v>
      </c>
      <c r="D205" s="46" t="s">
        <v>44</v>
      </c>
      <c r="E205" s="47" t="s">
        <v>707</v>
      </c>
      <c r="F205" s="69" t="s">
        <v>708</v>
      </c>
      <c r="G205" s="69"/>
      <c r="H205" s="69"/>
      <c r="I205" s="69"/>
      <c r="J205" s="48" t="s">
        <v>172</v>
      </c>
      <c r="K205" s="49">
        <v>118</v>
      </c>
      <c r="L205" s="70">
        <v>0</v>
      </c>
      <c r="M205" s="70"/>
      <c r="N205" s="71">
        <f>ROUND(L205*K205,2)</f>
        <v>0</v>
      </c>
      <c r="O205" s="71"/>
      <c r="P205" s="71"/>
      <c r="Q205" s="71"/>
      <c r="R205" s="27"/>
      <c r="T205" s="50" t="s">
        <v>0</v>
      </c>
      <c r="U205" s="10" t="s">
        <v>15</v>
      </c>
      <c r="V205" s="8"/>
      <c r="W205" s="51">
        <f>V205*K205</f>
        <v>0</v>
      </c>
      <c r="X205" s="51">
        <v>2.0000000000000001E-4</v>
      </c>
      <c r="Y205" s="51">
        <f>X205*K205</f>
        <v>2.3599999999999999E-2</v>
      </c>
      <c r="Z205" s="51">
        <v>0</v>
      </c>
      <c r="AA205" s="52">
        <f>Z205*K205</f>
        <v>0</v>
      </c>
      <c r="AR205" s="4" t="s">
        <v>48</v>
      </c>
      <c r="AT205" s="4" t="s">
        <v>44</v>
      </c>
      <c r="AU205" s="4" t="s">
        <v>20</v>
      </c>
      <c r="AY205" s="4" t="s">
        <v>43</v>
      </c>
      <c r="BE205" s="25">
        <f>IF(U205="základní",N205,0)</f>
        <v>0</v>
      </c>
      <c r="BF205" s="25">
        <f>IF(U205="snížená",N205,0)</f>
        <v>0</v>
      </c>
      <c r="BG205" s="25">
        <f>IF(U205="zákl. přenesená",N205,0)</f>
        <v>0</v>
      </c>
      <c r="BH205" s="25">
        <f>IF(U205="sníž. přenesená",N205,0)</f>
        <v>0</v>
      </c>
      <c r="BI205" s="25">
        <f>IF(U205="nulová",N205,0)</f>
        <v>0</v>
      </c>
      <c r="BJ205" s="4" t="s">
        <v>19</v>
      </c>
      <c r="BK205" s="25">
        <f>ROUND(L205*K205,2)</f>
        <v>0</v>
      </c>
      <c r="BL205" s="4" t="s">
        <v>48</v>
      </c>
      <c r="BM205" s="4" t="s">
        <v>709</v>
      </c>
    </row>
    <row r="206" spans="2:65" s="1" customFormat="1" ht="31.5" customHeight="1" x14ac:dyDescent="0.3">
      <c r="B206" s="26"/>
      <c r="C206" s="46" t="s">
        <v>710</v>
      </c>
      <c r="D206" s="46" t="s">
        <v>44</v>
      </c>
      <c r="E206" s="47" t="s">
        <v>711</v>
      </c>
      <c r="F206" s="69" t="s">
        <v>712</v>
      </c>
      <c r="G206" s="69"/>
      <c r="H206" s="69"/>
      <c r="I206" s="69"/>
      <c r="J206" s="48" t="s">
        <v>172</v>
      </c>
      <c r="K206" s="49">
        <v>118</v>
      </c>
      <c r="L206" s="70">
        <v>0</v>
      </c>
      <c r="M206" s="70"/>
      <c r="N206" s="71">
        <f>ROUND(L206*K206,2)</f>
        <v>0</v>
      </c>
      <c r="O206" s="71"/>
      <c r="P206" s="71"/>
      <c r="Q206" s="71"/>
      <c r="R206" s="27"/>
      <c r="T206" s="50" t="s">
        <v>0</v>
      </c>
      <c r="U206" s="10" t="s">
        <v>15</v>
      </c>
      <c r="V206" s="8"/>
      <c r="W206" s="51">
        <f>V206*K206</f>
        <v>0</v>
      </c>
      <c r="X206" s="51">
        <v>0</v>
      </c>
      <c r="Y206" s="51">
        <f>X206*K206</f>
        <v>0</v>
      </c>
      <c r="Z206" s="51">
        <v>0</v>
      </c>
      <c r="AA206" s="52">
        <f>Z206*K206</f>
        <v>0</v>
      </c>
      <c r="AR206" s="4" t="s">
        <v>48</v>
      </c>
      <c r="AT206" s="4" t="s">
        <v>44</v>
      </c>
      <c r="AU206" s="4" t="s">
        <v>20</v>
      </c>
      <c r="AY206" s="4" t="s">
        <v>43</v>
      </c>
      <c r="BE206" s="25">
        <f>IF(U206="základní",N206,0)</f>
        <v>0</v>
      </c>
      <c r="BF206" s="25">
        <f>IF(U206="snížená",N206,0)</f>
        <v>0</v>
      </c>
      <c r="BG206" s="25">
        <f>IF(U206="zákl. přenesená",N206,0)</f>
        <v>0</v>
      </c>
      <c r="BH206" s="25">
        <f>IF(U206="sníž. přenesená",N206,0)</f>
        <v>0</v>
      </c>
      <c r="BI206" s="25">
        <f>IF(U206="nulová",N206,0)</f>
        <v>0</v>
      </c>
      <c r="BJ206" s="4" t="s">
        <v>19</v>
      </c>
      <c r="BK206" s="25">
        <f>ROUND(L206*K206,2)</f>
        <v>0</v>
      </c>
      <c r="BL206" s="4" t="s">
        <v>48</v>
      </c>
      <c r="BM206" s="4" t="s">
        <v>713</v>
      </c>
    </row>
    <row r="207" spans="2:65" s="1" customFormat="1" ht="44.25" customHeight="1" x14ac:dyDescent="0.3">
      <c r="B207" s="26"/>
      <c r="C207" s="46" t="s">
        <v>714</v>
      </c>
      <c r="D207" s="46" t="s">
        <v>44</v>
      </c>
      <c r="E207" s="47" t="s">
        <v>715</v>
      </c>
      <c r="F207" s="69" t="s">
        <v>716</v>
      </c>
      <c r="G207" s="69"/>
      <c r="H207" s="69"/>
      <c r="I207" s="69"/>
      <c r="J207" s="48" t="s">
        <v>172</v>
      </c>
      <c r="K207" s="49">
        <v>118</v>
      </c>
      <c r="L207" s="70">
        <v>0</v>
      </c>
      <c r="M207" s="70"/>
      <c r="N207" s="71">
        <f>ROUND(L207*K207,2)</f>
        <v>0</v>
      </c>
      <c r="O207" s="71"/>
      <c r="P207" s="71"/>
      <c r="Q207" s="71"/>
      <c r="R207" s="27"/>
      <c r="T207" s="50" t="s">
        <v>0</v>
      </c>
      <c r="U207" s="10" t="s">
        <v>15</v>
      </c>
      <c r="V207" s="8"/>
      <c r="W207" s="51">
        <f>V207*K207</f>
        <v>0</v>
      </c>
      <c r="X207" s="51">
        <v>0</v>
      </c>
      <c r="Y207" s="51">
        <f>X207*K207</f>
        <v>0</v>
      </c>
      <c r="Z207" s="51">
        <v>0</v>
      </c>
      <c r="AA207" s="52">
        <f>Z207*K207</f>
        <v>0</v>
      </c>
      <c r="AR207" s="4" t="s">
        <v>48</v>
      </c>
      <c r="AT207" s="4" t="s">
        <v>44</v>
      </c>
      <c r="AU207" s="4" t="s">
        <v>20</v>
      </c>
      <c r="AY207" s="4" t="s">
        <v>43</v>
      </c>
      <c r="BE207" s="25">
        <f>IF(U207="základní",N207,0)</f>
        <v>0</v>
      </c>
      <c r="BF207" s="25">
        <f>IF(U207="snížená",N207,0)</f>
        <v>0</v>
      </c>
      <c r="BG207" s="25">
        <f>IF(U207="zákl. přenesená",N207,0)</f>
        <v>0</v>
      </c>
      <c r="BH207" s="25">
        <f>IF(U207="sníž. přenesená",N207,0)</f>
        <v>0</v>
      </c>
      <c r="BI207" s="25">
        <f>IF(U207="nulová",N207,0)</f>
        <v>0</v>
      </c>
      <c r="BJ207" s="4" t="s">
        <v>19</v>
      </c>
      <c r="BK207" s="25">
        <f>ROUND(L207*K207,2)</f>
        <v>0</v>
      </c>
      <c r="BL207" s="4" t="s">
        <v>48</v>
      </c>
      <c r="BM207" s="4" t="s">
        <v>717</v>
      </c>
    </row>
    <row r="208" spans="2:65" s="3" customFormat="1" ht="37.35" customHeight="1" x14ac:dyDescent="0.35">
      <c r="B208" s="35"/>
      <c r="C208" s="36"/>
      <c r="D208" s="37" t="s">
        <v>29</v>
      </c>
      <c r="E208" s="37"/>
      <c r="F208" s="37"/>
      <c r="G208" s="37"/>
      <c r="H208" s="37"/>
      <c r="I208" s="37"/>
      <c r="J208" s="37"/>
      <c r="K208" s="37"/>
      <c r="L208" s="37"/>
      <c r="M208" s="37"/>
      <c r="N208" s="87">
        <f>BK208</f>
        <v>0</v>
      </c>
      <c r="O208" s="88"/>
      <c r="P208" s="88"/>
      <c r="Q208" s="88"/>
      <c r="R208" s="38"/>
      <c r="T208" s="39"/>
      <c r="U208" s="36"/>
      <c r="V208" s="36"/>
      <c r="W208" s="40">
        <f>SUM(W209:W219)</f>
        <v>0</v>
      </c>
      <c r="X208" s="36"/>
      <c r="Y208" s="40">
        <f>SUM(Y209:Y219)</f>
        <v>0</v>
      </c>
      <c r="Z208" s="36"/>
      <c r="AA208" s="41">
        <f>SUM(AA209:AA219)</f>
        <v>0</v>
      </c>
      <c r="AR208" s="42" t="s">
        <v>56</v>
      </c>
      <c r="AT208" s="43" t="s">
        <v>17</v>
      </c>
      <c r="AU208" s="43" t="s">
        <v>18</v>
      </c>
      <c r="AY208" s="42" t="s">
        <v>43</v>
      </c>
      <c r="BK208" s="44">
        <f>SUM(BK209:BK219)</f>
        <v>0</v>
      </c>
    </row>
    <row r="209" spans="2:65" s="1" customFormat="1" ht="22.5" customHeight="1" x14ac:dyDescent="0.3">
      <c r="B209" s="26"/>
      <c r="C209" s="46" t="s">
        <v>718</v>
      </c>
      <c r="D209" s="46" t="s">
        <v>44</v>
      </c>
      <c r="E209" s="47" t="s">
        <v>719</v>
      </c>
      <c r="F209" s="69" t="s">
        <v>720</v>
      </c>
      <c r="G209" s="69"/>
      <c r="H209" s="69"/>
      <c r="I209" s="69"/>
      <c r="J209" s="48" t="s">
        <v>149</v>
      </c>
      <c r="K209" s="49">
        <v>16</v>
      </c>
      <c r="L209" s="70">
        <v>0</v>
      </c>
      <c r="M209" s="70"/>
      <c r="N209" s="71">
        <f t="shared" ref="N209:N219" si="70">ROUND(L209*K209,2)</f>
        <v>0</v>
      </c>
      <c r="O209" s="71"/>
      <c r="P209" s="71"/>
      <c r="Q209" s="71"/>
      <c r="R209" s="27"/>
      <c r="T209" s="50" t="s">
        <v>0</v>
      </c>
      <c r="U209" s="10" t="s">
        <v>15</v>
      </c>
      <c r="V209" s="8"/>
      <c r="W209" s="51">
        <f t="shared" ref="W209:W219" si="71">V209*K209</f>
        <v>0</v>
      </c>
      <c r="X209" s="51">
        <v>0</v>
      </c>
      <c r="Y209" s="51">
        <f t="shared" ref="Y209:Y219" si="72">X209*K209</f>
        <v>0</v>
      </c>
      <c r="Z209" s="51">
        <v>0</v>
      </c>
      <c r="AA209" s="52">
        <f t="shared" ref="AA209:AA219" si="73">Z209*K209</f>
        <v>0</v>
      </c>
      <c r="AR209" s="4" t="s">
        <v>150</v>
      </c>
      <c r="AT209" s="4" t="s">
        <v>44</v>
      </c>
      <c r="AU209" s="4" t="s">
        <v>19</v>
      </c>
      <c r="AY209" s="4" t="s">
        <v>43</v>
      </c>
      <c r="BE209" s="25">
        <f t="shared" ref="BE209:BE219" si="74">IF(U209="základní",N209,0)</f>
        <v>0</v>
      </c>
      <c r="BF209" s="25">
        <f t="shared" ref="BF209:BF219" si="75">IF(U209="snížená",N209,0)</f>
        <v>0</v>
      </c>
      <c r="BG209" s="25">
        <f t="shared" ref="BG209:BG219" si="76">IF(U209="zákl. přenesená",N209,0)</f>
        <v>0</v>
      </c>
      <c r="BH209" s="25">
        <f t="shared" ref="BH209:BH219" si="77">IF(U209="sníž. přenesená",N209,0)</f>
        <v>0</v>
      </c>
      <c r="BI209" s="25">
        <f t="shared" ref="BI209:BI219" si="78">IF(U209="nulová",N209,0)</f>
        <v>0</v>
      </c>
      <c r="BJ209" s="4" t="s">
        <v>19</v>
      </c>
      <c r="BK209" s="25">
        <f t="shared" ref="BK209:BK219" si="79">ROUND(L209*K209,2)</f>
        <v>0</v>
      </c>
      <c r="BL209" s="4" t="s">
        <v>150</v>
      </c>
      <c r="BM209" s="4" t="s">
        <v>721</v>
      </c>
    </row>
    <row r="210" spans="2:65" s="1" customFormat="1" ht="22.5" customHeight="1" x14ac:dyDescent="0.3">
      <c r="B210" s="26"/>
      <c r="C210" s="46" t="s">
        <v>722</v>
      </c>
      <c r="D210" s="46" t="s">
        <v>44</v>
      </c>
      <c r="E210" s="47" t="s">
        <v>723</v>
      </c>
      <c r="F210" s="69" t="s">
        <v>724</v>
      </c>
      <c r="G210" s="69"/>
      <c r="H210" s="69"/>
      <c r="I210" s="69"/>
      <c r="J210" s="48" t="s">
        <v>149</v>
      </c>
      <c r="K210" s="49">
        <v>8</v>
      </c>
      <c r="L210" s="70">
        <v>0</v>
      </c>
      <c r="M210" s="70"/>
      <c r="N210" s="71">
        <f t="shared" si="70"/>
        <v>0</v>
      </c>
      <c r="O210" s="71"/>
      <c r="P210" s="71"/>
      <c r="Q210" s="71"/>
      <c r="R210" s="27"/>
      <c r="T210" s="50" t="s">
        <v>0</v>
      </c>
      <c r="U210" s="10" t="s">
        <v>15</v>
      </c>
      <c r="V210" s="8"/>
      <c r="W210" s="51">
        <f t="shared" si="71"/>
        <v>0</v>
      </c>
      <c r="X210" s="51">
        <v>0</v>
      </c>
      <c r="Y210" s="51">
        <f t="shared" si="72"/>
        <v>0</v>
      </c>
      <c r="Z210" s="51">
        <v>0</v>
      </c>
      <c r="AA210" s="52">
        <f t="shared" si="73"/>
        <v>0</v>
      </c>
      <c r="AR210" s="4" t="s">
        <v>150</v>
      </c>
      <c r="AT210" s="4" t="s">
        <v>44</v>
      </c>
      <c r="AU210" s="4" t="s">
        <v>19</v>
      </c>
      <c r="AY210" s="4" t="s">
        <v>43</v>
      </c>
      <c r="BE210" s="25">
        <f t="shared" si="74"/>
        <v>0</v>
      </c>
      <c r="BF210" s="25">
        <f t="shared" si="75"/>
        <v>0</v>
      </c>
      <c r="BG210" s="25">
        <f t="shared" si="76"/>
        <v>0</v>
      </c>
      <c r="BH210" s="25">
        <f t="shared" si="77"/>
        <v>0</v>
      </c>
      <c r="BI210" s="25">
        <f t="shared" si="78"/>
        <v>0</v>
      </c>
      <c r="BJ210" s="4" t="s">
        <v>19</v>
      </c>
      <c r="BK210" s="25">
        <f t="shared" si="79"/>
        <v>0</v>
      </c>
      <c r="BL210" s="4" t="s">
        <v>150</v>
      </c>
      <c r="BM210" s="4" t="s">
        <v>725</v>
      </c>
    </row>
    <row r="211" spans="2:65" s="1" customFormat="1" ht="22.5" customHeight="1" x14ac:dyDescent="0.3">
      <c r="B211" s="26"/>
      <c r="C211" s="46" t="s">
        <v>726</v>
      </c>
      <c r="D211" s="46" t="s">
        <v>44</v>
      </c>
      <c r="E211" s="47" t="s">
        <v>727</v>
      </c>
      <c r="F211" s="69" t="s">
        <v>728</v>
      </c>
      <c r="G211" s="69"/>
      <c r="H211" s="69"/>
      <c r="I211" s="69"/>
      <c r="J211" s="48" t="s">
        <v>149</v>
      </c>
      <c r="K211" s="49">
        <v>16</v>
      </c>
      <c r="L211" s="70">
        <v>0</v>
      </c>
      <c r="M211" s="70"/>
      <c r="N211" s="71">
        <f t="shared" si="70"/>
        <v>0</v>
      </c>
      <c r="O211" s="71"/>
      <c r="P211" s="71"/>
      <c r="Q211" s="71"/>
      <c r="R211" s="27"/>
      <c r="T211" s="50" t="s">
        <v>0</v>
      </c>
      <c r="U211" s="10" t="s">
        <v>15</v>
      </c>
      <c r="V211" s="8"/>
      <c r="W211" s="51">
        <f t="shared" si="71"/>
        <v>0</v>
      </c>
      <c r="X211" s="51">
        <v>0</v>
      </c>
      <c r="Y211" s="51">
        <f t="shared" si="72"/>
        <v>0</v>
      </c>
      <c r="Z211" s="51">
        <v>0</v>
      </c>
      <c r="AA211" s="52">
        <f t="shared" si="73"/>
        <v>0</v>
      </c>
      <c r="AR211" s="4" t="s">
        <v>150</v>
      </c>
      <c r="AT211" s="4" t="s">
        <v>44</v>
      </c>
      <c r="AU211" s="4" t="s">
        <v>19</v>
      </c>
      <c r="AY211" s="4" t="s">
        <v>43</v>
      </c>
      <c r="BE211" s="25">
        <f t="shared" si="74"/>
        <v>0</v>
      </c>
      <c r="BF211" s="25">
        <f t="shared" si="75"/>
        <v>0</v>
      </c>
      <c r="BG211" s="25">
        <f t="shared" si="76"/>
        <v>0</v>
      </c>
      <c r="BH211" s="25">
        <f t="shared" si="77"/>
        <v>0</v>
      </c>
      <c r="BI211" s="25">
        <f t="shared" si="78"/>
        <v>0</v>
      </c>
      <c r="BJ211" s="4" t="s">
        <v>19</v>
      </c>
      <c r="BK211" s="25">
        <f t="shared" si="79"/>
        <v>0</v>
      </c>
      <c r="BL211" s="4" t="s">
        <v>150</v>
      </c>
      <c r="BM211" s="4" t="s">
        <v>729</v>
      </c>
    </row>
    <row r="212" spans="2:65" s="1" customFormat="1" ht="31.5" customHeight="1" x14ac:dyDescent="0.3">
      <c r="B212" s="26"/>
      <c r="C212" s="46" t="s">
        <v>730</v>
      </c>
      <c r="D212" s="46" t="s">
        <v>44</v>
      </c>
      <c r="E212" s="47" t="s">
        <v>759</v>
      </c>
      <c r="F212" s="69" t="s">
        <v>732</v>
      </c>
      <c r="G212" s="69"/>
      <c r="H212" s="69"/>
      <c r="I212" s="69"/>
      <c r="J212" s="48" t="s">
        <v>154</v>
      </c>
      <c r="K212" s="49">
        <v>1</v>
      </c>
      <c r="L212" s="70">
        <v>0</v>
      </c>
      <c r="M212" s="70"/>
      <c r="N212" s="71">
        <f t="shared" si="70"/>
        <v>0</v>
      </c>
      <c r="O212" s="71"/>
      <c r="P212" s="71"/>
      <c r="Q212" s="71"/>
      <c r="R212" s="27"/>
      <c r="T212" s="50" t="s">
        <v>0</v>
      </c>
      <c r="U212" s="10" t="s">
        <v>15</v>
      </c>
      <c r="V212" s="8"/>
      <c r="W212" s="51">
        <f t="shared" si="71"/>
        <v>0</v>
      </c>
      <c r="X212" s="51">
        <v>0</v>
      </c>
      <c r="Y212" s="51">
        <f t="shared" si="72"/>
        <v>0</v>
      </c>
      <c r="Z212" s="51">
        <v>0</v>
      </c>
      <c r="AA212" s="52">
        <f t="shared" si="73"/>
        <v>0</v>
      </c>
      <c r="AR212" s="4" t="s">
        <v>150</v>
      </c>
      <c r="AT212" s="4" t="s">
        <v>44</v>
      </c>
      <c r="AU212" s="4" t="s">
        <v>19</v>
      </c>
      <c r="AY212" s="4" t="s">
        <v>43</v>
      </c>
      <c r="BE212" s="25">
        <f t="shared" si="74"/>
        <v>0</v>
      </c>
      <c r="BF212" s="25">
        <f t="shared" si="75"/>
        <v>0</v>
      </c>
      <c r="BG212" s="25">
        <f t="shared" si="76"/>
        <v>0</v>
      </c>
      <c r="BH212" s="25">
        <f t="shared" si="77"/>
        <v>0</v>
      </c>
      <c r="BI212" s="25">
        <f t="shared" si="78"/>
        <v>0</v>
      </c>
      <c r="BJ212" s="4" t="s">
        <v>19</v>
      </c>
      <c r="BK212" s="25">
        <f t="shared" si="79"/>
        <v>0</v>
      </c>
      <c r="BL212" s="4" t="s">
        <v>150</v>
      </c>
      <c r="BM212" s="4" t="s">
        <v>733</v>
      </c>
    </row>
    <row r="213" spans="2:65" s="1" customFormat="1" ht="22.5" customHeight="1" x14ac:dyDescent="0.3">
      <c r="B213" s="26"/>
      <c r="C213" s="46" t="s">
        <v>734</v>
      </c>
      <c r="D213" s="46" t="s">
        <v>44</v>
      </c>
      <c r="E213" s="47" t="s">
        <v>731</v>
      </c>
      <c r="F213" s="69" t="s">
        <v>736</v>
      </c>
      <c r="G213" s="69"/>
      <c r="H213" s="69"/>
      <c r="I213" s="69"/>
      <c r="J213" s="48" t="s">
        <v>737</v>
      </c>
      <c r="K213" s="49">
        <v>14</v>
      </c>
      <c r="L213" s="70">
        <v>0</v>
      </c>
      <c r="M213" s="70"/>
      <c r="N213" s="71">
        <f t="shared" si="70"/>
        <v>0</v>
      </c>
      <c r="O213" s="71"/>
      <c r="P213" s="71"/>
      <c r="Q213" s="71"/>
      <c r="R213" s="27"/>
      <c r="T213" s="50" t="s">
        <v>0</v>
      </c>
      <c r="U213" s="10" t="s">
        <v>15</v>
      </c>
      <c r="V213" s="8"/>
      <c r="W213" s="51">
        <f t="shared" si="71"/>
        <v>0</v>
      </c>
      <c r="X213" s="51">
        <v>0</v>
      </c>
      <c r="Y213" s="51">
        <f t="shared" si="72"/>
        <v>0</v>
      </c>
      <c r="Z213" s="51">
        <v>0</v>
      </c>
      <c r="AA213" s="52">
        <f t="shared" si="73"/>
        <v>0</v>
      </c>
      <c r="AR213" s="4" t="s">
        <v>150</v>
      </c>
      <c r="AT213" s="4" t="s">
        <v>44</v>
      </c>
      <c r="AU213" s="4" t="s">
        <v>19</v>
      </c>
      <c r="AY213" s="4" t="s">
        <v>43</v>
      </c>
      <c r="BE213" s="25">
        <f t="shared" si="74"/>
        <v>0</v>
      </c>
      <c r="BF213" s="25">
        <f t="shared" si="75"/>
        <v>0</v>
      </c>
      <c r="BG213" s="25">
        <f t="shared" si="76"/>
        <v>0</v>
      </c>
      <c r="BH213" s="25">
        <f t="shared" si="77"/>
        <v>0</v>
      </c>
      <c r="BI213" s="25">
        <f t="shared" si="78"/>
        <v>0</v>
      </c>
      <c r="BJ213" s="4" t="s">
        <v>19</v>
      </c>
      <c r="BK213" s="25">
        <f t="shared" si="79"/>
        <v>0</v>
      </c>
      <c r="BL213" s="4" t="s">
        <v>150</v>
      </c>
      <c r="BM213" s="4" t="s">
        <v>738</v>
      </c>
    </row>
    <row r="214" spans="2:65" s="1" customFormat="1" ht="29.25" customHeight="1" x14ac:dyDescent="0.3">
      <c r="B214" s="26"/>
      <c r="C214" s="46">
        <v>165</v>
      </c>
      <c r="D214" s="46" t="s">
        <v>44</v>
      </c>
      <c r="E214" s="47" t="s">
        <v>735</v>
      </c>
      <c r="F214" s="69" t="s">
        <v>758</v>
      </c>
      <c r="G214" s="69"/>
      <c r="H214" s="69"/>
      <c r="I214" s="69"/>
      <c r="J214" s="48" t="s">
        <v>154</v>
      </c>
      <c r="K214" s="49">
        <v>1</v>
      </c>
      <c r="L214" s="71">
        <v>0</v>
      </c>
      <c r="M214" s="71"/>
      <c r="N214" s="71">
        <f t="shared" si="70"/>
        <v>0</v>
      </c>
      <c r="O214" s="71"/>
      <c r="P214" s="71"/>
      <c r="Q214" s="71"/>
      <c r="R214" s="27"/>
      <c r="T214" s="58" t="s">
        <v>0</v>
      </c>
      <c r="U214" s="10" t="s">
        <v>15</v>
      </c>
      <c r="V214" s="51">
        <v>0</v>
      </c>
      <c r="W214" s="51">
        <f t="shared" si="71"/>
        <v>0</v>
      </c>
      <c r="X214" s="51">
        <v>0</v>
      </c>
      <c r="Y214" s="51">
        <f t="shared" si="72"/>
        <v>0</v>
      </c>
      <c r="Z214" s="51">
        <v>0</v>
      </c>
      <c r="AA214" s="52">
        <f t="shared" si="73"/>
        <v>0</v>
      </c>
      <c r="AR214" s="4" t="s">
        <v>150</v>
      </c>
      <c r="AT214" s="4" t="s">
        <v>44</v>
      </c>
      <c r="AU214" s="4" t="s">
        <v>19</v>
      </c>
      <c r="AY214" s="4" t="s">
        <v>43</v>
      </c>
      <c r="BE214" s="25">
        <f t="shared" si="74"/>
        <v>0</v>
      </c>
      <c r="BF214" s="25">
        <f t="shared" si="75"/>
        <v>0</v>
      </c>
      <c r="BG214" s="25">
        <f t="shared" si="76"/>
        <v>0</v>
      </c>
      <c r="BH214" s="25">
        <f t="shared" si="77"/>
        <v>0</v>
      </c>
      <c r="BI214" s="25">
        <f t="shared" si="78"/>
        <v>0</v>
      </c>
      <c r="BJ214" s="4" t="s">
        <v>19</v>
      </c>
      <c r="BK214" s="25">
        <f t="shared" si="79"/>
        <v>0</v>
      </c>
      <c r="BL214" s="4" t="s">
        <v>150</v>
      </c>
      <c r="BM214" s="4" t="s">
        <v>738</v>
      </c>
    </row>
    <row r="215" spans="2:65" s="1" customFormat="1" ht="31.5" customHeight="1" x14ac:dyDescent="0.3">
      <c r="B215" s="26"/>
      <c r="C215" s="46">
        <v>166</v>
      </c>
      <c r="D215" s="46" t="s">
        <v>44</v>
      </c>
      <c r="E215" s="47" t="s">
        <v>739</v>
      </c>
      <c r="F215" s="69" t="s">
        <v>153</v>
      </c>
      <c r="G215" s="69"/>
      <c r="H215" s="69"/>
      <c r="I215" s="69"/>
      <c r="J215" s="48" t="s">
        <v>154</v>
      </c>
      <c r="K215" s="49">
        <v>1</v>
      </c>
      <c r="L215" s="70">
        <v>0</v>
      </c>
      <c r="M215" s="70"/>
      <c r="N215" s="71">
        <f t="shared" si="70"/>
        <v>0</v>
      </c>
      <c r="O215" s="71"/>
      <c r="P215" s="71"/>
      <c r="Q215" s="71"/>
      <c r="R215" s="27"/>
      <c r="T215" s="50" t="s">
        <v>0</v>
      </c>
      <c r="U215" s="10" t="s">
        <v>15</v>
      </c>
      <c r="V215" s="8"/>
      <c r="W215" s="51">
        <f t="shared" si="71"/>
        <v>0</v>
      </c>
      <c r="X215" s="51">
        <v>0</v>
      </c>
      <c r="Y215" s="51">
        <f t="shared" si="72"/>
        <v>0</v>
      </c>
      <c r="Z215" s="51">
        <v>0</v>
      </c>
      <c r="AA215" s="52">
        <f t="shared" si="73"/>
        <v>0</v>
      </c>
      <c r="AR215" s="4" t="s">
        <v>150</v>
      </c>
      <c r="AT215" s="4" t="s">
        <v>44</v>
      </c>
      <c r="AU215" s="4" t="s">
        <v>19</v>
      </c>
      <c r="AY215" s="4" t="s">
        <v>43</v>
      </c>
      <c r="BE215" s="25">
        <f t="shared" si="74"/>
        <v>0</v>
      </c>
      <c r="BF215" s="25">
        <f t="shared" si="75"/>
        <v>0</v>
      </c>
      <c r="BG215" s="25">
        <f t="shared" si="76"/>
        <v>0</v>
      </c>
      <c r="BH215" s="25">
        <f t="shared" si="77"/>
        <v>0</v>
      </c>
      <c r="BI215" s="25">
        <f t="shared" si="78"/>
        <v>0</v>
      </c>
      <c r="BJ215" s="4" t="s">
        <v>19</v>
      </c>
      <c r="BK215" s="25">
        <f t="shared" si="79"/>
        <v>0</v>
      </c>
      <c r="BL215" s="4" t="s">
        <v>150</v>
      </c>
      <c r="BM215" s="4" t="s">
        <v>740</v>
      </c>
    </row>
    <row r="216" spans="2:65" s="1" customFormat="1" ht="22.5" customHeight="1" x14ac:dyDescent="0.3">
      <c r="B216" s="26"/>
      <c r="C216" s="46">
        <v>167</v>
      </c>
      <c r="D216" s="46" t="s">
        <v>44</v>
      </c>
      <c r="E216" s="47" t="s">
        <v>741</v>
      </c>
      <c r="F216" s="69" t="s">
        <v>742</v>
      </c>
      <c r="G216" s="69"/>
      <c r="H216" s="69"/>
      <c r="I216" s="69"/>
      <c r="J216" s="48" t="s">
        <v>154</v>
      </c>
      <c r="K216" s="49">
        <v>1</v>
      </c>
      <c r="L216" s="70">
        <v>0</v>
      </c>
      <c r="M216" s="70"/>
      <c r="N216" s="71">
        <f t="shared" si="70"/>
        <v>0</v>
      </c>
      <c r="O216" s="71"/>
      <c r="P216" s="71"/>
      <c r="Q216" s="71"/>
      <c r="R216" s="27"/>
      <c r="T216" s="50" t="s">
        <v>0</v>
      </c>
      <c r="U216" s="10" t="s">
        <v>15</v>
      </c>
      <c r="V216" s="8"/>
      <c r="W216" s="51">
        <f t="shared" si="71"/>
        <v>0</v>
      </c>
      <c r="X216" s="51">
        <v>0</v>
      </c>
      <c r="Y216" s="51">
        <f t="shared" si="72"/>
        <v>0</v>
      </c>
      <c r="Z216" s="51">
        <v>0</v>
      </c>
      <c r="AA216" s="52">
        <f t="shared" si="73"/>
        <v>0</v>
      </c>
      <c r="AR216" s="4" t="s">
        <v>150</v>
      </c>
      <c r="AT216" s="4" t="s">
        <v>44</v>
      </c>
      <c r="AU216" s="4" t="s">
        <v>19</v>
      </c>
      <c r="AY216" s="4" t="s">
        <v>43</v>
      </c>
      <c r="BE216" s="25">
        <f t="shared" si="74"/>
        <v>0</v>
      </c>
      <c r="BF216" s="25">
        <f t="shared" si="75"/>
        <v>0</v>
      </c>
      <c r="BG216" s="25">
        <f t="shared" si="76"/>
        <v>0</v>
      </c>
      <c r="BH216" s="25">
        <f t="shared" si="77"/>
        <v>0</v>
      </c>
      <c r="BI216" s="25">
        <f t="shared" si="78"/>
        <v>0</v>
      </c>
      <c r="BJ216" s="4" t="s">
        <v>19</v>
      </c>
      <c r="BK216" s="25">
        <f t="shared" si="79"/>
        <v>0</v>
      </c>
      <c r="BL216" s="4" t="s">
        <v>150</v>
      </c>
      <c r="BM216" s="4" t="s">
        <v>743</v>
      </c>
    </row>
    <row r="217" spans="2:65" s="1" customFormat="1" ht="22.5" customHeight="1" x14ac:dyDescent="0.3">
      <c r="B217" s="26"/>
      <c r="C217" s="46">
        <v>168</v>
      </c>
      <c r="D217" s="46" t="s">
        <v>44</v>
      </c>
      <c r="E217" s="47" t="s">
        <v>744</v>
      </c>
      <c r="F217" s="69" t="s">
        <v>745</v>
      </c>
      <c r="G217" s="69"/>
      <c r="H217" s="69"/>
      <c r="I217" s="69"/>
      <c r="J217" s="48" t="s">
        <v>154</v>
      </c>
      <c r="K217" s="49">
        <v>1</v>
      </c>
      <c r="L217" s="70">
        <v>0</v>
      </c>
      <c r="M217" s="70"/>
      <c r="N217" s="71">
        <f t="shared" si="70"/>
        <v>0</v>
      </c>
      <c r="O217" s="71"/>
      <c r="P217" s="71"/>
      <c r="Q217" s="71"/>
      <c r="R217" s="27"/>
      <c r="T217" s="50" t="s">
        <v>0</v>
      </c>
      <c r="U217" s="10" t="s">
        <v>15</v>
      </c>
      <c r="V217" s="8"/>
      <c r="W217" s="51">
        <f t="shared" si="71"/>
        <v>0</v>
      </c>
      <c r="X217" s="51">
        <v>0</v>
      </c>
      <c r="Y217" s="51">
        <f t="shared" si="72"/>
        <v>0</v>
      </c>
      <c r="Z217" s="51">
        <v>0</v>
      </c>
      <c r="AA217" s="52">
        <f t="shared" si="73"/>
        <v>0</v>
      </c>
      <c r="AR217" s="4" t="s">
        <v>150</v>
      </c>
      <c r="AT217" s="4" t="s">
        <v>44</v>
      </c>
      <c r="AU217" s="4" t="s">
        <v>19</v>
      </c>
      <c r="AY217" s="4" t="s">
        <v>43</v>
      </c>
      <c r="BE217" s="25">
        <f t="shared" si="74"/>
        <v>0</v>
      </c>
      <c r="BF217" s="25">
        <f t="shared" si="75"/>
        <v>0</v>
      </c>
      <c r="BG217" s="25">
        <f t="shared" si="76"/>
        <v>0</v>
      </c>
      <c r="BH217" s="25">
        <f t="shared" si="77"/>
        <v>0</v>
      </c>
      <c r="BI217" s="25">
        <f t="shared" si="78"/>
        <v>0</v>
      </c>
      <c r="BJ217" s="4" t="s">
        <v>19</v>
      </c>
      <c r="BK217" s="25">
        <f t="shared" si="79"/>
        <v>0</v>
      </c>
      <c r="BL217" s="4" t="s">
        <v>150</v>
      </c>
      <c r="BM217" s="4" t="s">
        <v>746</v>
      </c>
    </row>
    <row r="218" spans="2:65" s="1" customFormat="1" ht="22.5" customHeight="1" x14ac:dyDescent="0.3">
      <c r="B218" s="26"/>
      <c r="C218" s="46">
        <v>169</v>
      </c>
      <c r="D218" s="46" t="s">
        <v>44</v>
      </c>
      <c r="E218" s="47" t="s">
        <v>747</v>
      </c>
      <c r="F218" s="69" t="s">
        <v>157</v>
      </c>
      <c r="G218" s="69"/>
      <c r="H218" s="69"/>
      <c r="I218" s="69"/>
      <c r="J218" s="48" t="s">
        <v>154</v>
      </c>
      <c r="K218" s="49">
        <v>1</v>
      </c>
      <c r="L218" s="70">
        <v>0</v>
      </c>
      <c r="M218" s="70"/>
      <c r="N218" s="71">
        <f t="shared" si="70"/>
        <v>0</v>
      </c>
      <c r="O218" s="71"/>
      <c r="P218" s="71"/>
      <c r="Q218" s="71"/>
      <c r="R218" s="27"/>
      <c r="T218" s="50" t="s">
        <v>0</v>
      </c>
      <c r="U218" s="10" t="s">
        <v>15</v>
      </c>
      <c r="V218" s="8"/>
      <c r="W218" s="51">
        <f t="shared" si="71"/>
        <v>0</v>
      </c>
      <c r="X218" s="51">
        <v>0</v>
      </c>
      <c r="Y218" s="51">
        <f t="shared" si="72"/>
        <v>0</v>
      </c>
      <c r="Z218" s="51">
        <v>0</v>
      </c>
      <c r="AA218" s="52">
        <f t="shared" si="73"/>
        <v>0</v>
      </c>
      <c r="AR218" s="4" t="s">
        <v>150</v>
      </c>
      <c r="AT218" s="4" t="s">
        <v>44</v>
      </c>
      <c r="AU218" s="4" t="s">
        <v>19</v>
      </c>
      <c r="AY218" s="4" t="s">
        <v>43</v>
      </c>
      <c r="BE218" s="25">
        <f t="shared" si="74"/>
        <v>0</v>
      </c>
      <c r="BF218" s="25">
        <f t="shared" si="75"/>
        <v>0</v>
      </c>
      <c r="BG218" s="25">
        <f t="shared" si="76"/>
        <v>0</v>
      </c>
      <c r="BH218" s="25">
        <f t="shared" si="77"/>
        <v>0</v>
      </c>
      <c r="BI218" s="25">
        <f t="shared" si="78"/>
        <v>0</v>
      </c>
      <c r="BJ218" s="4" t="s">
        <v>19</v>
      </c>
      <c r="BK218" s="25">
        <f t="shared" si="79"/>
        <v>0</v>
      </c>
      <c r="BL218" s="4" t="s">
        <v>150</v>
      </c>
      <c r="BM218" s="4" t="s">
        <v>748</v>
      </c>
    </row>
    <row r="219" spans="2:65" s="1" customFormat="1" ht="44.25" customHeight="1" x14ac:dyDescent="0.3">
      <c r="B219" s="26"/>
      <c r="C219" s="46">
        <v>170</v>
      </c>
      <c r="D219" s="46" t="s">
        <v>44</v>
      </c>
      <c r="E219" s="47" t="s">
        <v>749</v>
      </c>
      <c r="F219" s="69" t="s">
        <v>159</v>
      </c>
      <c r="G219" s="69"/>
      <c r="H219" s="69"/>
      <c r="I219" s="69"/>
      <c r="J219" s="48" t="s">
        <v>154</v>
      </c>
      <c r="K219" s="49">
        <v>1</v>
      </c>
      <c r="L219" s="70">
        <v>0</v>
      </c>
      <c r="M219" s="70"/>
      <c r="N219" s="71">
        <f t="shared" si="70"/>
        <v>0</v>
      </c>
      <c r="O219" s="71"/>
      <c r="P219" s="71"/>
      <c r="Q219" s="71"/>
      <c r="R219" s="27"/>
      <c r="T219" s="50" t="s">
        <v>0</v>
      </c>
      <c r="U219" s="10" t="s">
        <v>15</v>
      </c>
      <c r="V219" s="8"/>
      <c r="W219" s="51">
        <f t="shared" si="71"/>
        <v>0</v>
      </c>
      <c r="X219" s="51">
        <v>0</v>
      </c>
      <c r="Y219" s="51">
        <f t="shared" si="72"/>
        <v>0</v>
      </c>
      <c r="Z219" s="51">
        <v>0</v>
      </c>
      <c r="AA219" s="52">
        <f t="shared" si="73"/>
        <v>0</v>
      </c>
      <c r="AR219" s="4" t="s">
        <v>150</v>
      </c>
      <c r="AT219" s="4" t="s">
        <v>44</v>
      </c>
      <c r="AU219" s="4" t="s">
        <v>19</v>
      </c>
      <c r="AY219" s="4" t="s">
        <v>43</v>
      </c>
      <c r="BE219" s="25">
        <f t="shared" si="74"/>
        <v>0</v>
      </c>
      <c r="BF219" s="25">
        <f t="shared" si="75"/>
        <v>0</v>
      </c>
      <c r="BG219" s="25">
        <f t="shared" si="76"/>
        <v>0</v>
      </c>
      <c r="BH219" s="25">
        <f t="shared" si="77"/>
        <v>0</v>
      </c>
      <c r="BI219" s="25">
        <f t="shared" si="78"/>
        <v>0</v>
      </c>
      <c r="BJ219" s="4" t="s">
        <v>19</v>
      </c>
      <c r="BK219" s="25">
        <f t="shared" si="79"/>
        <v>0</v>
      </c>
      <c r="BL219" s="4" t="s">
        <v>150</v>
      </c>
      <c r="BM219" s="4" t="s">
        <v>750</v>
      </c>
    </row>
    <row r="220" spans="2:65" s="3" customFormat="1" ht="37.35" customHeight="1" x14ac:dyDescent="0.35">
      <c r="B220" s="35"/>
      <c r="C220" s="36"/>
      <c r="D220" s="37" t="s">
        <v>169</v>
      </c>
      <c r="E220" s="37"/>
      <c r="F220" s="37"/>
      <c r="G220" s="37"/>
      <c r="H220" s="37"/>
      <c r="I220" s="37"/>
      <c r="J220" s="37"/>
      <c r="K220" s="37"/>
      <c r="L220" s="37"/>
      <c r="M220" s="37"/>
      <c r="N220" s="87">
        <f>BK220</f>
        <v>0</v>
      </c>
      <c r="O220" s="88"/>
      <c r="P220" s="88"/>
      <c r="Q220" s="88"/>
      <c r="R220" s="38"/>
      <c r="T220" s="39"/>
      <c r="U220" s="36"/>
      <c r="V220" s="36"/>
      <c r="W220" s="40">
        <f>SUM(W221:W222)</f>
        <v>0</v>
      </c>
      <c r="X220" s="36"/>
      <c r="Y220" s="40">
        <f>SUM(Y221:Y222)</f>
        <v>0</v>
      </c>
      <c r="Z220" s="36"/>
      <c r="AA220" s="41">
        <f>SUM(AA221:AA222)</f>
        <v>0</v>
      </c>
      <c r="AR220" s="42" t="s">
        <v>58</v>
      </c>
      <c r="AT220" s="43" t="s">
        <v>17</v>
      </c>
      <c r="AU220" s="43" t="s">
        <v>18</v>
      </c>
      <c r="AY220" s="42" t="s">
        <v>43</v>
      </c>
      <c r="BK220" s="44">
        <f>SUM(BK221:BK222)</f>
        <v>0</v>
      </c>
    </row>
    <row r="221" spans="2:65" s="1" customFormat="1" ht="22.5" customHeight="1" x14ac:dyDescent="0.3">
      <c r="B221" s="26"/>
      <c r="C221" s="46">
        <v>171</v>
      </c>
      <c r="D221" s="46" t="s">
        <v>44</v>
      </c>
      <c r="E221" s="47" t="s">
        <v>751</v>
      </c>
      <c r="F221" s="69" t="s">
        <v>752</v>
      </c>
      <c r="G221" s="69"/>
      <c r="H221" s="69"/>
      <c r="I221" s="69"/>
      <c r="J221" s="48" t="s">
        <v>753</v>
      </c>
      <c r="K221" s="49">
        <v>1</v>
      </c>
      <c r="L221" s="70">
        <v>0</v>
      </c>
      <c r="M221" s="70"/>
      <c r="N221" s="71">
        <f>ROUND(L221*K221,2)</f>
        <v>0</v>
      </c>
      <c r="O221" s="71"/>
      <c r="P221" s="71"/>
      <c r="Q221" s="71"/>
      <c r="R221" s="27"/>
      <c r="T221" s="50" t="s">
        <v>0</v>
      </c>
      <c r="U221" s="10" t="s">
        <v>15</v>
      </c>
      <c r="V221" s="8"/>
      <c r="W221" s="51">
        <f>V221*K221</f>
        <v>0</v>
      </c>
      <c r="X221" s="51">
        <v>0</v>
      </c>
      <c r="Y221" s="51">
        <f>X221*K221</f>
        <v>0</v>
      </c>
      <c r="Z221" s="51">
        <v>0</v>
      </c>
      <c r="AA221" s="52">
        <f>Z221*K221</f>
        <v>0</v>
      </c>
      <c r="AR221" s="4" t="s">
        <v>56</v>
      </c>
      <c r="AT221" s="4" t="s">
        <v>44</v>
      </c>
      <c r="AU221" s="4" t="s">
        <v>19</v>
      </c>
      <c r="AY221" s="4" t="s">
        <v>43</v>
      </c>
      <c r="BE221" s="25">
        <f>IF(U221="základní",N221,0)</f>
        <v>0</v>
      </c>
      <c r="BF221" s="25">
        <f>IF(U221="snížená",N221,0)</f>
        <v>0</v>
      </c>
      <c r="BG221" s="25">
        <f>IF(U221="zákl. přenesená",N221,0)</f>
        <v>0</v>
      </c>
      <c r="BH221" s="25">
        <f>IF(U221="sníž. přenesená",N221,0)</f>
        <v>0</v>
      </c>
      <c r="BI221" s="25">
        <f>IF(U221="nulová",N221,0)</f>
        <v>0</v>
      </c>
      <c r="BJ221" s="4" t="s">
        <v>19</v>
      </c>
      <c r="BK221" s="25">
        <f>ROUND(L221*K221,2)</f>
        <v>0</v>
      </c>
      <c r="BL221" s="4" t="s">
        <v>56</v>
      </c>
      <c r="BM221" s="4" t="s">
        <v>754</v>
      </c>
    </row>
    <row r="222" spans="2:65" s="1" customFormat="1" ht="22.5" customHeight="1" x14ac:dyDescent="0.3">
      <c r="B222" s="26"/>
      <c r="C222" s="46">
        <v>172</v>
      </c>
      <c r="D222" s="46" t="s">
        <v>44</v>
      </c>
      <c r="E222" s="47" t="s">
        <v>755</v>
      </c>
      <c r="F222" s="69" t="s">
        <v>756</v>
      </c>
      <c r="G222" s="69"/>
      <c r="H222" s="69"/>
      <c r="I222" s="69"/>
      <c r="J222" s="48" t="s">
        <v>753</v>
      </c>
      <c r="K222" s="49">
        <v>1</v>
      </c>
      <c r="L222" s="70">
        <v>0</v>
      </c>
      <c r="M222" s="70"/>
      <c r="N222" s="71">
        <f>ROUND(L222*K222,2)</f>
        <v>0</v>
      </c>
      <c r="O222" s="71"/>
      <c r="P222" s="71"/>
      <c r="Q222" s="71"/>
      <c r="R222" s="27"/>
      <c r="T222" s="50" t="s">
        <v>0</v>
      </c>
      <c r="U222" s="10" t="s">
        <v>15</v>
      </c>
      <c r="V222" s="8"/>
      <c r="W222" s="51">
        <f>V222*K222</f>
        <v>0</v>
      </c>
      <c r="X222" s="51">
        <v>0</v>
      </c>
      <c r="Y222" s="51">
        <f>X222*K222</f>
        <v>0</v>
      </c>
      <c r="Z222" s="51">
        <v>0</v>
      </c>
      <c r="AA222" s="52">
        <f>Z222*K222</f>
        <v>0</v>
      </c>
      <c r="AR222" s="4" t="s">
        <v>56</v>
      </c>
      <c r="AT222" s="4" t="s">
        <v>44</v>
      </c>
      <c r="AU222" s="4" t="s">
        <v>19</v>
      </c>
      <c r="AY222" s="4" t="s">
        <v>43</v>
      </c>
      <c r="BE222" s="25">
        <f>IF(U222="základní",N222,0)</f>
        <v>0</v>
      </c>
      <c r="BF222" s="25">
        <f>IF(U222="snížená",N222,0)</f>
        <v>0</v>
      </c>
      <c r="BG222" s="25">
        <f>IF(U222="zákl. přenesená",N222,0)</f>
        <v>0</v>
      </c>
      <c r="BH222" s="25">
        <f>IF(U222="sníž. přenesená",N222,0)</f>
        <v>0</v>
      </c>
      <c r="BI222" s="25">
        <f>IF(U222="nulová",N222,0)</f>
        <v>0</v>
      </c>
      <c r="BJ222" s="4" t="s">
        <v>19</v>
      </c>
      <c r="BK222" s="25">
        <f>ROUND(L222*K222,2)</f>
        <v>0</v>
      </c>
      <c r="BL222" s="4" t="s">
        <v>56</v>
      </c>
      <c r="BM222" s="4" t="s">
        <v>757</v>
      </c>
    </row>
    <row r="223" spans="2:65" s="1" customFormat="1" ht="6.95" customHeight="1" x14ac:dyDescent="0.3">
      <c r="B223" s="12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4"/>
    </row>
  </sheetData>
  <mergeCells count="562">
    <mergeCell ref="F221:I221"/>
    <mergeCell ref="L221:M221"/>
    <mergeCell ref="N221:Q221"/>
    <mergeCell ref="F222:I222"/>
    <mergeCell ref="L222:M222"/>
    <mergeCell ref="N222:Q222"/>
    <mergeCell ref="N14:Q14"/>
    <mergeCell ref="N15:Q15"/>
    <mergeCell ref="N16:Q16"/>
    <mergeCell ref="N29:Q29"/>
    <mergeCell ref="N30:Q30"/>
    <mergeCell ref="N55:Q55"/>
    <mergeCell ref="N57:Q57"/>
    <mergeCell ref="N92:Q92"/>
    <mergeCell ref="N123:Q123"/>
    <mergeCell ref="N186:Q186"/>
    <mergeCell ref="N191:Q191"/>
    <mergeCell ref="N204:Q204"/>
    <mergeCell ref="N208:Q208"/>
    <mergeCell ref="N220:Q220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15:I215"/>
    <mergeCell ref="L215:M215"/>
    <mergeCell ref="N215:Q215"/>
    <mergeCell ref="F214:I214"/>
    <mergeCell ref="L214:M214"/>
    <mergeCell ref="N214:Q214"/>
    <mergeCell ref="F216:I216"/>
    <mergeCell ref="L216:M216"/>
    <mergeCell ref="N216:Q216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03:I203"/>
    <mergeCell ref="L203:M203"/>
    <mergeCell ref="N203:Q203"/>
    <mergeCell ref="F205:I205"/>
    <mergeCell ref="L205:M205"/>
    <mergeCell ref="N205:Q205"/>
    <mergeCell ref="F206:I206"/>
    <mergeCell ref="L206:M206"/>
    <mergeCell ref="N206:Q206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0:I190"/>
    <mergeCell ref="L190:M190"/>
    <mergeCell ref="N190:Q190"/>
    <mergeCell ref="F192:I192"/>
    <mergeCell ref="L192:M192"/>
    <mergeCell ref="N192:Q192"/>
    <mergeCell ref="F193:I193"/>
    <mergeCell ref="L193:M193"/>
    <mergeCell ref="N193:Q193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8:I158"/>
    <mergeCell ref="L158:M158"/>
    <mergeCell ref="N158:Q158"/>
    <mergeCell ref="F159:I159"/>
    <mergeCell ref="F160:I160"/>
    <mergeCell ref="L160:M160"/>
    <mergeCell ref="N160:Q160"/>
    <mergeCell ref="F161:I161"/>
    <mergeCell ref="L161:M161"/>
    <mergeCell ref="N161:Q161"/>
    <mergeCell ref="F153:I153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F148:I148"/>
    <mergeCell ref="F149:I149"/>
    <mergeCell ref="L149:M149"/>
    <mergeCell ref="N149:Q149"/>
    <mergeCell ref="F150:I150"/>
    <mergeCell ref="L150:M150"/>
    <mergeCell ref="N150:Q150"/>
    <mergeCell ref="F151:I151"/>
    <mergeCell ref="F152:I152"/>
    <mergeCell ref="L152:M152"/>
    <mergeCell ref="N152:Q152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L144:M144"/>
    <mergeCell ref="N144:Q14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8:I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1:I121"/>
    <mergeCell ref="L121:M121"/>
    <mergeCell ref="N121:Q121"/>
    <mergeCell ref="F122:I122"/>
    <mergeCell ref="L122:M122"/>
    <mergeCell ref="N122:Q122"/>
    <mergeCell ref="F124:I124"/>
    <mergeCell ref="L124:M124"/>
    <mergeCell ref="N124:Q124"/>
    <mergeCell ref="F116:I116"/>
    <mergeCell ref="F117:I117"/>
    <mergeCell ref="L117:M117"/>
    <mergeCell ref="N117:Q117"/>
    <mergeCell ref="F118:I118"/>
    <mergeCell ref="F119:I119"/>
    <mergeCell ref="L119:M119"/>
    <mergeCell ref="N119:Q119"/>
    <mergeCell ref="F120:I120"/>
    <mergeCell ref="L120:M120"/>
    <mergeCell ref="N120:Q120"/>
    <mergeCell ref="F112:I112"/>
    <mergeCell ref="L112:M112"/>
    <mergeCell ref="N112:Q112"/>
    <mergeCell ref="F113:I113"/>
    <mergeCell ref="L113:M113"/>
    <mergeCell ref="N113:Q113"/>
    <mergeCell ref="F114:I114"/>
    <mergeCell ref="F115:I115"/>
    <mergeCell ref="L115:M115"/>
    <mergeCell ref="N115:Q115"/>
    <mergeCell ref="F109:I109"/>
    <mergeCell ref="L109:M109"/>
    <mergeCell ref="N109:Q109"/>
    <mergeCell ref="F110:I110"/>
    <mergeCell ref="L110:M110"/>
    <mergeCell ref="N110:Q110"/>
    <mergeCell ref="F111:I111"/>
    <mergeCell ref="L111:M111"/>
    <mergeCell ref="N111:Q111"/>
    <mergeCell ref="F106:I106"/>
    <mergeCell ref="L106:M106"/>
    <mergeCell ref="N106:Q106"/>
    <mergeCell ref="F107:I107"/>
    <mergeCell ref="L107:M107"/>
    <mergeCell ref="N107:Q107"/>
    <mergeCell ref="F108:I108"/>
    <mergeCell ref="L108:M108"/>
    <mergeCell ref="N108:Q108"/>
    <mergeCell ref="F103:I103"/>
    <mergeCell ref="L103:M103"/>
    <mergeCell ref="N103:Q103"/>
    <mergeCell ref="F104:I104"/>
    <mergeCell ref="L104:M104"/>
    <mergeCell ref="N104:Q104"/>
    <mergeCell ref="F105:I105"/>
    <mergeCell ref="L105:M105"/>
    <mergeCell ref="N105:Q105"/>
    <mergeCell ref="F100:I100"/>
    <mergeCell ref="L100:M100"/>
    <mergeCell ref="N100:Q100"/>
    <mergeCell ref="F101:I101"/>
    <mergeCell ref="L101:M101"/>
    <mergeCell ref="N101:Q101"/>
    <mergeCell ref="F102:I102"/>
    <mergeCell ref="L102:M102"/>
    <mergeCell ref="N102:Q102"/>
    <mergeCell ref="F97:I97"/>
    <mergeCell ref="L97:M97"/>
    <mergeCell ref="N97:Q97"/>
    <mergeCell ref="F98:I98"/>
    <mergeCell ref="L98:M98"/>
    <mergeCell ref="N98:Q98"/>
    <mergeCell ref="F99:I99"/>
    <mergeCell ref="L99:M99"/>
    <mergeCell ref="N99:Q99"/>
    <mergeCell ref="F94:I94"/>
    <mergeCell ref="L94:M94"/>
    <mergeCell ref="N94:Q94"/>
    <mergeCell ref="F95:I95"/>
    <mergeCell ref="L95:M95"/>
    <mergeCell ref="N95:Q95"/>
    <mergeCell ref="F96:I96"/>
    <mergeCell ref="L96:M96"/>
    <mergeCell ref="N96:Q96"/>
    <mergeCell ref="F90:I90"/>
    <mergeCell ref="L90:M90"/>
    <mergeCell ref="N90:Q90"/>
    <mergeCell ref="F91:I91"/>
    <mergeCell ref="L91:M91"/>
    <mergeCell ref="N91:Q91"/>
    <mergeCell ref="F93:I93"/>
    <mergeCell ref="L93:M93"/>
    <mergeCell ref="N93:Q93"/>
    <mergeCell ref="F87:I87"/>
    <mergeCell ref="L87:M87"/>
    <mergeCell ref="N87:Q87"/>
    <mergeCell ref="F88:I88"/>
    <mergeCell ref="L88:M88"/>
    <mergeCell ref="N88:Q88"/>
    <mergeCell ref="F89:I89"/>
    <mergeCell ref="L89:M89"/>
    <mergeCell ref="N89:Q89"/>
    <mergeCell ref="F84:I84"/>
    <mergeCell ref="L84:M84"/>
    <mergeCell ref="N84:Q84"/>
    <mergeCell ref="F85:I85"/>
    <mergeCell ref="L85:M85"/>
    <mergeCell ref="N85:Q85"/>
    <mergeCell ref="F86:I86"/>
    <mergeCell ref="L86:M86"/>
    <mergeCell ref="N86:Q86"/>
    <mergeCell ref="F81:I81"/>
    <mergeCell ref="L81:M81"/>
    <mergeCell ref="N81:Q81"/>
    <mergeCell ref="F82:I82"/>
    <mergeCell ref="L82:M82"/>
    <mergeCell ref="N82:Q82"/>
    <mergeCell ref="F83:I83"/>
    <mergeCell ref="L83:M83"/>
    <mergeCell ref="N83:Q83"/>
    <mergeCell ref="F76:I76"/>
    <mergeCell ref="F77:I77"/>
    <mergeCell ref="L77:M77"/>
    <mergeCell ref="N77:Q77"/>
    <mergeCell ref="F78:I78"/>
    <mergeCell ref="F79:I79"/>
    <mergeCell ref="L79:M79"/>
    <mergeCell ref="N79:Q79"/>
    <mergeCell ref="F80:I80"/>
    <mergeCell ref="L80:M80"/>
    <mergeCell ref="N80:Q80"/>
    <mergeCell ref="F73:I73"/>
    <mergeCell ref="L73:M73"/>
    <mergeCell ref="N73:Q73"/>
    <mergeCell ref="F74:I74"/>
    <mergeCell ref="L74:M74"/>
    <mergeCell ref="N74:Q74"/>
    <mergeCell ref="F75:I75"/>
    <mergeCell ref="L75:M75"/>
    <mergeCell ref="N75:Q75"/>
    <mergeCell ref="F69:I69"/>
    <mergeCell ref="L69:M69"/>
    <mergeCell ref="N69:Q69"/>
    <mergeCell ref="F70:I70"/>
    <mergeCell ref="L70:M70"/>
    <mergeCell ref="N70:Q70"/>
    <mergeCell ref="F71:I71"/>
    <mergeCell ref="F72:I72"/>
    <mergeCell ref="L72:M72"/>
    <mergeCell ref="N72:Q72"/>
    <mergeCell ref="F66:I66"/>
    <mergeCell ref="L66:M66"/>
    <mergeCell ref="N66:Q66"/>
    <mergeCell ref="F67:I67"/>
    <mergeCell ref="L67:M67"/>
    <mergeCell ref="N67:Q67"/>
    <mergeCell ref="F68:I68"/>
    <mergeCell ref="L68:M68"/>
    <mergeCell ref="N68:Q68"/>
    <mergeCell ref="F61:I61"/>
    <mergeCell ref="F62:I62"/>
    <mergeCell ref="L62:M62"/>
    <mergeCell ref="N62:Q62"/>
    <mergeCell ref="F63:I63"/>
    <mergeCell ref="F64:I64"/>
    <mergeCell ref="L64:M64"/>
    <mergeCell ref="N64:Q64"/>
    <mergeCell ref="F65:I65"/>
    <mergeCell ref="L65:M65"/>
    <mergeCell ref="N65:Q65"/>
    <mergeCell ref="F58:I58"/>
    <mergeCell ref="L58:M58"/>
    <mergeCell ref="N58:Q58"/>
    <mergeCell ref="F59:I59"/>
    <mergeCell ref="L59:M59"/>
    <mergeCell ref="N59:Q59"/>
    <mergeCell ref="F60:I60"/>
    <mergeCell ref="L60:M60"/>
    <mergeCell ref="N60:Q60"/>
    <mergeCell ref="F53:I53"/>
    <mergeCell ref="L53:M53"/>
    <mergeCell ref="N53:Q53"/>
    <mergeCell ref="F54:I54"/>
    <mergeCell ref="L54:M54"/>
    <mergeCell ref="N54:Q54"/>
    <mergeCell ref="F56:I56"/>
    <mergeCell ref="L56:M56"/>
    <mergeCell ref="N56:Q56"/>
    <mergeCell ref="F49:I49"/>
    <mergeCell ref="L49:M49"/>
    <mergeCell ref="N49:Q49"/>
    <mergeCell ref="F50:I50"/>
    <mergeCell ref="F51:I51"/>
    <mergeCell ref="L51:M51"/>
    <mergeCell ref="N51:Q51"/>
    <mergeCell ref="F52:I52"/>
    <mergeCell ref="L52:M52"/>
    <mergeCell ref="N52:Q52"/>
    <mergeCell ref="F46:I46"/>
    <mergeCell ref="L46:M46"/>
    <mergeCell ref="N46:Q46"/>
    <mergeCell ref="F47:I47"/>
    <mergeCell ref="L47:M47"/>
    <mergeCell ref="N47:Q47"/>
    <mergeCell ref="F48:I48"/>
    <mergeCell ref="L48:M48"/>
    <mergeCell ref="N48:Q48"/>
    <mergeCell ref="F43:I43"/>
    <mergeCell ref="L43:M43"/>
    <mergeCell ref="N43:Q43"/>
    <mergeCell ref="F44:I44"/>
    <mergeCell ref="L44:M44"/>
    <mergeCell ref="N44:Q44"/>
    <mergeCell ref="F45:I45"/>
    <mergeCell ref="L45:M45"/>
    <mergeCell ref="N45:Q45"/>
    <mergeCell ref="F40:I40"/>
    <mergeCell ref="L40:M40"/>
    <mergeCell ref="N40:Q40"/>
    <mergeCell ref="F41:I41"/>
    <mergeCell ref="L41:M41"/>
    <mergeCell ref="N41:Q41"/>
    <mergeCell ref="F42:I42"/>
    <mergeCell ref="L42:M42"/>
    <mergeCell ref="N42:Q42"/>
    <mergeCell ref="F37:I37"/>
    <mergeCell ref="L37:M37"/>
    <mergeCell ref="N37:Q37"/>
    <mergeCell ref="F38:I38"/>
    <mergeCell ref="L38:M38"/>
    <mergeCell ref="N38:Q38"/>
    <mergeCell ref="F39:I39"/>
    <mergeCell ref="L39:M39"/>
    <mergeCell ref="N39:Q39"/>
    <mergeCell ref="F32:I32"/>
    <mergeCell ref="F33:I33"/>
    <mergeCell ref="L33:M33"/>
    <mergeCell ref="N33:Q33"/>
    <mergeCell ref="F34:I34"/>
    <mergeCell ref="F35:I35"/>
    <mergeCell ref="L35:M35"/>
    <mergeCell ref="N35:Q35"/>
    <mergeCell ref="F36:I36"/>
    <mergeCell ref="L36:M36"/>
    <mergeCell ref="N36:Q36"/>
    <mergeCell ref="F26:I26"/>
    <mergeCell ref="L26:M26"/>
    <mergeCell ref="N26:Q26"/>
    <mergeCell ref="F27:I27"/>
    <mergeCell ref="F28:I28"/>
    <mergeCell ref="L28:M28"/>
    <mergeCell ref="N28:Q28"/>
    <mergeCell ref="F31:I31"/>
    <mergeCell ref="L31:M31"/>
    <mergeCell ref="N31:Q31"/>
    <mergeCell ref="F21:I21"/>
    <mergeCell ref="F22:I22"/>
    <mergeCell ref="L22:M22"/>
    <mergeCell ref="N22:Q22"/>
    <mergeCell ref="F23:I23"/>
    <mergeCell ref="L23:M23"/>
    <mergeCell ref="N23:Q23"/>
    <mergeCell ref="F24:I24"/>
    <mergeCell ref="F25:I25"/>
    <mergeCell ref="L25:M25"/>
    <mergeCell ref="N25:Q25"/>
    <mergeCell ref="F17:I17"/>
    <mergeCell ref="L17:M17"/>
    <mergeCell ref="N17:Q17"/>
    <mergeCell ref="F18:I18"/>
    <mergeCell ref="L18:M18"/>
    <mergeCell ref="N18:Q18"/>
    <mergeCell ref="F19:I19"/>
    <mergeCell ref="F20:I20"/>
    <mergeCell ref="L20:M20"/>
    <mergeCell ref="N20:Q20"/>
    <mergeCell ref="C3:Q3"/>
    <mergeCell ref="F5:P5"/>
    <mergeCell ref="F6:P6"/>
    <mergeCell ref="M8:P8"/>
    <mergeCell ref="M10:Q10"/>
    <mergeCell ref="M11:Q11"/>
    <mergeCell ref="F13:I13"/>
    <mergeCell ref="L13:M13"/>
    <mergeCell ref="N13:Q13"/>
  </mergeCells>
  <dataValidations count="2">
    <dataValidation type="list" allowBlank="1" showInputMessage="1" showErrorMessage="1" error="Povoleny jsou hodnoty K, M." sqref="D223">
      <formula1>"K, M"</formula1>
    </dataValidation>
    <dataValidation type="list" allowBlank="1" showInputMessage="1" showErrorMessage="1" error="Povoleny jsou hodnoty základní, snížená, zákl. přenesená, sníž. přenesená, nulová." sqref="U223">
      <formula1>"základní, snížená, zákl. přenesená, sníž. přenesená, nulová"</formula1>
    </dataValidation>
  </dataValidations>
  <pageMargins left="0.58333330000000005" right="0.58333330000000005" top="0.5" bottom="0.4666666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D.1.4.2 - Technika prostř...</vt:lpstr>
      <vt:lpstr>'D.1.4.2 - Technika prostř...'!Názvy_tisku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Doma\Václav</dc:creator>
  <cp:lastModifiedBy>Václav</cp:lastModifiedBy>
  <cp:lastPrinted>2019-05-10T07:26:19Z</cp:lastPrinted>
  <dcterms:created xsi:type="dcterms:W3CDTF">2019-05-06T07:28:07Z</dcterms:created>
  <dcterms:modified xsi:type="dcterms:W3CDTF">2019-05-10T08:33:20Z</dcterms:modified>
</cp:coreProperties>
</file>