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10\Documents\Documents\Dokumenty office\EXCEL\Akce 2025\Bílina\Byt Seifertova\Rozpočty - tendr\"/>
    </mc:Choice>
  </mc:AlternateContent>
  <bookViews>
    <workbookView xWindow="0" yWindow="0" windowWidth="0" windowHeight="0"/>
  </bookViews>
  <sheets>
    <sheet name="Rekapitulace stavby" sheetId="1" r:id="rId1"/>
    <sheet name="7 - Ústřední vytápění" sheetId="2" r:id="rId2"/>
    <sheet name="8 - Kotelna a plynovod" sheetId="3" r:id="rId3"/>
    <sheet name="2 - VRN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'7 - Ústřední vytápění'!$C$88:$K$162</definedName>
    <definedName name="_xlnm.Print_Area" localSheetId="1">'7 - Ústřední vytápění'!$C$4:$J$41,'7 - Ústřední vytápění'!$C$47:$J$68,'7 - Ústřední vytápění'!$C$74:$K$162</definedName>
    <definedName name="_xlnm.Print_Titles" localSheetId="1">'7 - Ústřední vytápění'!$88:$88</definedName>
    <definedName name="_xlnm._FilterDatabase" localSheetId="2" hidden="1">'8 - Kotelna a plynovod'!$C$86:$K$92</definedName>
    <definedName name="_xlnm.Print_Area" localSheetId="2">'8 - Kotelna a plynovod'!$C$4:$J$41,'8 - Kotelna a plynovod'!$C$47:$J$66,'8 - Kotelna a plynovod'!$C$72:$K$92</definedName>
    <definedName name="_xlnm.Print_Titles" localSheetId="2">'8 - Kotelna a plynovod'!$86:$86</definedName>
    <definedName name="_xlnm._FilterDatabase" localSheetId="3" hidden="1">'2 - VRN'!$C$82:$K$96</definedName>
    <definedName name="_xlnm.Print_Area" localSheetId="3">'2 - VRN'!$C$4:$J$39,'2 - VRN'!$C$45:$J$64,'2 - VRN'!$C$70:$K$96</definedName>
    <definedName name="_xlnm.Print_Titles" localSheetId="3">'2 - VRN'!$82:$82</definedName>
    <definedName name="_xlnm.Print_Area" localSheetId="4">'Seznam figur'!$C$4:$G$177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8"/>
  <c i="4" r="J35"/>
  <c i="1" r="AX58"/>
  <c i="4" r="BI94"/>
  <c r="BH94"/>
  <c r="BG94"/>
  <c r="BE94"/>
  <c r="T94"/>
  <c r="T93"/>
  <c r="R94"/>
  <c r="R93"/>
  <c r="P94"/>
  <c r="P93"/>
  <c r="BI90"/>
  <c r="BH90"/>
  <c r="BG90"/>
  <c r="BE90"/>
  <c r="T90"/>
  <c r="T89"/>
  <c r="R90"/>
  <c r="R89"/>
  <c r="P90"/>
  <c r="P89"/>
  <c r="BI86"/>
  <c r="BH86"/>
  <c r="BG86"/>
  <c r="BE86"/>
  <c r="T86"/>
  <c r="T85"/>
  <c r="T84"/>
  <c r="T83"/>
  <c r="R86"/>
  <c r="R85"/>
  <c r="R84"/>
  <c r="R83"/>
  <c r="P86"/>
  <c r="P85"/>
  <c r="P84"/>
  <c r="P83"/>
  <c i="1" r="AU58"/>
  <c i="4" r="F79"/>
  <c r="F77"/>
  <c r="E75"/>
  <c r="F54"/>
  <c r="F52"/>
  <c r="E50"/>
  <c r="J24"/>
  <c r="E24"/>
  <c r="J80"/>
  <c r="J23"/>
  <c r="J21"/>
  <c r="E21"/>
  <c r="J54"/>
  <c r="J20"/>
  <c r="J18"/>
  <c r="E18"/>
  <c r="F80"/>
  <c r="J17"/>
  <c r="J12"/>
  <c r="J77"/>
  <c r="E7"/>
  <c r="E73"/>
  <c i="3" r="J39"/>
  <c r="J38"/>
  <c i="1" r="AY57"/>
  <c i="3" r="J37"/>
  <c i="1" r="AX57"/>
  <c i="3" r="BI90"/>
  <c r="BH90"/>
  <c r="BG90"/>
  <c r="BE90"/>
  <c r="T90"/>
  <c r="T89"/>
  <c r="T88"/>
  <c r="T87"/>
  <c r="R90"/>
  <c r="R89"/>
  <c r="R88"/>
  <c r="R87"/>
  <c r="P90"/>
  <c r="P89"/>
  <c r="P88"/>
  <c r="P87"/>
  <c i="1" r="AU57"/>
  <c i="3" r="F83"/>
  <c r="F81"/>
  <c r="E79"/>
  <c r="F58"/>
  <c r="F56"/>
  <c r="E54"/>
  <c r="J26"/>
  <c r="E26"/>
  <c r="J84"/>
  <c r="J25"/>
  <c r="J23"/>
  <c r="E23"/>
  <c r="J83"/>
  <c r="J22"/>
  <c r="J20"/>
  <c r="E20"/>
  <c r="F84"/>
  <c r="J19"/>
  <c r="J14"/>
  <c r="J81"/>
  <c r="E7"/>
  <c r="E75"/>
  <c i="2" r="J39"/>
  <c r="J38"/>
  <c i="1" r="AY56"/>
  <c i="2" r="J37"/>
  <c i="1" r="AX56"/>
  <c i="2" r="BI160"/>
  <c r="BH160"/>
  <c r="BG160"/>
  <c r="BE160"/>
  <c r="T160"/>
  <c r="R160"/>
  <c r="P160"/>
  <c r="BI158"/>
  <c r="BH158"/>
  <c r="BG158"/>
  <c r="BE158"/>
  <c r="T158"/>
  <c r="R158"/>
  <c r="P158"/>
  <c r="BI152"/>
  <c r="BH152"/>
  <c r="BG152"/>
  <c r="BE152"/>
  <c r="T152"/>
  <c r="R152"/>
  <c r="P152"/>
  <c r="BI148"/>
  <c r="BH148"/>
  <c r="BG148"/>
  <c r="BE148"/>
  <c r="T148"/>
  <c r="R148"/>
  <c r="P148"/>
  <c r="BI144"/>
  <c r="BH144"/>
  <c r="BG144"/>
  <c r="BE144"/>
  <c r="T144"/>
  <c r="R144"/>
  <c r="P144"/>
  <c r="BI140"/>
  <c r="BH140"/>
  <c r="BG140"/>
  <c r="BE140"/>
  <c r="T140"/>
  <c r="R140"/>
  <c r="P140"/>
  <c r="BI136"/>
  <c r="BH136"/>
  <c r="BG136"/>
  <c r="BE136"/>
  <c r="T136"/>
  <c r="R136"/>
  <c r="P136"/>
  <c r="BI132"/>
  <c r="BH132"/>
  <c r="BG132"/>
  <c r="BE132"/>
  <c r="T132"/>
  <c r="R132"/>
  <c r="P132"/>
  <c r="BI128"/>
  <c r="BH128"/>
  <c r="BG128"/>
  <c r="BE128"/>
  <c r="T128"/>
  <c r="R128"/>
  <c r="P128"/>
  <c r="BI124"/>
  <c r="BH124"/>
  <c r="BG124"/>
  <c r="BE124"/>
  <c r="T124"/>
  <c r="R124"/>
  <c r="P124"/>
  <c r="BI120"/>
  <c r="BH120"/>
  <c r="BG120"/>
  <c r="BE120"/>
  <c r="T120"/>
  <c r="R120"/>
  <c r="P120"/>
  <c r="BI116"/>
  <c r="BH116"/>
  <c r="BG116"/>
  <c r="BE116"/>
  <c r="T116"/>
  <c r="R116"/>
  <c r="P116"/>
  <c r="BI112"/>
  <c r="BH112"/>
  <c r="BG112"/>
  <c r="BE112"/>
  <c r="T112"/>
  <c r="R112"/>
  <c r="P112"/>
  <c r="BI108"/>
  <c r="BH108"/>
  <c r="BG108"/>
  <c r="BE108"/>
  <c r="T108"/>
  <c r="R108"/>
  <c r="P108"/>
  <c r="BI104"/>
  <c r="BH104"/>
  <c r="BG104"/>
  <c r="BE104"/>
  <c r="T104"/>
  <c r="R104"/>
  <c r="P104"/>
  <c r="BI100"/>
  <c r="BH100"/>
  <c r="BG100"/>
  <c r="BE100"/>
  <c r="T100"/>
  <c r="R100"/>
  <c r="P100"/>
  <c r="BI96"/>
  <c r="BH96"/>
  <c r="BG96"/>
  <c r="BE96"/>
  <c r="T96"/>
  <c r="R96"/>
  <c r="P96"/>
  <c r="BI94"/>
  <c r="BH94"/>
  <c r="BG94"/>
  <c r="BE94"/>
  <c r="T94"/>
  <c r="R94"/>
  <c r="P94"/>
  <c r="BI92"/>
  <c r="BH92"/>
  <c r="BG92"/>
  <c r="BE92"/>
  <c r="T92"/>
  <c r="R92"/>
  <c r="P92"/>
  <c r="F85"/>
  <c r="F83"/>
  <c r="E81"/>
  <c r="F58"/>
  <c r="F56"/>
  <c r="E54"/>
  <c r="J26"/>
  <c r="E26"/>
  <c r="J86"/>
  <c r="J25"/>
  <c r="J23"/>
  <c r="E23"/>
  <c r="J58"/>
  <c r="J22"/>
  <c r="J20"/>
  <c r="E20"/>
  <c r="F86"/>
  <c r="J19"/>
  <c r="J14"/>
  <c r="J83"/>
  <c r="E7"/>
  <c r="E77"/>
  <c i="1" r="L50"/>
  <c r="AM50"/>
  <c r="AM49"/>
  <c r="L49"/>
  <c r="AM47"/>
  <c r="L47"/>
  <c r="L45"/>
  <c r="L44"/>
  <c r="AS55"/>
  <c i="3" r="F37"/>
  <c i="1" r="BB57"/>
  <c i="2" r="J140"/>
  <c r="BK94"/>
  <c i="4" r="J94"/>
  <c i="2" r="J152"/>
  <c r="BK104"/>
  <c i="3" r="BK90"/>
  <c i="2" r="J148"/>
  <c r="BK128"/>
  <c r="BK100"/>
  <c r="BK120"/>
  <c r="BK112"/>
  <c r="J94"/>
  <c r="BK132"/>
  <c r="J92"/>
  <c r="J100"/>
  <c i="4" r="BK90"/>
  <c i="2" r="J108"/>
  <c r="J136"/>
  <c r="J128"/>
  <c i="4" r="J90"/>
  <c i="2" r="BK144"/>
  <c r="BK148"/>
  <c r="J112"/>
  <c r="J158"/>
  <c r="BK152"/>
  <c i="3" r="J90"/>
  <c i="4" r="J86"/>
  <c i="2" r="BK158"/>
  <c r="BK108"/>
  <c i="3" r="F38"/>
  <c i="1" r="BC57"/>
  <c i="2" r="J124"/>
  <c r="J104"/>
  <c i="4" r="BK94"/>
  <c i="2" r="BK96"/>
  <c r="J116"/>
  <c r="BK92"/>
  <c r="J96"/>
  <c r="BK124"/>
  <c i="4" r="BK86"/>
  <c i="2" r="BK116"/>
  <c r="J120"/>
  <c r="J132"/>
  <c r="J144"/>
  <c r="BK136"/>
  <c r="J160"/>
  <c i="3" r="F39"/>
  <c i="1" r="BD57"/>
  <c i="2" r="BK160"/>
  <c r="BK140"/>
  <c i="3" r="J35"/>
  <c i="1" r="AV57"/>
  <c i="2" l="1" r="BK91"/>
  <c r="T91"/>
  <c r="BK135"/>
  <c r="J135"/>
  <c r="J67"/>
  <c r="R135"/>
  <c r="P91"/>
  <c r="BK115"/>
  <c r="J115"/>
  <c r="J66"/>
  <c r="T115"/>
  <c r="P135"/>
  <c r="R91"/>
  <c r="P115"/>
  <c r="R115"/>
  <c r="T135"/>
  <c i="4" r="BK85"/>
  <c i="3" r="BK89"/>
  <c r="BK88"/>
  <c r="J88"/>
  <c r="J64"/>
  <c i="4" r="BK89"/>
  <c r="J89"/>
  <c r="J62"/>
  <c r="BK93"/>
  <c r="J93"/>
  <c r="J63"/>
  <c r="J52"/>
  <c r="J55"/>
  <c r="BF90"/>
  <c i="3" r="BK87"/>
  <c r="J87"/>
  <c i="4" r="F55"/>
  <c r="J79"/>
  <c r="BF94"/>
  <c r="E48"/>
  <c r="BF86"/>
  <c i="3" r="F59"/>
  <c i="2" r="J91"/>
  <c r="J65"/>
  <c i="3" r="E50"/>
  <c r="J58"/>
  <c r="BF90"/>
  <c r="J56"/>
  <c r="J59"/>
  <c i="2" r="J56"/>
  <c r="F59"/>
  <c r="J85"/>
  <c r="BF96"/>
  <c r="BF158"/>
  <c r="E50"/>
  <c r="J59"/>
  <c r="BF94"/>
  <c r="BF104"/>
  <c r="BF108"/>
  <c r="BF112"/>
  <c r="BF124"/>
  <c r="BF132"/>
  <c r="BF136"/>
  <c r="BF140"/>
  <c r="BF92"/>
  <c r="BF116"/>
  <c r="BF120"/>
  <c r="BF148"/>
  <c r="BF100"/>
  <c r="BF128"/>
  <c r="BF144"/>
  <c r="BF152"/>
  <c r="BF160"/>
  <c r="F38"/>
  <c i="1" r="BC56"/>
  <c r="BC55"/>
  <c r="AY55"/>
  <c i="2" r="F39"/>
  <c i="1" r="BD56"/>
  <c r="BD55"/>
  <c r="AS54"/>
  <c i="3" r="J32"/>
  <c i="2" r="J35"/>
  <c i="1" r="AV56"/>
  <c i="4" r="F37"/>
  <c i="1" r="BD58"/>
  <c i="4" r="F35"/>
  <c i="1" r="BB58"/>
  <c i="4" r="F36"/>
  <c i="1" r="BC58"/>
  <c i="2" r="F35"/>
  <c i="1" r="AZ56"/>
  <c i="4" r="J33"/>
  <c i="1" r="AV58"/>
  <c i="3" r="J36"/>
  <c i="1" r="AW57"/>
  <c r="AT57"/>
  <c i="3" r="F35"/>
  <c i="1" r="AZ57"/>
  <c i="4" r="F33"/>
  <c i="1" r="AZ58"/>
  <c i="2" r="F37"/>
  <c i="1" r="BB56"/>
  <c r="BB55"/>
  <c r="AX55"/>
  <c i="4" l="1" r="BK84"/>
  <c r="J84"/>
  <c r="J60"/>
  <c i="2" r="R90"/>
  <c r="R89"/>
  <c r="P90"/>
  <c r="P89"/>
  <c i="1" r="AU56"/>
  <c i="2" r="T90"/>
  <c r="T89"/>
  <c r="BK90"/>
  <c r="J90"/>
  <c r="J64"/>
  <c i="3" r="J89"/>
  <c r="J65"/>
  <c i="4" r="J85"/>
  <c r="J61"/>
  <c i="1" r="AG57"/>
  <c r="AN57"/>
  <c i="3" r="J63"/>
  <c r="J41"/>
  <c i="2" r="J36"/>
  <c i="1" r="AW56"/>
  <c r="AT56"/>
  <c r="AU55"/>
  <c r="AU54"/>
  <c i="4" r="F34"/>
  <c i="1" r="BA58"/>
  <c r="BD54"/>
  <c r="W33"/>
  <c i="2" r="F36"/>
  <c i="1" r="BA56"/>
  <c r="AZ55"/>
  <c r="AV55"/>
  <c i="4" r="J34"/>
  <c i="1" r="AW58"/>
  <c r="AT58"/>
  <c r="BB54"/>
  <c r="W31"/>
  <c i="3" r="F36"/>
  <c i="1" r="BA57"/>
  <c r="BC54"/>
  <c r="AY54"/>
  <c i="2" l="1" r="BK89"/>
  <c r="J89"/>
  <c r="J63"/>
  <c i="4" r="BK83"/>
  <c r="J83"/>
  <c r="J59"/>
  <c i="1" r="W32"/>
  <c r="AX54"/>
  <c r="AZ54"/>
  <c r="W29"/>
  <c r="BA55"/>
  <c r="AW55"/>
  <c r="AT55"/>
  <c i="4" l="1" r="J30"/>
  <c i="1" r="AG58"/>
  <c i="2" r="J32"/>
  <c i="1" r="AG56"/>
  <c r="AG55"/>
  <c r="AG54"/>
  <c r="AK26"/>
  <c r="BA54"/>
  <c r="W30"/>
  <c r="AV54"/>
  <c r="AK29"/>
  <c i="4" l="1" r="J39"/>
  <c i="2" r="J41"/>
  <c i="1" r="AN56"/>
  <c r="AN58"/>
  <c r="AN55"/>
  <c r="AW54"/>
  <c r="AK30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<sst xmlns="http://schemas.openxmlformats.org/spreadsheetml/2006/main">
  <si>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</si>
  <si>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</si>
  <si>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</si>
  <si>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</si>
  <si>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</si>
  <si>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{4866c859-7aed-4e11-b5c6-78da9a60a8c7}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</si>
  <si>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</si>
  <si>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</si>
  <si>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</si>
  <si>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</si>
  <si>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</si>
  <si>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</si>
  <si>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</si>
  <si>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</si>
  <si>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2025/02/13UT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</si>
  <si>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</si>
  <si>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</si>
  <si>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bytu Seifertova č.p. 105, Bílina - ÚT, plyn</t>
  </si>
  <si>
    <t>KSO:</t>
  </si>
  <si>
    <t/>
  </si>
  <si>
    <t>CC-CZ:</t>
  </si>
  <si>
    <t>Místo:</t>
  </si>
  <si>
    <t>Bílina</t>
  </si>
  <si>
    <t>Datum:</t>
  </si>
  <si>
    <t>27. 10. 2025</t>
  </si>
  <si>
    <t>Zadavatel:</t>
  </si>
  <si>
    <t>IČ:</t>
  </si>
  <si>
    <t>00266230</t>
  </si>
  <si>
    <t>Město Bílina, Břežánská 50/4, 418 01 Bílina</t>
  </si>
  <si>
    <t>DIČ:</t>
  </si>
  <si>
    <t>CZ00266230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</si>
  <si>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</si>
  <si>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</si>
  <si>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</si>
  <si>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</si>
  <si>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</si>
  <si>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</si>
  <si>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</si>
  <si>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</si>
  <si>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</si>
  <si>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</si>
  <si>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</si>
  <si>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</si>
  <si>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</si>
  <si>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</si>
  <si>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</si>
  <si>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</si>
  <si>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</si>
  <si>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</si>
  <si>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</si>
  <si>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</si>
  <si>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</si>
  <si>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</si>
  <si>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</si>
  <si>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</si>
  <si>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</si>
  <si>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</si>
  <si>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</si>
  <si>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</si>
  <si>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</si>
  <si>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</si>
  <si>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</si>
  <si>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</si>
  <si>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</si>
  <si>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</si>
  <si>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</si>
  <si>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</si>
  <si>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</si>
  <si>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</si>
  <si>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</si>
  <si>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</si>
  <si>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</si>
  <si>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</si>
  <si>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</si>
  <si>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</si>
  <si>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</si>
  <si>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</si>
  <si>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</si>
  <si>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Oprava bytu - topení, kotelna, plyn</t>
  </si>
  <si>
    <t>STA</t>
  </si>
  <si>
    <t>{be812892-b43e-4540-a8d1-5b82a442e0e3}</t>
  </si>
  <si>
    <t>/</t>
  </si>
  <si>
    <t>7</t>
  </si>
  <si>
    <t>Ústřední vytápění</t>
  </si>
  <si>
    <t>Soupis</t>
  </si>
  <si>
    <t>2</t>
  </si>
  <si>
    <t>{ad8acd02-1d4e-46ca-801b-7e1a04223778}</t>
  </si>
  <si>
    <t>8</t>
  </si>
  <si>
    <t>Kotelna a plynovod</t>
  </si>
  <si>
    <t>{098fff28-3785-4a86-ab72-27161057d4e4}</t>
  </si>
  <si>
    <t>VRN</t>
  </si>
  <si>
    <t>{fc18ee78-cb23-4a11-82f6-85e35f5787f1}</t>
  </si>
  <si>
    <t>KRYCÍ LIST SOUPISU PRACÍ</t>
  </si>
  <si>
    <t>Objekt:</t>
  </si>
  <si>
    <t>1 - Oprava bytu - topení, kotelna, plyn</t>
  </si>
  <si>
    <t>Soupis:</t>
  </si>
  <si>
    <t>7 - Ústřední vytápění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</si>
  <si>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</si>
  <si>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</si>
  <si>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</si>
  <si>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</si>
  <si>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</si>
  <si>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</si>
  <si>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</si>
  <si>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</si>
  <si>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</si>
  <si>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</si>
  <si>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</si>
  <si>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</si>
  <si>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</si>
  <si>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</si>
  <si>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</si>
  <si>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</si>
  <si>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</si>
  <si>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</si>
  <si>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</si>
  <si>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</si>
  <si>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</si>
  <si>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</si>
  <si>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PSV</t>
  </si>
  <si>
    <t>Práce a dodávky PSV</t>
  </si>
  <si>
    <t>ROZPOCET</t>
  </si>
  <si>
    <t>733</t>
  </si>
  <si>
    <t>Ústřední vytápění - rozvodné potrubí</t>
  </si>
  <si>
    <t>K</t>
  </si>
  <si>
    <t>733-1</t>
  </si>
  <si>
    <t>Stavební přípomoce - ÚT - rozvodné potrubí</t>
  </si>
  <si>
    <t>%</t>
  </si>
  <si>
    <t>16</t>
  </si>
  <si>
    <t>-1665699564</t>
  </si>
  <si>
    <t>PP</t>
  </si>
  <si>
    <t>733-2</t>
  </si>
  <si>
    <t>Napojení kotle</t>
  </si>
  <si>
    <t>kpl</t>
  </si>
  <si>
    <t>-2038399758</t>
  </si>
  <si>
    <t>3</t>
  </si>
  <si>
    <t>733222102</t>
  </si>
  <si>
    <t>Potrubí měděné polotvrdé spojované měkkým pájením D 15x1 mm</t>
  </si>
  <si>
    <t>m</t>
  </si>
  <si>
    <t>CS ÚRS 2025 01</t>
  </si>
  <si>
    <t>1290158208</t>
  </si>
  <si>
    <t>Potrubí z trubek měděných polotvrdých spojovaných měkkým pájením Ø 15/1</t>
  </si>
  <si>
    <t>Online PSC</t>
  </si>
  <si>
    <t>https://podminky.urs.cz/item/CS_URS_2025_01/733222102</t>
  </si>
  <si>
    <t>VV</t>
  </si>
  <si>
    <t>25</t>
  </si>
  <si>
    <t>4</t>
  </si>
  <si>
    <t>733222203</t>
  </si>
  <si>
    <t>Potrubí měděné polotvrdé spojované tvrdým pájením D 18x1 mm</t>
  </si>
  <si>
    <t>127558592</t>
  </si>
  <si>
    <t>Potrubí z trubek měděných polotvrdých spojovaných tvrdým pájením Ø 18/1</t>
  </si>
  <si>
    <t>https://podminky.urs.cz/item/CS_URS_2025_01/733222203</t>
  </si>
  <si>
    <t>55</t>
  </si>
  <si>
    <t>5</t>
  </si>
  <si>
    <t>733291101</t>
  </si>
  <si>
    <t>Zkouška těsnosti potrubí měděné D do 35x1,5</t>
  </si>
  <si>
    <t>-2083847106</t>
  </si>
  <si>
    <t>Zkoušky těsnosti potrubí z trubek měděných Ø do 35/1,5</t>
  </si>
  <si>
    <t>https://podminky.urs.cz/item/CS_URS_2025_01/733291101</t>
  </si>
  <si>
    <t>55+25</t>
  </si>
  <si>
    <t>6</t>
  </si>
  <si>
    <t>733811231</t>
  </si>
  <si>
    <t>Ochrana potrubí ústředního vytápění termoizolačními trubicemi z PE tl přes 9 do 13 mm DN do 22 mm</t>
  </si>
  <si>
    <t>-856125978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</si>
  <si>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</si>
  <si>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https://podminky.urs.cz/item/CS_URS_2025_01/733811231</t>
  </si>
  <si>
    <t>(2,1+1,05+0,35)*2</t>
  </si>
  <si>
    <t>998733121</t>
  </si>
  <si>
    <t>Přesun hmot tonážní pro rozvody potrubí ruční v objektech v do 6 m</t>
  </si>
  <si>
    <t>t</t>
  </si>
  <si>
    <t>-389692474</t>
  </si>
  <si>
    <t>Přesun hmot pro rozvody potrubí stanovený z hmotnosti přesunovaného materiálu vodorovná dopravní vzdálenost do 50 m ruční (bez užití mechanizace) v objektech výšky do 6 m</t>
  </si>
  <si>
    <t>https://podminky.urs.cz/item/CS_URS_2025_01/998733121</t>
  </si>
  <si>
    <t>734</t>
  </si>
  <si>
    <t>Ústřední vytápění - armatury</t>
  </si>
  <si>
    <t>734221532</t>
  </si>
  <si>
    <t>Ventil závitový termostatický rohový jednoregulační G 1/2 PN 16 do 110°C bez hlavice ovládání</t>
  </si>
  <si>
    <t>kus</t>
  </si>
  <si>
    <t>1170682093</t>
  </si>
  <si>
    <t>Ventily regulační závitové termostatické bez hlavice ovládání PN 16 do 110°C rohové jednoregulační G 1/2</t>
  </si>
  <si>
    <t>https://podminky.urs.cz/item/CS_URS_2025_01/734221532</t>
  </si>
  <si>
    <t>9</t>
  </si>
  <si>
    <t>734221545</t>
  </si>
  <si>
    <t>Ventil závitový termostatický přímý jednoregulační G 1/2 PN 16 do 110°C bez hlavice ovládání</t>
  </si>
  <si>
    <t>2060548609</t>
  </si>
  <si>
    <t>Ventily regulační závitové termostatické bez hlavice ovládání PN 16 do 110°C přímé jednoregulační G 1/2</t>
  </si>
  <si>
    <t>https://podminky.urs.cz/item/CS_URS_2025_01/734221545</t>
  </si>
  <si>
    <t>10</t>
  </si>
  <si>
    <t>734221682</t>
  </si>
  <si>
    <t>Termostatická hlavice kapalinová PN 10 do 110°C otopných těles VK</t>
  </si>
  <si>
    <t>-362484062</t>
  </si>
  <si>
    <t>Ventily regulační závitové hlavice termostatické pro ovládání ventilů PN 10 do 110°C kapalinové otopných těles VK</t>
  </si>
  <si>
    <t>https://podminky.urs.cz/item/CS_URS_2025_01/734221682</t>
  </si>
  <si>
    <t>11</t>
  </si>
  <si>
    <t>734261417</t>
  </si>
  <si>
    <t>Šroubení regulační radiátorové rohové G 1/2 s vypouštěním</t>
  </si>
  <si>
    <t>-878379035</t>
  </si>
  <si>
    <t>Šroubení regulační radiátorové rohové s vypouštěním G 1/2</t>
  </si>
  <si>
    <t>https://podminky.urs.cz/item/CS_URS_2025_01/734261417</t>
  </si>
  <si>
    <t>998734121</t>
  </si>
  <si>
    <t>Přesun hmot tonážní pro armatury ruční v objektech v do 6 m</t>
  </si>
  <si>
    <t>1613111913</t>
  </si>
  <si>
    <t>Přesun hmot pro armatury stanovený z hmotnosti přesunovaného materiálu vodorovná dopravní vzdálenost do 50 m ruční (bez užití mechanizace) v objektech výšky do 6 m</t>
  </si>
  <si>
    <t>https://podminky.urs.cz/item/CS_URS_2025_01/998734121</t>
  </si>
  <si>
    <t>735</t>
  </si>
  <si>
    <t>Ústřední vytápění - otopná tělesa</t>
  </si>
  <si>
    <t>13</t>
  </si>
  <si>
    <t>735152676</t>
  </si>
  <si>
    <t>Otopné těleso panelové VK třídeskové 3 přídavné přestupní plochy výška/délka 600/900 mm výkon 2165 W</t>
  </si>
  <si>
    <t>-1831501335</t>
  </si>
  <si>
    <t>Otopná tělesa panelová VK třídesková PN 1,0 MPa, T do 110°C se třemi přídavnými přestupními plochami výšky tělesa 600 mm stavební délky / výkonu 900 mm / 2165 W</t>
  </si>
  <si>
    <t>https://podminky.urs.cz/item/CS_URS_2025_01/735152676</t>
  </si>
  <si>
    <t>14</t>
  </si>
  <si>
    <t>735152677</t>
  </si>
  <si>
    <t>Otopné těleso panelové VK třídeskové 3 přídavné přestupní plochy výška/délka 600/1000 mm výkon 2406 W</t>
  </si>
  <si>
    <t>-1605977356</t>
  </si>
  <si>
    <t>Otopná tělesa panelová VK třídesková PN 1,0 MPa, T do 110°C se třemi přídavnými přestupními plochami výšky tělesa 600 mm stavební délky / výkonu 1000 mm / 2406 W</t>
  </si>
  <si>
    <t>https://podminky.urs.cz/item/CS_URS_2025_01/735152677</t>
  </si>
  <si>
    <t>15</t>
  </si>
  <si>
    <t>735160131</t>
  </si>
  <si>
    <t>Otopné těleso trubkové teplovodní výška/délka 1 500/450 mm</t>
  </si>
  <si>
    <t>1187920909</t>
  </si>
  <si>
    <t>Otopná tělesa trubková teplovodní na stěnu výšky tělesa 1 500 mm, délky 450 mm</t>
  </si>
  <si>
    <t>https://podminky.urs.cz/item/CS_URS_2025_01/735160131</t>
  </si>
  <si>
    <t>735191905</t>
  </si>
  <si>
    <t>Odvzdušnění otopných těles</t>
  </si>
  <si>
    <t>-227599316</t>
  </si>
  <si>
    <t>Ostatní opravy otopných těles odvzdušnění tělesa</t>
  </si>
  <si>
    <t>https://podminky.urs.cz/item/CS_URS_2025_01/735191905</t>
  </si>
  <si>
    <t>17</t>
  </si>
  <si>
    <t>735191910</t>
  </si>
  <si>
    <t>Napuštění vody do otopných těles</t>
  </si>
  <si>
    <t>m2</t>
  </si>
  <si>
    <t>1863254528</t>
  </si>
  <si>
    <t>Ostatní opravy otopných těles napuštění vody do otopného systému včetně potrubí (bez kotle a ohříváků) otopných těles</t>
  </si>
  <si>
    <t>https://podminky.urs.cz/item/CS_URS_2025_01/735191910</t>
  </si>
  <si>
    <t>0,45*1,32</t>
  </si>
  <si>
    <t>0,6*0,9*2</t>
  </si>
  <si>
    <t>0,6*1,0*3</t>
  </si>
  <si>
    <t>18</t>
  </si>
  <si>
    <t>735-1</t>
  </si>
  <si>
    <t>Stavební přípomoce - ÚT - oropná tělesa</t>
  </si>
  <si>
    <t>-1499211588</t>
  </si>
  <si>
    <t>19</t>
  </si>
  <si>
    <t>998735121</t>
  </si>
  <si>
    <t>Přesun hmot tonážní pro otopná tělesa ruční v objektech v do 6 m</t>
  </si>
  <si>
    <t>-2061237713</t>
  </si>
  <si>
    <t>Přesun hmot pro otopná tělesa stanovený z hmotnosti přesunovaného materiálu vodorovná dopravní vzdálenost do 50 m ruční (bez užití mechanizace) v objektech výšky do 6 m</t>
  </si>
  <si>
    <t>https://podminky.urs.cz/item/CS_URS_2025_01/998735121</t>
  </si>
  <si>
    <t>8 - Kotelna a plynovod</t>
  </si>
  <si>
    <t xml:space="preserve">    731 - Ústřední vytápění - kotelny</t>
  </si>
  <si>
    <t>731</t>
  </si>
  <si>
    <t>Ústřední vytápění - kotelny</t>
  </si>
  <si>
    <t>731-1</t>
  </si>
  <si>
    <t>-1036465108</t>
  </si>
  <si>
    <t>P</t>
  </si>
  <si>
    <t>Poznámka k položce:_x000d_
položkový VV - viz příloha</t>
  </si>
  <si>
    <t>2 - VRN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</si>
  <si>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</si>
  <si>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</si>
  <si>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</si>
  <si>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</si>
  <si>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Vedlejší rozpočtové náklady</t>
  </si>
  <si>
    <t>VRN3</t>
  </si>
  <si>
    <t>Zařízení staveniště</t>
  </si>
  <si>
    <t>030001000</t>
  </si>
  <si>
    <t>1024</t>
  </si>
  <si>
    <t>-2062454</t>
  </si>
  <si>
    <t>https://podminky.urs.cz/item/CS_URS_2025_01/030001000</t>
  </si>
  <si>
    <t>VRN4</t>
  </si>
  <si>
    <t>Inženýrská činnost</t>
  </si>
  <si>
    <t>045002000</t>
  </si>
  <si>
    <t>Kompletační a koordinační činnost</t>
  </si>
  <si>
    <t>1566733011</t>
  </si>
  <si>
    <t>https://podminky.urs.cz/item/CS_URS_2025_01/045002000</t>
  </si>
  <si>
    <t>VRN6</t>
  </si>
  <si>
    <t>Územní vlivy</t>
  </si>
  <si>
    <t>065002000</t>
  </si>
  <si>
    <t>Mimostaveništní doprava materiálů, výrobků a strojů</t>
  </si>
  <si>
    <t>-671801033</t>
  </si>
  <si>
    <t>https://podminky.urs.cz/item/CS_URS_2025_01/065002000</t>
  </si>
  <si>
    <t>SEZNAM FIGUR</t>
  </si>
  <si>
    <t>Výměra</t>
  </si>
  <si>
    <t>dlaz_nov</t>
  </si>
  <si>
    <t>nová dlažba SHR</t>
  </si>
  <si>
    <t>koup</t>
  </si>
  <si>
    <t>1,55*2,85</t>
  </si>
  <si>
    <t>0,85*0,4</t>
  </si>
  <si>
    <t>Součet</t>
  </si>
  <si>
    <t>Dlaz_pl1</t>
  </si>
  <si>
    <t>dlažba původní koupelna - byt Seifertova</t>
  </si>
  <si>
    <t>koupelna</t>
  </si>
  <si>
    <t>odpočet vana</t>
  </si>
  <si>
    <t>-0,7*1,7</t>
  </si>
  <si>
    <t>dver_plocha</t>
  </si>
  <si>
    <t>dveřní výplně - plocha jednostr. byt Seifertova</t>
  </si>
  <si>
    <t>(0,7+0,8+0,9)*2,05</t>
  </si>
  <si>
    <t>1,4*2,15*2</t>
  </si>
  <si>
    <t>chod_om</t>
  </si>
  <si>
    <t>chodba - plocha omítek - byt Seifertova</t>
  </si>
  <si>
    <t>(1,05+2,45)*2*3,4</t>
  </si>
  <si>
    <t>odpočet otvorů</t>
  </si>
  <si>
    <t>-(0,7+0,8+0,9)*2,05</t>
  </si>
  <si>
    <t>chod_plocha_new</t>
  </si>
  <si>
    <t>chodba plocha nová - Seifertova</t>
  </si>
  <si>
    <t>chodba</t>
  </si>
  <si>
    <t>plocha chodba - byt Seifertova</t>
  </si>
  <si>
    <t>1,05*2,45</t>
  </si>
  <si>
    <t>0,8*0,15</t>
  </si>
  <si>
    <t>0,7*0,15</t>
  </si>
  <si>
    <t>izol_plocha</t>
  </si>
  <si>
    <t>izolace podlah Seifertova</t>
  </si>
  <si>
    <t>izol_steny</t>
  </si>
  <si>
    <t>izolace stěrková stěn Seifertova</t>
  </si>
  <si>
    <t>koup -část za vanou</t>
  </si>
  <si>
    <t>(0,7+0,38+2,1-0,4)*1,6</t>
  </si>
  <si>
    <t>izolace_obvod</t>
  </si>
  <si>
    <t>izolace pásy podlaha Seifertova</t>
  </si>
  <si>
    <t>mb</t>
  </si>
  <si>
    <t>obv_koupelna</t>
  </si>
  <si>
    <t>koup_om</t>
  </si>
  <si>
    <t>koupelna omítka - Seifertova</t>
  </si>
  <si>
    <t>obv_koupelna*3,4</t>
  </si>
  <si>
    <t>odpočet dveře</t>
  </si>
  <si>
    <t>-0,8*2</t>
  </si>
  <si>
    <t>koup_plocha</t>
  </si>
  <si>
    <t>koupelna - půdorys plocha strop Seifertova</t>
  </si>
  <si>
    <t>plocha koupelna - byt Seifertova</t>
  </si>
  <si>
    <t>2,25*2,1</t>
  </si>
  <si>
    <t>-0,4*0,37</t>
  </si>
  <si>
    <t>-0,62*0,3</t>
  </si>
  <si>
    <t>kuch_om</t>
  </si>
  <si>
    <t>kuchyně - plocha omítky new - Seifertova</t>
  </si>
  <si>
    <t>stěny</t>
  </si>
  <si>
    <t>(4,1+4,3)*2*3,4</t>
  </si>
  <si>
    <t>2*0,2*3,4</t>
  </si>
  <si>
    <t>okna ostění</t>
  </si>
  <si>
    <t>0,3*(2*(0,8+1,95)+1,25)*2</t>
  </si>
  <si>
    <t>(0,1+0,1)*(1,25+1,95*2)</t>
  </si>
  <si>
    <t>dveře</t>
  </si>
  <si>
    <t>-(1,2+2*0,12)*(2,28+0,12)</t>
  </si>
  <si>
    <t>okna</t>
  </si>
  <si>
    <t>-1,1*1,95*2</t>
  </si>
  <si>
    <t>kuch_plocha</t>
  </si>
  <si>
    <t>kuchyně - půdorys plocha - pův -Seifertova</t>
  </si>
  <si>
    <t>kuchyne</t>
  </si>
  <si>
    <t>kuch_plocha_new</t>
  </si>
  <si>
    <t>kuch plocha new -Seifertova</t>
  </si>
  <si>
    <t>plocha kuchyně - byt Seifertova</t>
  </si>
  <si>
    <t>4,1*4,3</t>
  </si>
  <si>
    <t>niky okna</t>
  </si>
  <si>
    <t>1,25*0,3*2</t>
  </si>
  <si>
    <t>komín</t>
  </si>
  <si>
    <t>-0,2*0,5</t>
  </si>
  <si>
    <t>dveře dvoukřídlé</t>
  </si>
  <si>
    <t>1,25*0,35</t>
  </si>
  <si>
    <t>loz_om</t>
  </si>
  <si>
    <t>ložnice - plocha omítek - Seifertova</t>
  </si>
  <si>
    <t>(4,05+5,2)*2*3,4</t>
  </si>
  <si>
    <t>ostění okna</t>
  </si>
  <si>
    <t>0,3*((0,8+1,95)*2+1,3)</t>
  </si>
  <si>
    <t>(0,15+0,1)*(1,95*2+1,3)</t>
  </si>
  <si>
    <t>-1,1*1,95</t>
  </si>
  <si>
    <t>loz_plocha</t>
  </si>
  <si>
    <t>ložnice - půdorys plocha - Seifertova</t>
  </si>
  <si>
    <t>loznice</t>
  </si>
  <si>
    <t>plocha ložnice - byt Seifertova</t>
  </si>
  <si>
    <t>5,2*4,05</t>
  </si>
  <si>
    <t>-1,05*0,25</t>
  </si>
  <si>
    <t>1,2*0,25</t>
  </si>
  <si>
    <t>nika okno</t>
  </si>
  <si>
    <t>1,3*0,25</t>
  </si>
  <si>
    <t>obkl_nov_kuch</t>
  </si>
  <si>
    <t>obklad kuchyně nový - Seifertova</t>
  </si>
  <si>
    <t>(0,8+0,6)*1,4</t>
  </si>
  <si>
    <t>1,9*(1,4-0,7)</t>
  </si>
  <si>
    <t>obkl_nov_soc</t>
  </si>
  <si>
    <t xml:space="preserve">nový obklad - koupelna  - Seifertova</t>
  </si>
  <si>
    <t>v.o. - 2,2 m</t>
  </si>
  <si>
    <t>obv_koupelna*2,2</t>
  </si>
  <si>
    <t>-0,7*0,6</t>
  </si>
  <si>
    <t>obklady_osekání_1NP</t>
  </si>
  <si>
    <t>odsekání obkladů - koupelna</t>
  </si>
  <si>
    <t>obv_chodba</t>
  </si>
  <si>
    <t>obvod chodba - byt Seifertova</t>
  </si>
  <si>
    <t>(2,45+1,05)*2</t>
  </si>
  <si>
    <t>obvod koupelna - byt Seifertova</t>
  </si>
  <si>
    <t>(2,1+2,25)*2</t>
  </si>
  <si>
    <t>0,38+0,4</t>
  </si>
  <si>
    <t>obv_kuchyne</t>
  </si>
  <si>
    <t>obvod kuchyně - byt Seifertova</t>
  </si>
  <si>
    <t>(4,3+4,1)*2</t>
  </si>
  <si>
    <t>2*0,2</t>
  </si>
  <si>
    <t>obv_loznice</t>
  </si>
  <si>
    <t>obvod ložnice - byt Seifertova</t>
  </si>
  <si>
    <t>(5,2+4,05)*2</t>
  </si>
  <si>
    <t>obv_obyvak</t>
  </si>
  <si>
    <t>obvod obýv. pokoj - byt Seifertova</t>
  </si>
  <si>
    <t>(4,8+6,4)*2</t>
  </si>
  <si>
    <t>obvod_chodba</t>
  </si>
  <si>
    <t>obvod chodba new - Seifertova</t>
  </si>
  <si>
    <t>obvod_kuch</t>
  </si>
  <si>
    <t>obvod místnost kuchyně - new- sokl Seifertova</t>
  </si>
  <si>
    <t>obvod_obyv</t>
  </si>
  <si>
    <t>obvod obývací pokoj - Seifertova</t>
  </si>
  <si>
    <t>obyv_omitky</t>
  </si>
  <si>
    <t>obývací pokoj - plocha omítky - Seifertova</t>
  </si>
  <si>
    <t>;m2</t>
  </si>
  <si>
    <t>(6,4+4,8)*2*3,4</t>
  </si>
  <si>
    <t>(1,35+2*(0,8+1,95))*0,3</t>
  </si>
  <si>
    <t>(0,1+0,1)*(1,35+2*1,95)</t>
  </si>
  <si>
    <t>ostění dveře</t>
  </si>
  <si>
    <t>(0,12+0,05)*((2,28+0,12)*2+(1,2+2*0,12))</t>
  </si>
  <si>
    <t>(0,17+0,07)*((2,28+0,12)*2+(1,2+2*0,12))</t>
  </si>
  <si>
    <t>odpočet okna</t>
  </si>
  <si>
    <t>-(1,2+2*0,12)*(2,228+0,12)*2</t>
  </si>
  <si>
    <t>obyv_plocha</t>
  </si>
  <si>
    <t>obývací pokoj - půdorys plocha Seiferova</t>
  </si>
  <si>
    <t>obyvak</t>
  </si>
  <si>
    <t>plocha obývaci pokoj . byt Seifertova</t>
  </si>
  <si>
    <t>(5,5+0,9)*4,8-0,9*0,85</t>
  </si>
  <si>
    <t>1,35*0,3*2</t>
  </si>
  <si>
    <t>prahy dveře</t>
  </si>
  <si>
    <t>(2,28+2*0,12+2*0,05)*0,15</t>
  </si>
  <si>
    <t>(2,28+2*0,12+2*0,07)*0,17</t>
  </si>
  <si>
    <t>okna_plocha</t>
  </si>
  <si>
    <t>plocha venkovních výplní - byt Seifertova</t>
  </si>
  <si>
    <t>1,0*1,95*4</t>
  </si>
  <si>
    <t>1,1*1,95</t>
  </si>
  <si>
    <t>plocha_celkem</t>
  </si>
  <si>
    <t>plocha byt celkem - byt Seifertova</t>
  </si>
  <si>
    <t>sdk_podkl</t>
  </si>
  <si>
    <t>SDK podhled - byt Seifertova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</si>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</sst>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0" fontId="21" fillId="0" borderId="16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0" fillId="0" borderId="23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/>
    </xf>
    <xf numFmtId="167" fontId="38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33222102" TargetMode="External" /><Relationship Id="rId2" Type="http://schemas.openxmlformats.org/officeDocument/2006/relationships/hyperlink" Target="https://podminky.urs.cz/item/CS_URS_2025_01/733222203" TargetMode="External" /><Relationship Id="rId3" Type="http://schemas.openxmlformats.org/officeDocument/2006/relationships/hyperlink" Target="https://podminky.urs.cz/item/CS_URS_2025_01/733291101" TargetMode="External" /><Relationship Id="rId4" Type="http://schemas.openxmlformats.org/officeDocument/2006/relationships/hyperlink" Target="https://podminky.urs.cz/item/CS_URS_2025_01/733811231" TargetMode="External" /><Relationship Id="rId5" Type="http://schemas.openxmlformats.org/officeDocument/2006/relationships/hyperlink" Target="https://podminky.urs.cz/item/CS_URS_2025_01/998733121" TargetMode="External" /><Relationship Id="rId6" Type="http://schemas.openxmlformats.org/officeDocument/2006/relationships/hyperlink" Target="https://podminky.urs.cz/item/CS_URS_2025_01/734221532" TargetMode="External" /><Relationship Id="rId7" Type="http://schemas.openxmlformats.org/officeDocument/2006/relationships/hyperlink" Target="https://podminky.urs.cz/item/CS_URS_2025_01/734221545" TargetMode="External" /><Relationship Id="rId8" Type="http://schemas.openxmlformats.org/officeDocument/2006/relationships/hyperlink" Target="https://podminky.urs.cz/item/CS_URS_2025_01/734221682" TargetMode="External" /><Relationship Id="rId9" Type="http://schemas.openxmlformats.org/officeDocument/2006/relationships/hyperlink" Target="https://podminky.urs.cz/item/CS_URS_2025_01/734261417" TargetMode="External" /><Relationship Id="rId10" Type="http://schemas.openxmlformats.org/officeDocument/2006/relationships/hyperlink" Target="https://podminky.urs.cz/item/CS_URS_2025_01/998734121" TargetMode="External" /><Relationship Id="rId11" Type="http://schemas.openxmlformats.org/officeDocument/2006/relationships/hyperlink" Target="https://podminky.urs.cz/item/CS_URS_2025_01/735152676" TargetMode="External" /><Relationship Id="rId12" Type="http://schemas.openxmlformats.org/officeDocument/2006/relationships/hyperlink" Target="https://podminky.urs.cz/item/CS_URS_2025_01/735152677" TargetMode="External" /><Relationship Id="rId13" Type="http://schemas.openxmlformats.org/officeDocument/2006/relationships/hyperlink" Target="https://podminky.urs.cz/item/CS_URS_2025_01/735160131" TargetMode="External" /><Relationship Id="rId14" Type="http://schemas.openxmlformats.org/officeDocument/2006/relationships/hyperlink" Target="https://podminky.urs.cz/item/CS_URS_2025_01/735191905" TargetMode="External" /><Relationship Id="rId15" Type="http://schemas.openxmlformats.org/officeDocument/2006/relationships/hyperlink" Target="https://podminky.urs.cz/item/CS_URS_2025_01/735191910" TargetMode="External" /><Relationship Id="rId16" Type="http://schemas.openxmlformats.org/officeDocument/2006/relationships/hyperlink" Target="https://podminky.urs.cz/item/CS_URS_2025_01/998735121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45002000" TargetMode="External" /><Relationship Id="rId3" Type="http://schemas.openxmlformats.org/officeDocument/2006/relationships/hyperlink" Target="https://podminky.urs.cz/item/CS_URS_2025_01/065002000" TargetMode="External" /><Relationship Id="rId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2025/02/13UT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Oprava bytu Seifertova č.p. 105, Bílina - ÚT, plyn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Bílina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27. 10. 2025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Bílina, Břežánská 50/4, 418 01 Bílina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54</v>
      </c>
      <c r="D52" s="87"/>
      <c r="E52" s="87"/>
      <c r="F52" s="87"/>
      <c r="G52" s="87"/>
      <c r="H52" s="88"/>
      <c r="I52" s="89" t="s">
        <v>55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56</v>
      </c>
      <c r="AH52" s="87"/>
      <c r="AI52" s="87"/>
      <c r="AJ52" s="87"/>
      <c r="AK52" s="87"/>
      <c r="AL52" s="87"/>
      <c r="AM52" s="87"/>
      <c r="AN52" s="89" t="s">
        <v>57</v>
      </c>
      <c r="AO52" s="87"/>
      <c r="AP52" s="87"/>
      <c r="AQ52" s="91" t="s">
        <v>58</v>
      </c>
      <c r="AR52" s="44"/>
      <c r="AS52" s="92" t="s">
        <v>59</v>
      </c>
      <c r="AT52" s="93" t="s">
        <v>60</v>
      </c>
      <c r="AU52" s="93" t="s">
        <v>61</v>
      </c>
      <c r="AV52" s="93" t="s">
        <v>62</v>
      </c>
      <c r="AW52" s="93" t="s">
        <v>63</v>
      </c>
      <c r="AX52" s="93" t="s">
        <v>64</v>
      </c>
      <c r="AY52" s="93" t="s">
        <v>65</v>
      </c>
      <c r="AZ52" s="93" t="s">
        <v>66</v>
      </c>
      <c r="BA52" s="93" t="s">
        <v>67</v>
      </c>
      <c r="BB52" s="93" t="s">
        <v>68</v>
      </c>
      <c r="BC52" s="93" t="s">
        <v>69</v>
      </c>
      <c r="BD52" s="94" t="s">
        <v>70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ROUND(AG55+AG58,2)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ROUND(AS55+AS58,2)</f>
        <v>0</v>
      </c>
      <c r="AT54" s="106">
        <f>ROUND(SUM(AV54:AW54),2)</f>
        <v>0</v>
      </c>
      <c r="AU54" s="107">
        <f>ROUND(AU55+AU58,5)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ROUND(AZ55+AZ58,2)</f>
        <v>0</v>
      </c>
      <c r="BA54" s="106">
        <f>ROUND(BA55+BA58,2)</f>
        <v>0</v>
      </c>
      <c r="BB54" s="106">
        <f>ROUND(BB55+BB58,2)</f>
        <v>0</v>
      </c>
      <c r="BC54" s="106">
        <f>ROUND(BC55+BC58,2)</f>
        <v>0</v>
      </c>
      <c r="BD54" s="108">
        <f>ROUND(BD55+BD58,2)</f>
        <v>0</v>
      </c>
      <c r="BE54" s="6"/>
      <c r="BS54" s="109" t="s">
        <v>72</v>
      </c>
      <c r="BT54" s="109" t="s">
        <v>73</v>
      </c>
      <c r="BU54" s="110" t="s">
        <v>74</v>
      </c>
      <c r="BV54" s="109" t="s">
        <v>75</v>
      </c>
      <c r="BW54" s="109" t="s">
        <v>5</v>
      </c>
      <c r="BX54" s="109" t="s">
        <v>76</v>
      </c>
      <c r="CL54" s="109" t="s">
        <v>19</v>
      </c>
    </row>
    <row r="55" s="7" customFormat="1" ht="16.5" customHeight="1">
      <c r="A55" s="7"/>
      <c r="B55" s="111"/>
      <c r="C55" s="112"/>
      <c r="D55" s="113" t="s">
        <v>77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ROUND(SUM(AG56:AG57),2)</f>
        <v>0</v>
      </c>
      <c r="AH55" s="114"/>
      <c r="AI55" s="114"/>
      <c r="AJ55" s="114"/>
      <c r="AK55" s="114"/>
      <c r="AL55" s="114"/>
      <c r="AM55" s="114"/>
      <c r="AN55" s="116">
        <f>SUM(AG55,AT55)</f>
        <v>0</v>
      </c>
      <c r="AO55" s="114"/>
      <c r="AP55" s="114"/>
      <c r="AQ55" s="117" t="s">
        <v>79</v>
      </c>
      <c r="AR55" s="118"/>
      <c r="AS55" s="119">
        <f>ROUND(SUM(AS56:AS57),2)</f>
        <v>0</v>
      </c>
      <c r="AT55" s="120">
        <f>ROUND(SUM(AV55:AW55),2)</f>
        <v>0</v>
      </c>
      <c r="AU55" s="121">
        <f>ROUND(SUM(AU56:AU57),5)</f>
        <v>0</v>
      </c>
      <c r="AV55" s="120">
        <f>ROUND(AZ55*L29,2)</f>
        <v>0</v>
      </c>
      <c r="AW55" s="120">
        <f>ROUND(BA55*L30,2)</f>
        <v>0</v>
      </c>
      <c r="AX55" s="120">
        <f>ROUND(BB55*L29,2)</f>
        <v>0</v>
      </c>
      <c r="AY55" s="120">
        <f>ROUND(BC55*L30,2)</f>
        <v>0</v>
      </c>
      <c r="AZ55" s="120">
        <f>ROUND(SUM(AZ56:AZ57),2)</f>
        <v>0</v>
      </c>
      <c r="BA55" s="120">
        <f>ROUND(SUM(BA56:BA57),2)</f>
        <v>0</v>
      </c>
      <c r="BB55" s="120">
        <f>ROUND(SUM(BB56:BB57),2)</f>
        <v>0</v>
      </c>
      <c r="BC55" s="120">
        <f>ROUND(SUM(BC56:BC57),2)</f>
        <v>0</v>
      </c>
      <c r="BD55" s="122">
        <f>ROUND(SUM(BD56:BD57),2)</f>
        <v>0</v>
      </c>
      <c r="BE55" s="7"/>
      <c r="BS55" s="123" t="s">
        <v>72</v>
      </c>
      <c r="BT55" s="123" t="s">
        <v>77</v>
      </c>
      <c r="BU55" s="123" t="s">
        <v>74</v>
      </c>
      <c r="BV55" s="123" t="s">
        <v>75</v>
      </c>
      <c r="BW55" s="123" t="s">
        <v>80</v>
      </c>
      <c r="BX55" s="123" t="s">
        <v>5</v>
      </c>
      <c r="CL55" s="123" t="s">
        <v>19</v>
      </c>
      <c r="CM55" s="123" t="s">
        <v>77</v>
      </c>
    </row>
    <row r="56" s="4" customFormat="1" ht="16.5" customHeight="1">
      <c r="A56" s="124" t="s">
        <v>81</v>
      </c>
      <c r="B56" s="63"/>
      <c r="C56" s="125"/>
      <c r="D56" s="125"/>
      <c r="E56" s="126" t="s">
        <v>82</v>
      </c>
      <c r="F56" s="126"/>
      <c r="G56" s="126"/>
      <c r="H56" s="126"/>
      <c r="I56" s="126"/>
      <c r="J56" s="125"/>
      <c r="K56" s="126" t="s">
        <v>83</v>
      </c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7">
        <f>'7 - Ústřední vytápění'!J32</f>
        <v>0</v>
      </c>
      <c r="AH56" s="125"/>
      <c r="AI56" s="125"/>
      <c r="AJ56" s="125"/>
      <c r="AK56" s="125"/>
      <c r="AL56" s="125"/>
      <c r="AM56" s="125"/>
      <c r="AN56" s="127">
        <f>SUM(AG56,AT56)</f>
        <v>0</v>
      </c>
      <c r="AO56" s="125"/>
      <c r="AP56" s="125"/>
      <c r="AQ56" s="128" t="s">
        <v>84</v>
      </c>
      <c r="AR56" s="65"/>
      <c r="AS56" s="129">
        <v>0</v>
      </c>
      <c r="AT56" s="130">
        <f>ROUND(SUM(AV56:AW56),2)</f>
        <v>0</v>
      </c>
      <c r="AU56" s="131">
        <f>'7 - Ústřední vytápění'!P89</f>
        <v>0</v>
      </c>
      <c r="AV56" s="130">
        <f>'7 - Ústřední vytápění'!J35</f>
        <v>0</v>
      </c>
      <c r="AW56" s="130">
        <f>'7 - Ústřední vytápění'!J36</f>
        <v>0</v>
      </c>
      <c r="AX56" s="130">
        <f>'7 - Ústřední vytápění'!J37</f>
        <v>0</v>
      </c>
      <c r="AY56" s="130">
        <f>'7 - Ústřední vytápění'!J38</f>
        <v>0</v>
      </c>
      <c r="AZ56" s="130">
        <f>'7 - Ústřední vytápění'!F35</f>
        <v>0</v>
      </c>
      <c r="BA56" s="130">
        <f>'7 - Ústřední vytápění'!F36</f>
        <v>0</v>
      </c>
      <c r="BB56" s="130">
        <f>'7 - Ústřední vytápění'!F37</f>
        <v>0</v>
      </c>
      <c r="BC56" s="130">
        <f>'7 - Ústřední vytápění'!F38</f>
        <v>0</v>
      </c>
      <c r="BD56" s="132">
        <f>'7 - Ústřední vytápění'!F39</f>
        <v>0</v>
      </c>
      <c r="BE56" s="4"/>
      <c r="BT56" s="133" t="s">
        <v>85</v>
      </c>
      <c r="BV56" s="133" t="s">
        <v>75</v>
      </c>
      <c r="BW56" s="133" t="s">
        <v>86</v>
      </c>
      <c r="BX56" s="133" t="s">
        <v>80</v>
      </c>
      <c r="CL56" s="133" t="s">
        <v>19</v>
      </c>
    </row>
    <row r="57" s="4" customFormat="1" ht="16.5" customHeight="1">
      <c r="A57" s="124" t="s">
        <v>81</v>
      </c>
      <c r="B57" s="63"/>
      <c r="C57" s="125"/>
      <c r="D57" s="125"/>
      <c r="E57" s="126" t="s">
        <v>87</v>
      </c>
      <c r="F57" s="126"/>
      <c r="G57" s="126"/>
      <c r="H57" s="126"/>
      <c r="I57" s="126"/>
      <c r="J57" s="125"/>
      <c r="K57" s="126" t="s">
        <v>88</v>
      </c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7">
        <f>'8 - Kotelna a plynovod'!J32</f>
        <v>0</v>
      </c>
      <c r="AH57" s="125"/>
      <c r="AI57" s="125"/>
      <c r="AJ57" s="125"/>
      <c r="AK57" s="125"/>
      <c r="AL57" s="125"/>
      <c r="AM57" s="125"/>
      <c r="AN57" s="127">
        <f>SUM(AG57,AT57)</f>
        <v>0</v>
      </c>
      <c r="AO57" s="125"/>
      <c r="AP57" s="125"/>
      <c r="AQ57" s="128" t="s">
        <v>84</v>
      </c>
      <c r="AR57" s="65"/>
      <c r="AS57" s="129">
        <v>0</v>
      </c>
      <c r="AT57" s="130">
        <f>ROUND(SUM(AV57:AW57),2)</f>
        <v>0</v>
      </c>
      <c r="AU57" s="131">
        <f>'8 - Kotelna a plynovod'!P87</f>
        <v>0</v>
      </c>
      <c r="AV57" s="130">
        <f>'8 - Kotelna a plynovod'!J35</f>
        <v>0</v>
      </c>
      <c r="AW57" s="130">
        <f>'8 - Kotelna a plynovod'!J36</f>
        <v>0</v>
      </c>
      <c r="AX57" s="130">
        <f>'8 - Kotelna a plynovod'!J37</f>
        <v>0</v>
      </c>
      <c r="AY57" s="130">
        <f>'8 - Kotelna a plynovod'!J38</f>
        <v>0</v>
      </c>
      <c r="AZ57" s="130">
        <f>'8 - Kotelna a plynovod'!F35</f>
        <v>0</v>
      </c>
      <c r="BA57" s="130">
        <f>'8 - Kotelna a plynovod'!F36</f>
        <v>0</v>
      </c>
      <c r="BB57" s="130">
        <f>'8 - Kotelna a plynovod'!F37</f>
        <v>0</v>
      </c>
      <c r="BC57" s="130">
        <f>'8 - Kotelna a plynovod'!F38</f>
        <v>0</v>
      </c>
      <c r="BD57" s="132">
        <f>'8 - Kotelna a plynovod'!F39</f>
        <v>0</v>
      </c>
      <c r="BE57" s="4"/>
      <c r="BT57" s="133" t="s">
        <v>85</v>
      </c>
      <c r="BV57" s="133" t="s">
        <v>75</v>
      </c>
      <c r="BW57" s="133" t="s">
        <v>89</v>
      </c>
      <c r="BX57" s="133" t="s">
        <v>80</v>
      </c>
      <c r="CL57" s="133" t="s">
        <v>19</v>
      </c>
    </row>
    <row r="58" s="7" customFormat="1" ht="16.5" customHeight="1">
      <c r="A58" s="124" t="s">
        <v>81</v>
      </c>
      <c r="B58" s="111"/>
      <c r="C58" s="112"/>
      <c r="D58" s="113" t="s">
        <v>85</v>
      </c>
      <c r="E58" s="113"/>
      <c r="F58" s="113"/>
      <c r="G58" s="113"/>
      <c r="H58" s="113"/>
      <c r="I58" s="114"/>
      <c r="J58" s="113" t="s">
        <v>90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6">
        <f>'2 - VRN'!J30</f>
        <v>0</v>
      </c>
      <c r="AH58" s="114"/>
      <c r="AI58" s="114"/>
      <c r="AJ58" s="114"/>
      <c r="AK58" s="114"/>
      <c r="AL58" s="114"/>
      <c r="AM58" s="114"/>
      <c r="AN58" s="116">
        <f>SUM(AG58,AT58)</f>
        <v>0</v>
      </c>
      <c r="AO58" s="114"/>
      <c r="AP58" s="114"/>
      <c r="AQ58" s="117" t="s">
        <v>79</v>
      </c>
      <c r="AR58" s="118"/>
      <c r="AS58" s="134">
        <v>0</v>
      </c>
      <c r="AT58" s="135">
        <f>ROUND(SUM(AV58:AW58),2)</f>
        <v>0</v>
      </c>
      <c r="AU58" s="136">
        <f>'2 - VRN'!P83</f>
        <v>0</v>
      </c>
      <c r="AV58" s="135">
        <f>'2 - VRN'!J33</f>
        <v>0</v>
      </c>
      <c r="AW58" s="135">
        <f>'2 - VRN'!J34</f>
        <v>0</v>
      </c>
      <c r="AX58" s="135">
        <f>'2 - VRN'!J35</f>
        <v>0</v>
      </c>
      <c r="AY58" s="135">
        <f>'2 - VRN'!J36</f>
        <v>0</v>
      </c>
      <c r="AZ58" s="135">
        <f>'2 - VRN'!F33</f>
        <v>0</v>
      </c>
      <c r="BA58" s="135">
        <f>'2 - VRN'!F34</f>
        <v>0</v>
      </c>
      <c r="BB58" s="135">
        <f>'2 - VRN'!F35</f>
        <v>0</v>
      </c>
      <c r="BC58" s="135">
        <f>'2 - VRN'!F36</f>
        <v>0</v>
      </c>
      <c r="BD58" s="137">
        <f>'2 - VRN'!F37</f>
        <v>0</v>
      </c>
      <c r="BE58" s="7"/>
      <c r="BT58" s="123" t="s">
        <v>77</v>
      </c>
      <c r="BV58" s="123" t="s">
        <v>75</v>
      </c>
      <c r="BW58" s="123" t="s">
        <v>91</v>
      </c>
      <c r="BX58" s="123" t="s">
        <v>5</v>
      </c>
      <c r="CL58" s="123" t="s">
        <v>19</v>
      </c>
      <c r="CM58" s="123" t="s">
        <v>77</v>
      </c>
    </row>
    <row r="59" s="2" customFormat="1" ht="30" customHeight="1">
      <c r="A59" s="38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="2" customFormat="1" ht="6.96" customHeight="1">
      <c r="A60" s="38"/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44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</sheetData>
  <sheetProtection sheet="1" formatColumns="0" formatRows="0" objects="1" scenarios="1" spinCount="100000" saltValue="NUJXjGP+YfZPWx2iN52WMafcZr9nU+WOkR1BahLsCg7UTVIso8N1r3DZDKHLVvm5tTsgZlEUQdISr+nxTMAQJw==" hashValue="dYx1pmc+EFJiPgMFQxa0A+lhza5CnnQhf0+hFB0MuXDErU3NckbM/Lp90FgGMXKnfMYBIrdqWLRTTTpTIdW8Cw==" algorithmName="SHA-512" password="CC35"/>
  <mergeCells count="54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7 - Ústřední vytápění'!C2" display="/"/>
    <hyperlink ref="A57" location="'8 - Kotelna a plynovod'!C2" display="/"/>
    <hyperlink ref="A58" location="'2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77</v>
      </c>
    </row>
    <row r="4" s="1" customFormat="1" ht="24.96" customHeight="1">
      <c r="B4" s="20"/>
      <c r="D4" s="140" t="s">
        <v>92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Oprava bytu Seifertova č.p. 105, Bílina - ÚT, plyn</v>
      </c>
      <c r="F7" s="142"/>
      <c r="G7" s="142"/>
      <c r="H7" s="142"/>
      <c r="L7" s="20"/>
    </row>
    <row r="8" s="1" customFormat="1" ht="12" customHeight="1">
      <c r="B8" s="20"/>
      <c r="D8" s="142" t="s">
        <v>93</v>
      </c>
      <c r="L8" s="20"/>
    </row>
    <row r="9" s="2" customFormat="1" ht="16.5" customHeight="1">
      <c r="A9" s="38"/>
      <c r="B9" s="44"/>
      <c r="C9" s="38"/>
      <c r="D9" s="38"/>
      <c r="E9" s="143" t="s">
        <v>94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95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96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27. 10. 2025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36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 xml:space="preserve"> 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47"/>
      <c r="B29" s="148"/>
      <c r="C29" s="147"/>
      <c r="D29" s="147"/>
      <c r="E29" s="149" t="s">
        <v>38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ROUND(J89,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ROUND((SUM(BE89:BE162)),  2)</f>
        <v>0</v>
      </c>
      <c r="G35" s="38"/>
      <c r="H35" s="38"/>
      <c r="I35" s="157">
        <v>0.20999999999999999</v>
      </c>
      <c r="J35" s="156">
        <f>ROUND(((SUM(BE89:BE162))*I35),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ROUND((SUM(BF89:BF162)),  2)</f>
        <v>0</v>
      </c>
      <c r="G36" s="38"/>
      <c r="H36" s="38"/>
      <c r="I36" s="157">
        <v>0.12</v>
      </c>
      <c r="J36" s="156">
        <f>ROUND(((SUM(BF89:BF162))*I36),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ROUND((SUM(BG89:BG162)),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ROUND((SUM(BH89:BH162)),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ROUND((SUM(BI89:BI162)),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97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Oprava bytu Seifertova č.p. 105, Bílina - ÚT, plyn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93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94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95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7 - Ústřední vytápění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>Bílina</v>
      </c>
      <c r="G56" s="40"/>
      <c r="H56" s="40"/>
      <c r="I56" s="32" t="s">
        <v>23</v>
      </c>
      <c r="J56" s="72" t="str">
        <f>IF(J14="","",J14)</f>
        <v>27. 10. 2025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Bílina, Břežánská 50/4, 418 01 Bílina</v>
      </c>
      <c r="G58" s="40"/>
      <c r="H58" s="40"/>
      <c r="I58" s="32" t="s">
        <v>33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36</v>
      </c>
      <c r="J59" s="36" t="str">
        <f>E26</f>
        <v xml:space="preserve">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98</v>
      </c>
      <c r="D61" s="171"/>
      <c r="E61" s="171"/>
      <c r="F61" s="171"/>
      <c r="G61" s="171"/>
      <c r="H61" s="171"/>
      <c r="I61" s="171"/>
      <c r="J61" s="172" t="s">
        <v>99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J89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100</v>
      </c>
    </row>
    <row r="64" s="9" customFormat="1" ht="24.96" customHeight="1">
      <c r="A64" s="9"/>
      <c r="B64" s="174"/>
      <c r="C64" s="175"/>
      <c r="D64" s="176" t="s">
        <v>101</v>
      </c>
      <c r="E64" s="177"/>
      <c r="F64" s="177"/>
      <c r="G64" s="177"/>
      <c r="H64" s="177"/>
      <c r="I64" s="177"/>
      <c r="J64" s="178">
        <f>J90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102</v>
      </c>
      <c r="E65" s="182"/>
      <c r="F65" s="182"/>
      <c r="G65" s="182"/>
      <c r="H65" s="182"/>
      <c r="I65" s="182"/>
      <c r="J65" s="183">
        <f>J91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0"/>
      <c r="C66" s="125"/>
      <c r="D66" s="181" t="s">
        <v>103</v>
      </c>
      <c r="E66" s="182"/>
      <c r="F66" s="182"/>
      <c r="G66" s="182"/>
      <c r="H66" s="182"/>
      <c r="I66" s="182"/>
      <c r="J66" s="183">
        <f>J115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0"/>
      <c r="C67" s="125"/>
      <c r="D67" s="181" t="s">
        <v>104</v>
      </c>
      <c r="E67" s="182"/>
      <c r="F67" s="182"/>
      <c r="G67" s="182"/>
      <c r="H67" s="182"/>
      <c r="I67" s="182"/>
      <c r="J67" s="183">
        <f>J135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3" s="2" customFormat="1" ht="6.96" customHeight="1">
      <c r="A73" s="38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105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16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169" t="str">
        <f>E7</f>
        <v>Oprava bytu Seifertova č.p. 105, Bílina - ÚT, plyn</v>
      </c>
      <c r="F77" s="32"/>
      <c r="G77" s="32"/>
      <c r="H77" s="32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1" customFormat="1" ht="12" customHeight="1">
      <c r="B78" s="21"/>
      <c r="C78" s="32" t="s">
        <v>93</v>
      </c>
      <c r="D78" s="22"/>
      <c r="E78" s="22"/>
      <c r="F78" s="22"/>
      <c r="G78" s="22"/>
      <c r="H78" s="22"/>
      <c r="I78" s="22"/>
      <c r="J78" s="22"/>
      <c r="K78" s="22"/>
      <c r="L78" s="20"/>
    </row>
    <row r="79" s="2" customFormat="1" ht="16.5" customHeight="1">
      <c r="A79" s="38"/>
      <c r="B79" s="39"/>
      <c r="C79" s="40"/>
      <c r="D79" s="40"/>
      <c r="E79" s="169" t="s">
        <v>94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95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69" t="str">
        <f>E11</f>
        <v>7 - Ústřední vytápění</v>
      </c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21</v>
      </c>
      <c r="D83" s="40"/>
      <c r="E83" s="40"/>
      <c r="F83" s="27" t="str">
        <f>F14</f>
        <v>Bílina</v>
      </c>
      <c r="G83" s="40"/>
      <c r="H83" s="40"/>
      <c r="I83" s="32" t="s">
        <v>23</v>
      </c>
      <c r="J83" s="72" t="str">
        <f>IF(J14="","",J14)</f>
        <v>27. 10. 2025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25</v>
      </c>
      <c r="D85" s="40"/>
      <c r="E85" s="40"/>
      <c r="F85" s="27" t="str">
        <f>E17</f>
        <v>Město Bílina, Břežánská 50/4, 418 01 Bílina</v>
      </c>
      <c r="G85" s="40"/>
      <c r="H85" s="40"/>
      <c r="I85" s="32" t="s">
        <v>33</v>
      </c>
      <c r="J85" s="36" t="str">
        <f>E23</f>
        <v xml:space="preserve"> 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31</v>
      </c>
      <c r="D86" s="40"/>
      <c r="E86" s="40"/>
      <c r="F86" s="27" t="str">
        <f>IF(E20="","",E20)</f>
        <v>Vyplň údaj</v>
      </c>
      <c r="G86" s="40"/>
      <c r="H86" s="40"/>
      <c r="I86" s="32" t="s">
        <v>36</v>
      </c>
      <c r="J86" s="36" t="str">
        <f>E26</f>
        <v xml:space="preserve"> </v>
      </c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0.32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11" customFormat="1" ht="29.28" customHeight="1">
      <c r="A88" s="185"/>
      <c r="B88" s="186"/>
      <c r="C88" s="187" t="s">
        <v>106</v>
      </c>
      <c r="D88" s="188" t="s">
        <v>58</v>
      </c>
      <c r="E88" s="188" t="s">
        <v>54</v>
      </c>
      <c r="F88" s="188" t="s">
        <v>55</v>
      </c>
      <c r="G88" s="188" t="s">
        <v>107</v>
      </c>
      <c r="H88" s="188" t="s">
        <v>108</v>
      </c>
      <c r="I88" s="188" t="s">
        <v>109</v>
      </c>
      <c r="J88" s="188" t="s">
        <v>99</v>
      </c>
      <c r="K88" s="189" t="s">
        <v>110</v>
      </c>
      <c r="L88" s="190"/>
      <c r="M88" s="92" t="s">
        <v>19</v>
      </c>
      <c r="N88" s="93" t="s">
        <v>43</v>
      </c>
      <c r="O88" s="93" t="s">
        <v>111</v>
      </c>
      <c r="P88" s="93" t="s">
        <v>112</v>
      </c>
      <c r="Q88" s="93" t="s">
        <v>113</v>
      </c>
      <c r="R88" s="93" t="s">
        <v>114</v>
      </c>
      <c r="S88" s="93" t="s">
        <v>115</v>
      </c>
      <c r="T88" s="93" t="s">
        <v>116</v>
      </c>
      <c r="U88" s="94" t="s">
        <v>117</v>
      </c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</row>
    <row r="89" s="2" customFormat="1" ht="22.8" customHeight="1">
      <c r="A89" s="38"/>
      <c r="B89" s="39"/>
      <c r="C89" s="99" t="s">
        <v>118</v>
      </c>
      <c r="D89" s="40"/>
      <c r="E89" s="40"/>
      <c r="F89" s="40"/>
      <c r="G89" s="40"/>
      <c r="H89" s="40"/>
      <c r="I89" s="40"/>
      <c r="J89" s="191">
        <f>BK89</f>
        <v>0</v>
      </c>
      <c r="K89" s="40"/>
      <c r="L89" s="44"/>
      <c r="M89" s="95"/>
      <c r="N89" s="192"/>
      <c r="O89" s="96"/>
      <c r="P89" s="193">
        <f>P90</f>
        <v>0</v>
      </c>
      <c r="Q89" s="96"/>
      <c r="R89" s="193">
        <f>R90</f>
        <v>0.34040999999999999</v>
      </c>
      <c r="S89" s="96"/>
      <c r="T89" s="193">
        <f>T90</f>
        <v>0</v>
      </c>
      <c r="U89" s="97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72</v>
      </c>
      <c r="AU89" s="17" t="s">
        <v>100</v>
      </c>
      <c r="BK89" s="194">
        <f>BK90</f>
        <v>0</v>
      </c>
    </row>
    <row r="90" s="12" customFormat="1" ht="25.92" customHeight="1">
      <c r="A90" s="12"/>
      <c r="B90" s="195"/>
      <c r="C90" s="196"/>
      <c r="D90" s="197" t="s">
        <v>72</v>
      </c>
      <c r="E90" s="198" t="s">
        <v>119</v>
      </c>
      <c r="F90" s="198" t="s">
        <v>120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P91+P115+P135</f>
        <v>0</v>
      </c>
      <c r="Q90" s="203"/>
      <c r="R90" s="204">
        <f>R91+R115+R135</f>
        <v>0.34040999999999999</v>
      </c>
      <c r="S90" s="203"/>
      <c r="T90" s="204">
        <f>T91+T115+T135</f>
        <v>0</v>
      </c>
      <c r="U90" s="205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6" t="s">
        <v>85</v>
      </c>
      <c r="AT90" s="207" t="s">
        <v>72</v>
      </c>
      <c r="AU90" s="207" t="s">
        <v>73</v>
      </c>
      <c r="AY90" s="206" t="s">
        <v>121</v>
      </c>
      <c r="BK90" s="208">
        <f>BK91+BK115+BK135</f>
        <v>0</v>
      </c>
    </row>
    <row r="91" s="12" customFormat="1" ht="22.8" customHeight="1">
      <c r="A91" s="12"/>
      <c r="B91" s="195"/>
      <c r="C91" s="196"/>
      <c r="D91" s="197" t="s">
        <v>72</v>
      </c>
      <c r="E91" s="209" t="s">
        <v>122</v>
      </c>
      <c r="F91" s="209" t="s">
        <v>123</v>
      </c>
      <c r="G91" s="196"/>
      <c r="H91" s="196"/>
      <c r="I91" s="199"/>
      <c r="J91" s="210">
        <f>BK91</f>
        <v>0</v>
      </c>
      <c r="K91" s="196"/>
      <c r="L91" s="201"/>
      <c r="M91" s="202"/>
      <c r="N91" s="203"/>
      <c r="O91" s="203"/>
      <c r="P91" s="204">
        <f>SUM(P92:P114)</f>
        <v>0</v>
      </c>
      <c r="Q91" s="203"/>
      <c r="R91" s="204">
        <f>SUM(R92:R114)</f>
        <v>0.04743</v>
      </c>
      <c r="S91" s="203"/>
      <c r="T91" s="204">
        <f>SUM(T92:T114)</f>
        <v>0</v>
      </c>
      <c r="U91" s="205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6" t="s">
        <v>85</v>
      </c>
      <c r="AT91" s="207" t="s">
        <v>72</v>
      </c>
      <c r="AU91" s="207" t="s">
        <v>77</v>
      </c>
      <c r="AY91" s="206" t="s">
        <v>121</v>
      </c>
      <c r="BK91" s="208">
        <f>SUM(BK92:BK114)</f>
        <v>0</v>
      </c>
    </row>
    <row r="92" s="2" customFormat="1" ht="16.5" customHeight="1">
      <c r="A92" s="38"/>
      <c r="B92" s="39"/>
      <c r="C92" s="211" t="s">
        <v>77</v>
      </c>
      <c r="D92" s="211" t="s">
        <v>124</v>
      </c>
      <c r="E92" s="212" t="s">
        <v>125</v>
      </c>
      <c r="F92" s="213" t="s">
        <v>126</v>
      </c>
      <c r="G92" s="214" t="s">
        <v>127</v>
      </c>
      <c r="H92" s="215"/>
      <c r="I92" s="216"/>
      <c r="J92" s="217">
        <f>ROUND(I92*H92,2)</f>
        <v>0</v>
      </c>
      <c r="K92" s="213" t="s">
        <v>19</v>
      </c>
      <c r="L92" s="44"/>
      <c r="M92" s="218" t="s">
        <v>19</v>
      </c>
      <c r="N92" s="219" t="s">
        <v>45</v>
      </c>
      <c r="O92" s="84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0">
        <f>S92*H92</f>
        <v>0</v>
      </c>
      <c r="U92" s="221" t="s">
        <v>19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2" t="s">
        <v>128</v>
      </c>
      <c r="AT92" s="222" t="s">
        <v>124</v>
      </c>
      <c r="AU92" s="222" t="s">
        <v>85</v>
      </c>
      <c r="AY92" s="17" t="s">
        <v>121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7" t="s">
        <v>85</v>
      </c>
      <c r="BK92" s="223">
        <f>ROUND(I92*H92,2)</f>
        <v>0</v>
      </c>
      <c r="BL92" s="17" t="s">
        <v>128</v>
      </c>
      <c r="BM92" s="222" t="s">
        <v>129</v>
      </c>
    </row>
    <row r="93" s="2" customFormat="1">
      <c r="A93" s="38"/>
      <c r="B93" s="39"/>
      <c r="C93" s="40"/>
      <c r="D93" s="224" t="s">
        <v>130</v>
      </c>
      <c r="E93" s="40"/>
      <c r="F93" s="225" t="s">
        <v>126</v>
      </c>
      <c r="G93" s="40"/>
      <c r="H93" s="40"/>
      <c r="I93" s="226"/>
      <c r="J93" s="40"/>
      <c r="K93" s="40"/>
      <c r="L93" s="44"/>
      <c r="M93" s="227"/>
      <c r="N93" s="228"/>
      <c r="O93" s="84"/>
      <c r="P93" s="84"/>
      <c r="Q93" s="84"/>
      <c r="R93" s="84"/>
      <c r="S93" s="84"/>
      <c r="T93" s="84"/>
      <c r="U93" s="85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130</v>
      </c>
      <c r="AU93" s="17" t="s">
        <v>85</v>
      </c>
    </row>
    <row r="94" s="2" customFormat="1" ht="16.5" customHeight="1">
      <c r="A94" s="38"/>
      <c r="B94" s="39"/>
      <c r="C94" s="211" t="s">
        <v>85</v>
      </c>
      <c r="D94" s="211" t="s">
        <v>124</v>
      </c>
      <c r="E94" s="212" t="s">
        <v>131</v>
      </c>
      <c r="F94" s="213" t="s">
        <v>132</v>
      </c>
      <c r="G94" s="214" t="s">
        <v>133</v>
      </c>
      <c r="H94" s="229">
        <v>1</v>
      </c>
      <c r="I94" s="216"/>
      <c r="J94" s="217">
        <f>ROUND(I94*H94,2)</f>
        <v>0</v>
      </c>
      <c r="K94" s="213" t="s">
        <v>19</v>
      </c>
      <c r="L94" s="44"/>
      <c r="M94" s="218" t="s">
        <v>19</v>
      </c>
      <c r="N94" s="219" t="s">
        <v>45</v>
      </c>
      <c r="O94" s="84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0">
        <f>S94*H94</f>
        <v>0</v>
      </c>
      <c r="U94" s="221" t="s">
        <v>19</v>
      </c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2" t="s">
        <v>128</v>
      </c>
      <c r="AT94" s="222" t="s">
        <v>124</v>
      </c>
      <c r="AU94" s="222" t="s">
        <v>85</v>
      </c>
      <c r="AY94" s="17" t="s">
        <v>121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7" t="s">
        <v>85</v>
      </c>
      <c r="BK94" s="223">
        <f>ROUND(I94*H94,2)</f>
        <v>0</v>
      </c>
      <c r="BL94" s="17" t="s">
        <v>128</v>
      </c>
      <c r="BM94" s="222" t="s">
        <v>134</v>
      </c>
    </row>
    <row r="95" s="2" customFormat="1">
      <c r="A95" s="38"/>
      <c r="B95" s="39"/>
      <c r="C95" s="40"/>
      <c r="D95" s="224" t="s">
        <v>130</v>
      </c>
      <c r="E95" s="40"/>
      <c r="F95" s="225" t="s">
        <v>132</v>
      </c>
      <c r="G95" s="40"/>
      <c r="H95" s="40"/>
      <c r="I95" s="226"/>
      <c r="J95" s="40"/>
      <c r="K95" s="40"/>
      <c r="L95" s="44"/>
      <c r="M95" s="227"/>
      <c r="N95" s="228"/>
      <c r="O95" s="84"/>
      <c r="P95" s="84"/>
      <c r="Q95" s="84"/>
      <c r="R95" s="84"/>
      <c r="S95" s="84"/>
      <c r="T95" s="84"/>
      <c r="U95" s="85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130</v>
      </c>
      <c r="AU95" s="17" t="s">
        <v>85</v>
      </c>
    </row>
    <row r="96" s="2" customFormat="1" ht="24.15" customHeight="1">
      <c r="A96" s="38"/>
      <c r="B96" s="39"/>
      <c r="C96" s="211" t="s">
        <v>135</v>
      </c>
      <c r="D96" s="211" t="s">
        <v>124</v>
      </c>
      <c r="E96" s="212" t="s">
        <v>136</v>
      </c>
      <c r="F96" s="213" t="s">
        <v>137</v>
      </c>
      <c r="G96" s="214" t="s">
        <v>138</v>
      </c>
      <c r="H96" s="229">
        <v>25</v>
      </c>
      <c r="I96" s="216"/>
      <c r="J96" s="217">
        <f>ROUND(I96*H96,2)</f>
        <v>0</v>
      </c>
      <c r="K96" s="213" t="s">
        <v>139</v>
      </c>
      <c r="L96" s="44"/>
      <c r="M96" s="218" t="s">
        <v>19</v>
      </c>
      <c r="N96" s="219" t="s">
        <v>45</v>
      </c>
      <c r="O96" s="84"/>
      <c r="P96" s="220">
        <f>O96*H96</f>
        <v>0</v>
      </c>
      <c r="Q96" s="220">
        <v>0.00046000000000000001</v>
      </c>
      <c r="R96" s="220">
        <f>Q96*H96</f>
        <v>0.0115</v>
      </c>
      <c r="S96" s="220">
        <v>0</v>
      </c>
      <c r="T96" s="220">
        <f>S96*H96</f>
        <v>0</v>
      </c>
      <c r="U96" s="221" t="s">
        <v>19</v>
      </c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2" t="s">
        <v>128</v>
      </c>
      <c r="AT96" s="222" t="s">
        <v>124</v>
      </c>
      <c r="AU96" s="222" t="s">
        <v>85</v>
      </c>
      <c r="AY96" s="17" t="s">
        <v>121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7" t="s">
        <v>85</v>
      </c>
      <c r="BK96" s="223">
        <f>ROUND(I96*H96,2)</f>
        <v>0</v>
      </c>
      <c r="BL96" s="17" t="s">
        <v>128</v>
      </c>
      <c r="BM96" s="222" t="s">
        <v>140</v>
      </c>
    </row>
    <row r="97" s="2" customFormat="1">
      <c r="A97" s="38"/>
      <c r="B97" s="39"/>
      <c r="C97" s="40"/>
      <c r="D97" s="224" t="s">
        <v>130</v>
      </c>
      <c r="E97" s="40"/>
      <c r="F97" s="225" t="s">
        <v>141</v>
      </c>
      <c r="G97" s="40"/>
      <c r="H97" s="40"/>
      <c r="I97" s="226"/>
      <c r="J97" s="40"/>
      <c r="K97" s="40"/>
      <c r="L97" s="44"/>
      <c r="M97" s="227"/>
      <c r="N97" s="228"/>
      <c r="O97" s="84"/>
      <c r="P97" s="84"/>
      <c r="Q97" s="84"/>
      <c r="R97" s="84"/>
      <c r="S97" s="84"/>
      <c r="T97" s="84"/>
      <c r="U97" s="85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130</v>
      </c>
      <c r="AU97" s="17" t="s">
        <v>85</v>
      </c>
    </row>
    <row r="98" s="2" customFormat="1">
      <c r="A98" s="38"/>
      <c r="B98" s="39"/>
      <c r="C98" s="40"/>
      <c r="D98" s="230" t="s">
        <v>142</v>
      </c>
      <c r="E98" s="40"/>
      <c r="F98" s="231" t="s">
        <v>143</v>
      </c>
      <c r="G98" s="40"/>
      <c r="H98" s="40"/>
      <c r="I98" s="226"/>
      <c r="J98" s="40"/>
      <c r="K98" s="40"/>
      <c r="L98" s="44"/>
      <c r="M98" s="227"/>
      <c r="N98" s="228"/>
      <c r="O98" s="84"/>
      <c r="P98" s="84"/>
      <c r="Q98" s="84"/>
      <c r="R98" s="84"/>
      <c r="S98" s="84"/>
      <c r="T98" s="84"/>
      <c r="U98" s="85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142</v>
      </c>
      <c r="AU98" s="17" t="s">
        <v>85</v>
      </c>
    </row>
    <row r="99" s="13" customFormat="1">
      <c r="A99" s="13"/>
      <c r="B99" s="232"/>
      <c r="C99" s="233"/>
      <c r="D99" s="224" t="s">
        <v>144</v>
      </c>
      <c r="E99" s="234" t="s">
        <v>19</v>
      </c>
      <c r="F99" s="235" t="s">
        <v>145</v>
      </c>
      <c r="G99" s="233"/>
      <c r="H99" s="236">
        <v>25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0"/>
      <c r="U99" s="241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144</v>
      </c>
      <c r="AU99" s="242" t="s">
        <v>85</v>
      </c>
      <c r="AV99" s="13" t="s">
        <v>85</v>
      </c>
      <c r="AW99" s="13" t="s">
        <v>35</v>
      </c>
      <c r="AX99" s="13" t="s">
        <v>77</v>
      </c>
      <c r="AY99" s="242" t="s">
        <v>121</v>
      </c>
    </row>
    <row r="100" s="2" customFormat="1" ht="24.15" customHeight="1">
      <c r="A100" s="38"/>
      <c r="B100" s="39"/>
      <c r="C100" s="211" t="s">
        <v>146</v>
      </c>
      <c r="D100" s="211" t="s">
        <v>124</v>
      </c>
      <c r="E100" s="212" t="s">
        <v>147</v>
      </c>
      <c r="F100" s="213" t="s">
        <v>148</v>
      </c>
      <c r="G100" s="214" t="s">
        <v>138</v>
      </c>
      <c r="H100" s="229">
        <v>55</v>
      </c>
      <c r="I100" s="216"/>
      <c r="J100" s="217">
        <f>ROUND(I100*H100,2)</f>
        <v>0</v>
      </c>
      <c r="K100" s="213" t="s">
        <v>139</v>
      </c>
      <c r="L100" s="44"/>
      <c r="M100" s="218" t="s">
        <v>19</v>
      </c>
      <c r="N100" s="219" t="s">
        <v>45</v>
      </c>
      <c r="O100" s="84"/>
      <c r="P100" s="220">
        <f>O100*H100</f>
        <v>0</v>
      </c>
      <c r="Q100" s="220">
        <v>0.00060999999999999997</v>
      </c>
      <c r="R100" s="220">
        <f>Q100*H100</f>
        <v>0.033549999999999996</v>
      </c>
      <c r="S100" s="220">
        <v>0</v>
      </c>
      <c r="T100" s="220">
        <f>S100*H100</f>
        <v>0</v>
      </c>
      <c r="U100" s="221" t="s">
        <v>19</v>
      </c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2" t="s">
        <v>128</v>
      </c>
      <c r="AT100" s="222" t="s">
        <v>124</v>
      </c>
      <c r="AU100" s="222" t="s">
        <v>85</v>
      </c>
      <c r="AY100" s="17" t="s">
        <v>121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17" t="s">
        <v>85</v>
      </c>
      <c r="BK100" s="223">
        <f>ROUND(I100*H100,2)</f>
        <v>0</v>
      </c>
      <c r="BL100" s="17" t="s">
        <v>128</v>
      </c>
      <c r="BM100" s="222" t="s">
        <v>149</v>
      </c>
    </row>
    <row r="101" s="2" customFormat="1">
      <c r="A101" s="38"/>
      <c r="B101" s="39"/>
      <c r="C101" s="40"/>
      <c r="D101" s="224" t="s">
        <v>130</v>
      </c>
      <c r="E101" s="40"/>
      <c r="F101" s="225" t="s">
        <v>150</v>
      </c>
      <c r="G101" s="40"/>
      <c r="H101" s="40"/>
      <c r="I101" s="226"/>
      <c r="J101" s="40"/>
      <c r="K101" s="40"/>
      <c r="L101" s="44"/>
      <c r="M101" s="227"/>
      <c r="N101" s="228"/>
      <c r="O101" s="84"/>
      <c r="P101" s="84"/>
      <c r="Q101" s="84"/>
      <c r="R101" s="84"/>
      <c r="S101" s="84"/>
      <c r="T101" s="84"/>
      <c r="U101" s="85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130</v>
      </c>
      <c r="AU101" s="17" t="s">
        <v>85</v>
      </c>
    </row>
    <row r="102" s="2" customFormat="1">
      <c r="A102" s="38"/>
      <c r="B102" s="39"/>
      <c r="C102" s="40"/>
      <c r="D102" s="230" t="s">
        <v>142</v>
      </c>
      <c r="E102" s="40"/>
      <c r="F102" s="231" t="s">
        <v>151</v>
      </c>
      <c r="G102" s="40"/>
      <c r="H102" s="40"/>
      <c r="I102" s="226"/>
      <c r="J102" s="40"/>
      <c r="K102" s="40"/>
      <c r="L102" s="44"/>
      <c r="M102" s="227"/>
      <c r="N102" s="228"/>
      <c r="O102" s="84"/>
      <c r="P102" s="84"/>
      <c r="Q102" s="84"/>
      <c r="R102" s="84"/>
      <c r="S102" s="84"/>
      <c r="T102" s="84"/>
      <c r="U102" s="85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142</v>
      </c>
      <c r="AU102" s="17" t="s">
        <v>85</v>
      </c>
    </row>
    <row r="103" s="13" customFormat="1">
      <c r="A103" s="13"/>
      <c r="B103" s="232"/>
      <c r="C103" s="233"/>
      <c r="D103" s="224" t="s">
        <v>144</v>
      </c>
      <c r="E103" s="234" t="s">
        <v>19</v>
      </c>
      <c r="F103" s="235" t="s">
        <v>152</v>
      </c>
      <c r="G103" s="233"/>
      <c r="H103" s="236">
        <v>55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0"/>
      <c r="U103" s="241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144</v>
      </c>
      <c r="AU103" s="242" t="s">
        <v>85</v>
      </c>
      <c r="AV103" s="13" t="s">
        <v>85</v>
      </c>
      <c r="AW103" s="13" t="s">
        <v>35</v>
      </c>
      <c r="AX103" s="13" t="s">
        <v>77</v>
      </c>
      <c r="AY103" s="242" t="s">
        <v>121</v>
      </c>
    </row>
    <row r="104" s="2" customFormat="1" ht="16.5" customHeight="1">
      <c r="A104" s="38"/>
      <c r="B104" s="39"/>
      <c r="C104" s="211" t="s">
        <v>153</v>
      </c>
      <c r="D104" s="211" t="s">
        <v>124</v>
      </c>
      <c r="E104" s="212" t="s">
        <v>154</v>
      </c>
      <c r="F104" s="213" t="s">
        <v>155</v>
      </c>
      <c r="G104" s="214" t="s">
        <v>138</v>
      </c>
      <c r="H104" s="229">
        <v>80</v>
      </c>
      <c r="I104" s="216"/>
      <c r="J104" s="217">
        <f>ROUND(I104*H104,2)</f>
        <v>0</v>
      </c>
      <c r="K104" s="213" t="s">
        <v>139</v>
      </c>
      <c r="L104" s="44"/>
      <c r="M104" s="218" t="s">
        <v>19</v>
      </c>
      <c r="N104" s="219" t="s">
        <v>45</v>
      </c>
      <c r="O104" s="84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0">
        <f>S104*H104</f>
        <v>0</v>
      </c>
      <c r="U104" s="221" t="s">
        <v>19</v>
      </c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2" t="s">
        <v>128</v>
      </c>
      <c r="AT104" s="222" t="s">
        <v>124</v>
      </c>
      <c r="AU104" s="222" t="s">
        <v>85</v>
      </c>
      <c r="AY104" s="17" t="s">
        <v>121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7" t="s">
        <v>85</v>
      </c>
      <c r="BK104" s="223">
        <f>ROUND(I104*H104,2)</f>
        <v>0</v>
      </c>
      <c r="BL104" s="17" t="s">
        <v>128</v>
      </c>
      <c r="BM104" s="222" t="s">
        <v>156</v>
      </c>
    </row>
    <row r="105" s="2" customFormat="1">
      <c r="A105" s="38"/>
      <c r="B105" s="39"/>
      <c r="C105" s="40"/>
      <c r="D105" s="224" t="s">
        <v>130</v>
      </c>
      <c r="E105" s="40"/>
      <c r="F105" s="225" t="s">
        <v>157</v>
      </c>
      <c r="G105" s="40"/>
      <c r="H105" s="40"/>
      <c r="I105" s="226"/>
      <c r="J105" s="40"/>
      <c r="K105" s="40"/>
      <c r="L105" s="44"/>
      <c r="M105" s="227"/>
      <c r="N105" s="228"/>
      <c r="O105" s="84"/>
      <c r="P105" s="84"/>
      <c r="Q105" s="84"/>
      <c r="R105" s="84"/>
      <c r="S105" s="84"/>
      <c r="T105" s="84"/>
      <c r="U105" s="85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130</v>
      </c>
      <c r="AU105" s="17" t="s">
        <v>85</v>
      </c>
    </row>
    <row r="106" s="2" customFormat="1">
      <c r="A106" s="38"/>
      <c r="B106" s="39"/>
      <c r="C106" s="40"/>
      <c r="D106" s="230" t="s">
        <v>142</v>
      </c>
      <c r="E106" s="40"/>
      <c r="F106" s="231" t="s">
        <v>158</v>
      </c>
      <c r="G106" s="40"/>
      <c r="H106" s="40"/>
      <c r="I106" s="226"/>
      <c r="J106" s="40"/>
      <c r="K106" s="40"/>
      <c r="L106" s="44"/>
      <c r="M106" s="227"/>
      <c r="N106" s="228"/>
      <c r="O106" s="84"/>
      <c r="P106" s="84"/>
      <c r="Q106" s="84"/>
      <c r="R106" s="84"/>
      <c r="S106" s="84"/>
      <c r="T106" s="84"/>
      <c r="U106" s="85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142</v>
      </c>
      <c r="AU106" s="17" t="s">
        <v>85</v>
      </c>
    </row>
    <row r="107" s="13" customFormat="1">
      <c r="A107" s="13"/>
      <c r="B107" s="232"/>
      <c r="C107" s="233"/>
      <c r="D107" s="224" t="s">
        <v>144</v>
      </c>
      <c r="E107" s="234" t="s">
        <v>19</v>
      </c>
      <c r="F107" s="235" t="s">
        <v>159</v>
      </c>
      <c r="G107" s="233"/>
      <c r="H107" s="236">
        <v>80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0"/>
      <c r="U107" s="241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144</v>
      </c>
      <c r="AU107" s="242" t="s">
        <v>85</v>
      </c>
      <c r="AV107" s="13" t="s">
        <v>85</v>
      </c>
      <c r="AW107" s="13" t="s">
        <v>35</v>
      </c>
      <c r="AX107" s="13" t="s">
        <v>77</v>
      </c>
      <c r="AY107" s="242" t="s">
        <v>121</v>
      </c>
    </row>
    <row r="108" s="2" customFormat="1" ht="33" customHeight="1">
      <c r="A108" s="38"/>
      <c r="B108" s="39"/>
      <c r="C108" s="211" t="s">
        <v>160</v>
      </c>
      <c r="D108" s="211" t="s">
        <v>124</v>
      </c>
      <c r="E108" s="212" t="s">
        <v>161</v>
      </c>
      <c r="F108" s="213" t="s">
        <v>162</v>
      </c>
      <c r="G108" s="214" t="s">
        <v>138</v>
      </c>
      <c r="H108" s="229">
        <v>7</v>
      </c>
      <c r="I108" s="216"/>
      <c r="J108" s="217">
        <f>ROUND(I108*H108,2)</f>
        <v>0</v>
      </c>
      <c r="K108" s="213" t="s">
        <v>139</v>
      </c>
      <c r="L108" s="44"/>
      <c r="M108" s="218" t="s">
        <v>19</v>
      </c>
      <c r="N108" s="219" t="s">
        <v>45</v>
      </c>
      <c r="O108" s="84"/>
      <c r="P108" s="220">
        <f>O108*H108</f>
        <v>0</v>
      </c>
      <c r="Q108" s="220">
        <v>0.00034000000000000002</v>
      </c>
      <c r="R108" s="220">
        <f>Q108*H108</f>
        <v>0.0023800000000000002</v>
      </c>
      <c r="S108" s="220">
        <v>0</v>
      </c>
      <c r="T108" s="220">
        <f>S108*H108</f>
        <v>0</v>
      </c>
      <c r="U108" s="221" t="s">
        <v>19</v>
      </c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2" t="s">
        <v>128</v>
      </c>
      <c r="AT108" s="222" t="s">
        <v>124</v>
      </c>
      <c r="AU108" s="222" t="s">
        <v>85</v>
      </c>
      <c r="AY108" s="17" t="s">
        <v>121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7" t="s">
        <v>85</v>
      </c>
      <c r="BK108" s="223">
        <f>ROUND(I108*H108,2)</f>
        <v>0</v>
      </c>
      <c r="BL108" s="17" t="s">
        <v>128</v>
      </c>
      <c r="BM108" s="222" t="s">
        <v>163</v>
      </c>
    </row>
    <row r="109" s="2" customFormat="1">
      <c r="A109" s="38"/>
      <c r="B109" s="39"/>
      <c r="C109" s="40"/>
      <c r="D109" s="224" t="s">
        <v>130</v>
      </c>
      <c r="E109" s="40"/>
      <c r="F109" s="225" t="s">
        <v>164</v>
      </c>
      <c r="G109" s="40"/>
      <c r="H109" s="40"/>
      <c r="I109" s="226"/>
      <c r="J109" s="40"/>
      <c r="K109" s="40"/>
      <c r="L109" s="44"/>
      <c r="M109" s="227"/>
      <c r="N109" s="228"/>
      <c r="O109" s="84"/>
      <c r="P109" s="84"/>
      <c r="Q109" s="84"/>
      <c r="R109" s="84"/>
      <c r="S109" s="84"/>
      <c r="T109" s="84"/>
      <c r="U109" s="85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130</v>
      </c>
      <c r="AU109" s="17" t="s">
        <v>85</v>
      </c>
    </row>
    <row r="110" s="2" customFormat="1">
      <c r="A110" s="38"/>
      <c r="B110" s="39"/>
      <c r="C110" s="40"/>
      <c r="D110" s="230" t="s">
        <v>142</v>
      </c>
      <c r="E110" s="40"/>
      <c r="F110" s="231" t="s">
        <v>165</v>
      </c>
      <c r="G110" s="40"/>
      <c r="H110" s="40"/>
      <c r="I110" s="226"/>
      <c r="J110" s="40"/>
      <c r="K110" s="40"/>
      <c r="L110" s="44"/>
      <c r="M110" s="227"/>
      <c r="N110" s="228"/>
      <c r="O110" s="84"/>
      <c r="P110" s="84"/>
      <c r="Q110" s="84"/>
      <c r="R110" s="84"/>
      <c r="S110" s="84"/>
      <c r="T110" s="84"/>
      <c r="U110" s="85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142</v>
      </c>
      <c r="AU110" s="17" t="s">
        <v>85</v>
      </c>
    </row>
    <row r="111" s="13" customFormat="1">
      <c r="A111" s="13"/>
      <c r="B111" s="232"/>
      <c r="C111" s="233"/>
      <c r="D111" s="224" t="s">
        <v>144</v>
      </c>
      <c r="E111" s="234" t="s">
        <v>19</v>
      </c>
      <c r="F111" s="235" t="s">
        <v>166</v>
      </c>
      <c r="G111" s="233"/>
      <c r="H111" s="236">
        <v>7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0"/>
      <c r="U111" s="241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144</v>
      </c>
      <c r="AU111" s="242" t="s">
        <v>85</v>
      </c>
      <c r="AV111" s="13" t="s">
        <v>85</v>
      </c>
      <c r="AW111" s="13" t="s">
        <v>35</v>
      </c>
      <c r="AX111" s="13" t="s">
        <v>77</v>
      </c>
      <c r="AY111" s="242" t="s">
        <v>121</v>
      </c>
    </row>
    <row r="112" s="2" customFormat="1" ht="24.15" customHeight="1">
      <c r="A112" s="38"/>
      <c r="B112" s="39"/>
      <c r="C112" s="211" t="s">
        <v>82</v>
      </c>
      <c r="D112" s="211" t="s">
        <v>124</v>
      </c>
      <c r="E112" s="212" t="s">
        <v>167</v>
      </c>
      <c r="F112" s="213" t="s">
        <v>168</v>
      </c>
      <c r="G112" s="214" t="s">
        <v>169</v>
      </c>
      <c r="H112" s="229">
        <v>0.047</v>
      </c>
      <c r="I112" s="216"/>
      <c r="J112" s="217">
        <f>ROUND(I112*H112,2)</f>
        <v>0</v>
      </c>
      <c r="K112" s="213" t="s">
        <v>139</v>
      </c>
      <c r="L112" s="44"/>
      <c r="M112" s="218" t="s">
        <v>19</v>
      </c>
      <c r="N112" s="219" t="s">
        <v>45</v>
      </c>
      <c r="O112" s="84"/>
      <c r="P112" s="220">
        <f>O112*H112</f>
        <v>0</v>
      </c>
      <c r="Q112" s="220">
        <v>0</v>
      </c>
      <c r="R112" s="220">
        <f>Q112*H112</f>
        <v>0</v>
      </c>
      <c r="S112" s="220">
        <v>0</v>
      </c>
      <c r="T112" s="220">
        <f>S112*H112</f>
        <v>0</v>
      </c>
      <c r="U112" s="221" t="s">
        <v>19</v>
      </c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2" t="s">
        <v>128</v>
      </c>
      <c r="AT112" s="222" t="s">
        <v>124</v>
      </c>
      <c r="AU112" s="222" t="s">
        <v>85</v>
      </c>
      <c r="AY112" s="17" t="s">
        <v>121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17" t="s">
        <v>85</v>
      </c>
      <c r="BK112" s="223">
        <f>ROUND(I112*H112,2)</f>
        <v>0</v>
      </c>
      <c r="BL112" s="17" t="s">
        <v>128</v>
      </c>
      <c r="BM112" s="222" t="s">
        <v>170</v>
      </c>
    </row>
    <row r="113" s="2" customFormat="1">
      <c r="A113" s="38"/>
      <c r="B113" s="39"/>
      <c r="C113" s="40"/>
      <c r="D113" s="224" t="s">
        <v>130</v>
      </c>
      <c r="E113" s="40"/>
      <c r="F113" s="225" t="s">
        <v>171</v>
      </c>
      <c r="G113" s="40"/>
      <c r="H113" s="40"/>
      <c r="I113" s="226"/>
      <c r="J113" s="40"/>
      <c r="K113" s="40"/>
      <c r="L113" s="44"/>
      <c r="M113" s="227"/>
      <c r="N113" s="228"/>
      <c r="O113" s="84"/>
      <c r="P113" s="84"/>
      <c r="Q113" s="84"/>
      <c r="R113" s="84"/>
      <c r="S113" s="84"/>
      <c r="T113" s="84"/>
      <c r="U113" s="85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130</v>
      </c>
      <c r="AU113" s="17" t="s">
        <v>85</v>
      </c>
    </row>
    <row r="114" s="2" customFormat="1">
      <c r="A114" s="38"/>
      <c r="B114" s="39"/>
      <c r="C114" s="40"/>
      <c r="D114" s="230" t="s">
        <v>142</v>
      </c>
      <c r="E114" s="40"/>
      <c r="F114" s="231" t="s">
        <v>172</v>
      </c>
      <c r="G114" s="40"/>
      <c r="H114" s="40"/>
      <c r="I114" s="226"/>
      <c r="J114" s="40"/>
      <c r="K114" s="40"/>
      <c r="L114" s="44"/>
      <c r="M114" s="227"/>
      <c r="N114" s="228"/>
      <c r="O114" s="84"/>
      <c r="P114" s="84"/>
      <c r="Q114" s="84"/>
      <c r="R114" s="84"/>
      <c r="S114" s="84"/>
      <c r="T114" s="84"/>
      <c r="U114" s="85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142</v>
      </c>
      <c r="AU114" s="17" t="s">
        <v>85</v>
      </c>
    </row>
    <row r="115" s="12" customFormat="1" ht="22.8" customHeight="1">
      <c r="A115" s="12"/>
      <c r="B115" s="195"/>
      <c r="C115" s="196"/>
      <c r="D115" s="197" t="s">
        <v>72</v>
      </c>
      <c r="E115" s="209" t="s">
        <v>173</v>
      </c>
      <c r="F115" s="209" t="s">
        <v>174</v>
      </c>
      <c r="G115" s="196"/>
      <c r="H115" s="196"/>
      <c r="I115" s="199"/>
      <c r="J115" s="210">
        <f>BK115</f>
        <v>0</v>
      </c>
      <c r="K115" s="196"/>
      <c r="L115" s="201"/>
      <c r="M115" s="202"/>
      <c r="N115" s="203"/>
      <c r="O115" s="203"/>
      <c r="P115" s="204">
        <f>SUM(P116:P134)</f>
        <v>0</v>
      </c>
      <c r="Q115" s="203"/>
      <c r="R115" s="204">
        <f>SUM(R116:R134)</f>
        <v>0.0038399999999999997</v>
      </c>
      <c r="S115" s="203"/>
      <c r="T115" s="204">
        <f>SUM(T116:T134)</f>
        <v>0</v>
      </c>
      <c r="U115" s="205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6" t="s">
        <v>85</v>
      </c>
      <c r="AT115" s="207" t="s">
        <v>72</v>
      </c>
      <c r="AU115" s="207" t="s">
        <v>77</v>
      </c>
      <c r="AY115" s="206" t="s">
        <v>121</v>
      </c>
      <c r="BK115" s="208">
        <f>SUM(BK116:BK134)</f>
        <v>0</v>
      </c>
    </row>
    <row r="116" s="2" customFormat="1" ht="24.15" customHeight="1">
      <c r="A116" s="38"/>
      <c r="B116" s="39"/>
      <c r="C116" s="211" t="s">
        <v>87</v>
      </c>
      <c r="D116" s="211" t="s">
        <v>124</v>
      </c>
      <c r="E116" s="212" t="s">
        <v>175</v>
      </c>
      <c r="F116" s="213" t="s">
        <v>176</v>
      </c>
      <c r="G116" s="214" t="s">
        <v>177</v>
      </c>
      <c r="H116" s="229">
        <v>5</v>
      </c>
      <c r="I116" s="216"/>
      <c r="J116" s="217">
        <f>ROUND(I116*H116,2)</f>
        <v>0</v>
      </c>
      <c r="K116" s="213" t="s">
        <v>139</v>
      </c>
      <c r="L116" s="44"/>
      <c r="M116" s="218" t="s">
        <v>19</v>
      </c>
      <c r="N116" s="219" t="s">
        <v>45</v>
      </c>
      <c r="O116" s="84"/>
      <c r="P116" s="220">
        <f>O116*H116</f>
        <v>0</v>
      </c>
      <c r="Q116" s="220">
        <v>0.00025999999999999998</v>
      </c>
      <c r="R116" s="220">
        <f>Q116*H116</f>
        <v>0.0012999999999999999</v>
      </c>
      <c r="S116" s="220">
        <v>0</v>
      </c>
      <c r="T116" s="220">
        <f>S116*H116</f>
        <v>0</v>
      </c>
      <c r="U116" s="221" t="s">
        <v>19</v>
      </c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2" t="s">
        <v>128</v>
      </c>
      <c r="AT116" s="222" t="s">
        <v>124</v>
      </c>
      <c r="AU116" s="222" t="s">
        <v>85</v>
      </c>
      <c r="AY116" s="17" t="s">
        <v>121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17" t="s">
        <v>85</v>
      </c>
      <c r="BK116" s="223">
        <f>ROUND(I116*H116,2)</f>
        <v>0</v>
      </c>
      <c r="BL116" s="17" t="s">
        <v>128</v>
      </c>
      <c r="BM116" s="222" t="s">
        <v>178</v>
      </c>
    </row>
    <row r="117" s="2" customFormat="1">
      <c r="A117" s="38"/>
      <c r="B117" s="39"/>
      <c r="C117" s="40"/>
      <c r="D117" s="224" t="s">
        <v>130</v>
      </c>
      <c r="E117" s="40"/>
      <c r="F117" s="225" t="s">
        <v>179</v>
      </c>
      <c r="G117" s="40"/>
      <c r="H117" s="40"/>
      <c r="I117" s="226"/>
      <c r="J117" s="40"/>
      <c r="K117" s="40"/>
      <c r="L117" s="44"/>
      <c r="M117" s="227"/>
      <c r="N117" s="228"/>
      <c r="O117" s="84"/>
      <c r="P117" s="84"/>
      <c r="Q117" s="84"/>
      <c r="R117" s="84"/>
      <c r="S117" s="84"/>
      <c r="T117" s="84"/>
      <c r="U117" s="85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130</v>
      </c>
      <c r="AU117" s="17" t="s">
        <v>85</v>
      </c>
    </row>
    <row r="118" s="2" customFormat="1">
      <c r="A118" s="38"/>
      <c r="B118" s="39"/>
      <c r="C118" s="40"/>
      <c r="D118" s="230" t="s">
        <v>142</v>
      </c>
      <c r="E118" s="40"/>
      <c r="F118" s="231" t="s">
        <v>180</v>
      </c>
      <c r="G118" s="40"/>
      <c r="H118" s="40"/>
      <c r="I118" s="226"/>
      <c r="J118" s="40"/>
      <c r="K118" s="40"/>
      <c r="L118" s="44"/>
      <c r="M118" s="227"/>
      <c r="N118" s="228"/>
      <c r="O118" s="84"/>
      <c r="P118" s="84"/>
      <c r="Q118" s="84"/>
      <c r="R118" s="84"/>
      <c r="S118" s="84"/>
      <c r="T118" s="84"/>
      <c r="U118" s="85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142</v>
      </c>
      <c r="AU118" s="17" t="s">
        <v>85</v>
      </c>
    </row>
    <row r="119" s="13" customFormat="1">
      <c r="A119" s="13"/>
      <c r="B119" s="232"/>
      <c r="C119" s="233"/>
      <c r="D119" s="224" t="s">
        <v>144</v>
      </c>
      <c r="E119" s="234" t="s">
        <v>19</v>
      </c>
      <c r="F119" s="235" t="s">
        <v>153</v>
      </c>
      <c r="G119" s="233"/>
      <c r="H119" s="236">
        <v>5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0"/>
      <c r="U119" s="241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144</v>
      </c>
      <c r="AU119" s="242" t="s">
        <v>85</v>
      </c>
      <c r="AV119" s="13" t="s">
        <v>85</v>
      </c>
      <c r="AW119" s="13" t="s">
        <v>35</v>
      </c>
      <c r="AX119" s="13" t="s">
        <v>77</v>
      </c>
      <c r="AY119" s="242" t="s">
        <v>121</v>
      </c>
    </row>
    <row r="120" s="2" customFormat="1" ht="24.15" customHeight="1">
      <c r="A120" s="38"/>
      <c r="B120" s="39"/>
      <c r="C120" s="211" t="s">
        <v>181</v>
      </c>
      <c r="D120" s="211" t="s">
        <v>124</v>
      </c>
      <c r="E120" s="212" t="s">
        <v>182</v>
      </c>
      <c r="F120" s="213" t="s">
        <v>183</v>
      </c>
      <c r="G120" s="214" t="s">
        <v>177</v>
      </c>
      <c r="H120" s="229">
        <v>1</v>
      </c>
      <c r="I120" s="216"/>
      <c r="J120" s="217">
        <f>ROUND(I120*H120,2)</f>
        <v>0</v>
      </c>
      <c r="K120" s="213" t="s">
        <v>139</v>
      </c>
      <c r="L120" s="44"/>
      <c r="M120" s="218" t="s">
        <v>19</v>
      </c>
      <c r="N120" s="219" t="s">
        <v>45</v>
      </c>
      <c r="O120" s="84"/>
      <c r="P120" s="220">
        <f>O120*H120</f>
        <v>0</v>
      </c>
      <c r="Q120" s="220">
        <v>0.00025999999999999998</v>
      </c>
      <c r="R120" s="220">
        <f>Q120*H120</f>
        <v>0.00025999999999999998</v>
      </c>
      <c r="S120" s="220">
        <v>0</v>
      </c>
      <c r="T120" s="220">
        <f>S120*H120</f>
        <v>0</v>
      </c>
      <c r="U120" s="221" t="s">
        <v>19</v>
      </c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2" t="s">
        <v>128</v>
      </c>
      <c r="AT120" s="222" t="s">
        <v>124</v>
      </c>
      <c r="AU120" s="222" t="s">
        <v>85</v>
      </c>
      <c r="AY120" s="17" t="s">
        <v>121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7" t="s">
        <v>85</v>
      </c>
      <c r="BK120" s="223">
        <f>ROUND(I120*H120,2)</f>
        <v>0</v>
      </c>
      <c r="BL120" s="17" t="s">
        <v>128</v>
      </c>
      <c r="BM120" s="222" t="s">
        <v>184</v>
      </c>
    </row>
    <row r="121" s="2" customFormat="1">
      <c r="A121" s="38"/>
      <c r="B121" s="39"/>
      <c r="C121" s="40"/>
      <c r="D121" s="224" t="s">
        <v>130</v>
      </c>
      <c r="E121" s="40"/>
      <c r="F121" s="225" t="s">
        <v>185</v>
      </c>
      <c r="G121" s="40"/>
      <c r="H121" s="40"/>
      <c r="I121" s="226"/>
      <c r="J121" s="40"/>
      <c r="K121" s="40"/>
      <c r="L121" s="44"/>
      <c r="M121" s="227"/>
      <c r="N121" s="228"/>
      <c r="O121" s="84"/>
      <c r="P121" s="84"/>
      <c r="Q121" s="84"/>
      <c r="R121" s="84"/>
      <c r="S121" s="84"/>
      <c r="T121" s="84"/>
      <c r="U121" s="85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130</v>
      </c>
      <c r="AU121" s="17" t="s">
        <v>85</v>
      </c>
    </row>
    <row r="122" s="2" customFormat="1">
      <c r="A122" s="38"/>
      <c r="B122" s="39"/>
      <c r="C122" s="40"/>
      <c r="D122" s="230" t="s">
        <v>142</v>
      </c>
      <c r="E122" s="40"/>
      <c r="F122" s="231" t="s">
        <v>186</v>
      </c>
      <c r="G122" s="40"/>
      <c r="H122" s="40"/>
      <c r="I122" s="226"/>
      <c r="J122" s="40"/>
      <c r="K122" s="40"/>
      <c r="L122" s="44"/>
      <c r="M122" s="227"/>
      <c r="N122" s="228"/>
      <c r="O122" s="84"/>
      <c r="P122" s="84"/>
      <c r="Q122" s="84"/>
      <c r="R122" s="84"/>
      <c r="S122" s="84"/>
      <c r="T122" s="84"/>
      <c r="U122" s="85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142</v>
      </c>
      <c r="AU122" s="17" t="s">
        <v>85</v>
      </c>
    </row>
    <row r="123" s="13" customFormat="1">
      <c r="A123" s="13"/>
      <c r="B123" s="232"/>
      <c r="C123" s="233"/>
      <c r="D123" s="224" t="s">
        <v>144</v>
      </c>
      <c r="E123" s="234" t="s">
        <v>19</v>
      </c>
      <c r="F123" s="235" t="s">
        <v>77</v>
      </c>
      <c r="G123" s="233"/>
      <c r="H123" s="236">
        <v>1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0"/>
      <c r="U123" s="241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144</v>
      </c>
      <c r="AU123" s="242" t="s">
        <v>85</v>
      </c>
      <c r="AV123" s="13" t="s">
        <v>85</v>
      </c>
      <c r="AW123" s="13" t="s">
        <v>35</v>
      </c>
      <c r="AX123" s="13" t="s">
        <v>77</v>
      </c>
      <c r="AY123" s="242" t="s">
        <v>121</v>
      </c>
    </row>
    <row r="124" s="2" customFormat="1" ht="24.15" customHeight="1">
      <c r="A124" s="38"/>
      <c r="B124" s="39"/>
      <c r="C124" s="211" t="s">
        <v>187</v>
      </c>
      <c r="D124" s="211" t="s">
        <v>124</v>
      </c>
      <c r="E124" s="212" t="s">
        <v>188</v>
      </c>
      <c r="F124" s="213" t="s">
        <v>189</v>
      </c>
      <c r="G124" s="214" t="s">
        <v>177</v>
      </c>
      <c r="H124" s="229">
        <v>6</v>
      </c>
      <c r="I124" s="216"/>
      <c r="J124" s="217">
        <f>ROUND(I124*H124,2)</f>
        <v>0</v>
      </c>
      <c r="K124" s="213" t="s">
        <v>139</v>
      </c>
      <c r="L124" s="44"/>
      <c r="M124" s="218" t="s">
        <v>19</v>
      </c>
      <c r="N124" s="219" t="s">
        <v>45</v>
      </c>
      <c r="O124" s="84"/>
      <c r="P124" s="220">
        <f>O124*H124</f>
        <v>0</v>
      </c>
      <c r="Q124" s="220">
        <v>0.00013999999999999999</v>
      </c>
      <c r="R124" s="220">
        <f>Q124*H124</f>
        <v>0.00083999999999999993</v>
      </c>
      <c r="S124" s="220">
        <v>0</v>
      </c>
      <c r="T124" s="220">
        <f>S124*H124</f>
        <v>0</v>
      </c>
      <c r="U124" s="221" t="s">
        <v>19</v>
      </c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2" t="s">
        <v>128</v>
      </c>
      <c r="AT124" s="222" t="s">
        <v>124</v>
      </c>
      <c r="AU124" s="222" t="s">
        <v>85</v>
      </c>
      <c r="AY124" s="17" t="s">
        <v>121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7" t="s">
        <v>85</v>
      </c>
      <c r="BK124" s="223">
        <f>ROUND(I124*H124,2)</f>
        <v>0</v>
      </c>
      <c r="BL124" s="17" t="s">
        <v>128</v>
      </c>
      <c r="BM124" s="222" t="s">
        <v>190</v>
      </c>
    </row>
    <row r="125" s="2" customFormat="1">
      <c r="A125" s="38"/>
      <c r="B125" s="39"/>
      <c r="C125" s="40"/>
      <c r="D125" s="224" t="s">
        <v>130</v>
      </c>
      <c r="E125" s="40"/>
      <c r="F125" s="225" t="s">
        <v>191</v>
      </c>
      <c r="G125" s="40"/>
      <c r="H125" s="40"/>
      <c r="I125" s="226"/>
      <c r="J125" s="40"/>
      <c r="K125" s="40"/>
      <c r="L125" s="44"/>
      <c r="M125" s="227"/>
      <c r="N125" s="228"/>
      <c r="O125" s="84"/>
      <c r="P125" s="84"/>
      <c r="Q125" s="84"/>
      <c r="R125" s="84"/>
      <c r="S125" s="84"/>
      <c r="T125" s="84"/>
      <c r="U125" s="85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130</v>
      </c>
      <c r="AU125" s="17" t="s">
        <v>85</v>
      </c>
    </row>
    <row r="126" s="2" customFormat="1">
      <c r="A126" s="38"/>
      <c r="B126" s="39"/>
      <c r="C126" s="40"/>
      <c r="D126" s="230" t="s">
        <v>142</v>
      </c>
      <c r="E126" s="40"/>
      <c r="F126" s="231" t="s">
        <v>192</v>
      </c>
      <c r="G126" s="40"/>
      <c r="H126" s="40"/>
      <c r="I126" s="226"/>
      <c r="J126" s="40"/>
      <c r="K126" s="40"/>
      <c r="L126" s="44"/>
      <c r="M126" s="227"/>
      <c r="N126" s="228"/>
      <c r="O126" s="84"/>
      <c r="P126" s="84"/>
      <c r="Q126" s="84"/>
      <c r="R126" s="84"/>
      <c r="S126" s="84"/>
      <c r="T126" s="84"/>
      <c r="U126" s="85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142</v>
      </c>
      <c r="AU126" s="17" t="s">
        <v>85</v>
      </c>
    </row>
    <row r="127" s="13" customFormat="1">
      <c r="A127" s="13"/>
      <c r="B127" s="232"/>
      <c r="C127" s="233"/>
      <c r="D127" s="224" t="s">
        <v>144</v>
      </c>
      <c r="E127" s="234" t="s">
        <v>19</v>
      </c>
      <c r="F127" s="235" t="s">
        <v>160</v>
      </c>
      <c r="G127" s="233"/>
      <c r="H127" s="236">
        <v>6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0"/>
      <c r="U127" s="241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144</v>
      </c>
      <c r="AU127" s="242" t="s">
        <v>85</v>
      </c>
      <c r="AV127" s="13" t="s">
        <v>85</v>
      </c>
      <c r="AW127" s="13" t="s">
        <v>35</v>
      </c>
      <c r="AX127" s="13" t="s">
        <v>77</v>
      </c>
      <c r="AY127" s="242" t="s">
        <v>121</v>
      </c>
    </row>
    <row r="128" s="2" customFormat="1" ht="24.15" customHeight="1">
      <c r="A128" s="38"/>
      <c r="B128" s="39"/>
      <c r="C128" s="211" t="s">
        <v>193</v>
      </c>
      <c r="D128" s="211" t="s">
        <v>124</v>
      </c>
      <c r="E128" s="212" t="s">
        <v>194</v>
      </c>
      <c r="F128" s="213" t="s">
        <v>195</v>
      </c>
      <c r="G128" s="214" t="s">
        <v>177</v>
      </c>
      <c r="H128" s="229">
        <v>6</v>
      </c>
      <c r="I128" s="216"/>
      <c r="J128" s="217">
        <f>ROUND(I128*H128,2)</f>
        <v>0</v>
      </c>
      <c r="K128" s="213" t="s">
        <v>139</v>
      </c>
      <c r="L128" s="44"/>
      <c r="M128" s="218" t="s">
        <v>19</v>
      </c>
      <c r="N128" s="219" t="s">
        <v>45</v>
      </c>
      <c r="O128" s="84"/>
      <c r="P128" s="220">
        <f>O128*H128</f>
        <v>0</v>
      </c>
      <c r="Q128" s="220">
        <v>0.00024000000000000001</v>
      </c>
      <c r="R128" s="220">
        <f>Q128*H128</f>
        <v>0.0014400000000000001</v>
      </c>
      <c r="S128" s="220">
        <v>0</v>
      </c>
      <c r="T128" s="220">
        <f>S128*H128</f>
        <v>0</v>
      </c>
      <c r="U128" s="221" t="s">
        <v>19</v>
      </c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2" t="s">
        <v>128</v>
      </c>
      <c r="AT128" s="222" t="s">
        <v>124</v>
      </c>
      <c r="AU128" s="222" t="s">
        <v>85</v>
      </c>
      <c r="AY128" s="17" t="s">
        <v>121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7" t="s">
        <v>85</v>
      </c>
      <c r="BK128" s="223">
        <f>ROUND(I128*H128,2)</f>
        <v>0</v>
      </c>
      <c r="BL128" s="17" t="s">
        <v>128</v>
      </c>
      <c r="BM128" s="222" t="s">
        <v>196</v>
      </c>
    </row>
    <row r="129" s="2" customFormat="1">
      <c r="A129" s="38"/>
      <c r="B129" s="39"/>
      <c r="C129" s="40"/>
      <c r="D129" s="224" t="s">
        <v>130</v>
      </c>
      <c r="E129" s="40"/>
      <c r="F129" s="225" t="s">
        <v>197</v>
      </c>
      <c r="G129" s="40"/>
      <c r="H129" s="40"/>
      <c r="I129" s="226"/>
      <c r="J129" s="40"/>
      <c r="K129" s="40"/>
      <c r="L129" s="44"/>
      <c r="M129" s="227"/>
      <c r="N129" s="228"/>
      <c r="O129" s="84"/>
      <c r="P129" s="84"/>
      <c r="Q129" s="84"/>
      <c r="R129" s="84"/>
      <c r="S129" s="84"/>
      <c r="T129" s="84"/>
      <c r="U129" s="85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130</v>
      </c>
      <c r="AU129" s="17" t="s">
        <v>85</v>
      </c>
    </row>
    <row r="130" s="2" customFormat="1">
      <c r="A130" s="38"/>
      <c r="B130" s="39"/>
      <c r="C130" s="40"/>
      <c r="D130" s="230" t="s">
        <v>142</v>
      </c>
      <c r="E130" s="40"/>
      <c r="F130" s="231" t="s">
        <v>198</v>
      </c>
      <c r="G130" s="40"/>
      <c r="H130" s="40"/>
      <c r="I130" s="226"/>
      <c r="J130" s="40"/>
      <c r="K130" s="40"/>
      <c r="L130" s="44"/>
      <c r="M130" s="227"/>
      <c r="N130" s="228"/>
      <c r="O130" s="84"/>
      <c r="P130" s="84"/>
      <c r="Q130" s="84"/>
      <c r="R130" s="84"/>
      <c r="S130" s="84"/>
      <c r="T130" s="84"/>
      <c r="U130" s="85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142</v>
      </c>
      <c r="AU130" s="17" t="s">
        <v>85</v>
      </c>
    </row>
    <row r="131" s="13" customFormat="1">
      <c r="A131" s="13"/>
      <c r="B131" s="232"/>
      <c r="C131" s="233"/>
      <c r="D131" s="224" t="s">
        <v>144</v>
      </c>
      <c r="E131" s="234" t="s">
        <v>19</v>
      </c>
      <c r="F131" s="235" t="s">
        <v>160</v>
      </c>
      <c r="G131" s="233"/>
      <c r="H131" s="236">
        <v>6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0"/>
      <c r="U131" s="241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144</v>
      </c>
      <c r="AU131" s="242" t="s">
        <v>85</v>
      </c>
      <c r="AV131" s="13" t="s">
        <v>85</v>
      </c>
      <c r="AW131" s="13" t="s">
        <v>35</v>
      </c>
      <c r="AX131" s="13" t="s">
        <v>77</v>
      </c>
      <c r="AY131" s="242" t="s">
        <v>121</v>
      </c>
    </row>
    <row r="132" s="2" customFormat="1" ht="24.15" customHeight="1">
      <c r="A132" s="38"/>
      <c r="B132" s="39"/>
      <c r="C132" s="211" t="s">
        <v>8</v>
      </c>
      <c r="D132" s="211" t="s">
        <v>124</v>
      </c>
      <c r="E132" s="212" t="s">
        <v>199</v>
      </c>
      <c r="F132" s="213" t="s">
        <v>200</v>
      </c>
      <c r="G132" s="214" t="s">
        <v>169</v>
      </c>
      <c r="H132" s="229">
        <v>0.0040000000000000001</v>
      </c>
      <c r="I132" s="216"/>
      <c r="J132" s="217">
        <f>ROUND(I132*H132,2)</f>
        <v>0</v>
      </c>
      <c r="K132" s="213" t="s">
        <v>139</v>
      </c>
      <c r="L132" s="44"/>
      <c r="M132" s="218" t="s">
        <v>19</v>
      </c>
      <c r="N132" s="219" t="s">
        <v>45</v>
      </c>
      <c r="O132" s="84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0">
        <f>S132*H132</f>
        <v>0</v>
      </c>
      <c r="U132" s="221" t="s">
        <v>19</v>
      </c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2" t="s">
        <v>128</v>
      </c>
      <c r="AT132" s="222" t="s">
        <v>124</v>
      </c>
      <c r="AU132" s="222" t="s">
        <v>85</v>
      </c>
      <c r="AY132" s="17" t="s">
        <v>121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7" t="s">
        <v>85</v>
      </c>
      <c r="BK132" s="223">
        <f>ROUND(I132*H132,2)</f>
        <v>0</v>
      </c>
      <c r="BL132" s="17" t="s">
        <v>128</v>
      </c>
      <c r="BM132" s="222" t="s">
        <v>201</v>
      </c>
    </row>
    <row r="133" s="2" customFormat="1">
      <c r="A133" s="38"/>
      <c r="B133" s="39"/>
      <c r="C133" s="40"/>
      <c r="D133" s="224" t="s">
        <v>130</v>
      </c>
      <c r="E133" s="40"/>
      <c r="F133" s="225" t="s">
        <v>202</v>
      </c>
      <c r="G133" s="40"/>
      <c r="H133" s="40"/>
      <c r="I133" s="226"/>
      <c r="J133" s="40"/>
      <c r="K133" s="40"/>
      <c r="L133" s="44"/>
      <c r="M133" s="227"/>
      <c r="N133" s="228"/>
      <c r="O133" s="84"/>
      <c r="P133" s="84"/>
      <c r="Q133" s="84"/>
      <c r="R133" s="84"/>
      <c r="S133" s="84"/>
      <c r="T133" s="84"/>
      <c r="U133" s="85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130</v>
      </c>
      <c r="AU133" s="17" t="s">
        <v>85</v>
      </c>
    </row>
    <row r="134" s="2" customFormat="1">
      <c r="A134" s="38"/>
      <c r="B134" s="39"/>
      <c r="C134" s="40"/>
      <c r="D134" s="230" t="s">
        <v>142</v>
      </c>
      <c r="E134" s="40"/>
      <c r="F134" s="231" t="s">
        <v>203</v>
      </c>
      <c r="G134" s="40"/>
      <c r="H134" s="40"/>
      <c r="I134" s="226"/>
      <c r="J134" s="40"/>
      <c r="K134" s="40"/>
      <c r="L134" s="44"/>
      <c r="M134" s="227"/>
      <c r="N134" s="228"/>
      <c r="O134" s="84"/>
      <c r="P134" s="84"/>
      <c r="Q134" s="84"/>
      <c r="R134" s="84"/>
      <c r="S134" s="84"/>
      <c r="T134" s="84"/>
      <c r="U134" s="85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142</v>
      </c>
      <c r="AU134" s="17" t="s">
        <v>85</v>
      </c>
    </row>
    <row r="135" s="12" customFormat="1" ht="22.8" customHeight="1">
      <c r="A135" s="12"/>
      <c r="B135" s="195"/>
      <c r="C135" s="196"/>
      <c r="D135" s="197" t="s">
        <v>72</v>
      </c>
      <c r="E135" s="209" t="s">
        <v>204</v>
      </c>
      <c r="F135" s="209" t="s">
        <v>205</v>
      </c>
      <c r="G135" s="196"/>
      <c r="H135" s="196"/>
      <c r="I135" s="199"/>
      <c r="J135" s="210">
        <f>BK135</f>
        <v>0</v>
      </c>
      <c r="K135" s="196"/>
      <c r="L135" s="201"/>
      <c r="M135" s="202"/>
      <c r="N135" s="203"/>
      <c r="O135" s="203"/>
      <c r="P135" s="204">
        <f>SUM(P136:P162)</f>
        <v>0</v>
      </c>
      <c r="Q135" s="203"/>
      <c r="R135" s="204">
        <f>SUM(R136:R162)</f>
        <v>0.28914000000000001</v>
      </c>
      <c r="S135" s="203"/>
      <c r="T135" s="204">
        <f>SUM(T136:T162)</f>
        <v>0</v>
      </c>
      <c r="U135" s="205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6" t="s">
        <v>85</v>
      </c>
      <c r="AT135" s="207" t="s">
        <v>72</v>
      </c>
      <c r="AU135" s="207" t="s">
        <v>77</v>
      </c>
      <c r="AY135" s="206" t="s">
        <v>121</v>
      </c>
      <c r="BK135" s="208">
        <f>SUM(BK136:BK162)</f>
        <v>0</v>
      </c>
    </row>
    <row r="136" s="2" customFormat="1" ht="37.8" customHeight="1">
      <c r="A136" s="38"/>
      <c r="B136" s="39"/>
      <c r="C136" s="211" t="s">
        <v>206</v>
      </c>
      <c r="D136" s="211" t="s">
        <v>124</v>
      </c>
      <c r="E136" s="212" t="s">
        <v>207</v>
      </c>
      <c r="F136" s="213" t="s">
        <v>208</v>
      </c>
      <c r="G136" s="214" t="s">
        <v>177</v>
      </c>
      <c r="H136" s="229">
        <v>2</v>
      </c>
      <c r="I136" s="216"/>
      <c r="J136" s="217">
        <f>ROUND(I136*H136,2)</f>
        <v>0</v>
      </c>
      <c r="K136" s="213" t="s">
        <v>139</v>
      </c>
      <c r="L136" s="44"/>
      <c r="M136" s="218" t="s">
        <v>19</v>
      </c>
      <c r="N136" s="219" t="s">
        <v>45</v>
      </c>
      <c r="O136" s="84"/>
      <c r="P136" s="220">
        <f>O136*H136</f>
        <v>0</v>
      </c>
      <c r="Q136" s="220">
        <v>0.052420000000000001</v>
      </c>
      <c r="R136" s="220">
        <f>Q136*H136</f>
        <v>0.10484</v>
      </c>
      <c r="S136" s="220">
        <v>0</v>
      </c>
      <c r="T136" s="220">
        <f>S136*H136</f>
        <v>0</v>
      </c>
      <c r="U136" s="221" t="s">
        <v>19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2" t="s">
        <v>128</v>
      </c>
      <c r="AT136" s="222" t="s">
        <v>124</v>
      </c>
      <c r="AU136" s="222" t="s">
        <v>85</v>
      </c>
      <c r="AY136" s="17" t="s">
        <v>121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7" t="s">
        <v>85</v>
      </c>
      <c r="BK136" s="223">
        <f>ROUND(I136*H136,2)</f>
        <v>0</v>
      </c>
      <c r="BL136" s="17" t="s">
        <v>128</v>
      </c>
      <c r="BM136" s="222" t="s">
        <v>209</v>
      </c>
    </row>
    <row r="137" s="2" customFormat="1">
      <c r="A137" s="38"/>
      <c r="B137" s="39"/>
      <c r="C137" s="40"/>
      <c r="D137" s="224" t="s">
        <v>130</v>
      </c>
      <c r="E137" s="40"/>
      <c r="F137" s="225" t="s">
        <v>210</v>
      </c>
      <c r="G137" s="40"/>
      <c r="H137" s="40"/>
      <c r="I137" s="226"/>
      <c r="J137" s="40"/>
      <c r="K137" s="40"/>
      <c r="L137" s="44"/>
      <c r="M137" s="227"/>
      <c r="N137" s="228"/>
      <c r="O137" s="84"/>
      <c r="P137" s="84"/>
      <c r="Q137" s="84"/>
      <c r="R137" s="84"/>
      <c r="S137" s="84"/>
      <c r="T137" s="84"/>
      <c r="U137" s="85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130</v>
      </c>
      <c r="AU137" s="17" t="s">
        <v>85</v>
      </c>
    </row>
    <row r="138" s="2" customFormat="1">
      <c r="A138" s="38"/>
      <c r="B138" s="39"/>
      <c r="C138" s="40"/>
      <c r="D138" s="230" t="s">
        <v>142</v>
      </c>
      <c r="E138" s="40"/>
      <c r="F138" s="231" t="s">
        <v>211</v>
      </c>
      <c r="G138" s="40"/>
      <c r="H138" s="40"/>
      <c r="I138" s="226"/>
      <c r="J138" s="40"/>
      <c r="K138" s="40"/>
      <c r="L138" s="44"/>
      <c r="M138" s="227"/>
      <c r="N138" s="228"/>
      <c r="O138" s="84"/>
      <c r="P138" s="84"/>
      <c r="Q138" s="84"/>
      <c r="R138" s="84"/>
      <c r="S138" s="84"/>
      <c r="T138" s="84"/>
      <c r="U138" s="85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142</v>
      </c>
      <c r="AU138" s="17" t="s">
        <v>85</v>
      </c>
    </row>
    <row r="139" s="13" customFormat="1">
      <c r="A139" s="13"/>
      <c r="B139" s="232"/>
      <c r="C139" s="233"/>
      <c r="D139" s="224" t="s">
        <v>144</v>
      </c>
      <c r="E139" s="234" t="s">
        <v>19</v>
      </c>
      <c r="F139" s="235" t="s">
        <v>85</v>
      </c>
      <c r="G139" s="233"/>
      <c r="H139" s="236">
        <v>2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0"/>
      <c r="U139" s="241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144</v>
      </c>
      <c r="AU139" s="242" t="s">
        <v>85</v>
      </c>
      <c r="AV139" s="13" t="s">
        <v>85</v>
      </c>
      <c r="AW139" s="13" t="s">
        <v>35</v>
      </c>
      <c r="AX139" s="13" t="s">
        <v>77</v>
      </c>
      <c r="AY139" s="242" t="s">
        <v>121</v>
      </c>
    </row>
    <row r="140" s="2" customFormat="1" ht="37.8" customHeight="1">
      <c r="A140" s="38"/>
      <c r="B140" s="39"/>
      <c r="C140" s="211" t="s">
        <v>212</v>
      </c>
      <c r="D140" s="211" t="s">
        <v>124</v>
      </c>
      <c r="E140" s="212" t="s">
        <v>213</v>
      </c>
      <c r="F140" s="213" t="s">
        <v>214</v>
      </c>
      <c r="G140" s="214" t="s">
        <v>177</v>
      </c>
      <c r="H140" s="229">
        <v>3</v>
      </c>
      <c r="I140" s="216"/>
      <c r="J140" s="217">
        <f>ROUND(I140*H140,2)</f>
        <v>0</v>
      </c>
      <c r="K140" s="213" t="s">
        <v>139</v>
      </c>
      <c r="L140" s="44"/>
      <c r="M140" s="218" t="s">
        <v>19</v>
      </c>
      <c r="N140" s="219" t="s">
        <v>45</v>
      </c>
      <c r="O140" s="84"/>
      <c r="P140" s="220">
        <f>O140*H140</f>
        <v>0</v>
      </c>
      <c r="Q140" s="220">
        <v>0.058000000000000003</v>
      </c>
      <c r="R140" s="220">
        <f>Q140*H140</f>
        <v>0.17400000000000002</v>
      </c>
      <c r="S140" s="220">
        <v>0</v>
      </c>
      <c r="T140" s="220">
        <f>S140*H140</f>
        <v>0</v>
      </c>
      <c r="U140" s="221" t="s">
        <v>19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2" t="s">
        <v>128</v>
      </c>
      <c r="AT140" s="222" t="s">
        <v>124</v>
      </c>
      <c r="AU140" s="222" t="s">
        <v>85</v>
      </c>
      <c r="AY140" s="17" t="s">
        <v>121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7" t="s">
        <v>85</v>
      </c>
      <c r="BK140" s="223">
        <f>ROUND(I140*H140,2)</f>
        <v>0</v>
      </c>
      <c r="BL140" s="17" t="s">
        <v>128</v>
      </c>
      <c r="BM140" s="222" t="s">
        <v>215</v>
      </c>
    </row>
    <row r="141" s="2" customFormat="1">
      <c r="A141" s="38"/>
      <c r="B141" s="39"/>
      <c r="C141" s="40"/>
      <c r="D141" s="224" t="s">
        <v>130</v>
      </c>
      <c r="E141" s="40"/>
      <c r="F141" s="225" t="s">
        <v>216</v>
      </c>
      <c r="G141" s="40"/>
      <c r="H141" s="40"/>
      <c r="I141" s="226"/>
      <c r="J141" s="40"/>
      <c r="K141" s="40"/>
      <c r="L141" s="44"/>
      <c r="M141" s="227"/>
      <c r="N141" s="228"/>
      <c r="O141" s="84"/>
      <c r="P141" s="84"/>
      <c r="Q141" s="84"/>
      <c r="R141" s="84"/>
      <c r="S141" s="84"/>
      <c r="T141" s="84"/>
      <c r="U141" s="85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130</v>
      </c>
      <c r="AU141" s="17" t="s">
        <v>85</v>
      </c>
    </row>
    <row r="142" s="2" customFormat="1">
      <c r="A142" s="38"/>
      <c r="B142" s="39"/>
      <c r="C142" s="40"/>
      <c r="D142" s="230" t="s">
        <v>142</v>
      </c>
      <c r="E142" s="40"/>
      <c r="F142" s="231" t="s">
        <v>217</v>
      </c>
      <c r="G142" s="40"/>
      <c r="H142" s="40"/>
      <c r="I142" s="226"/>
      <c r="J142" s="40"/>
      <c r="K142" s="40"/>
      <c r="L142" s="44"/>
      <c r="M142" s="227"/>
      <c r="N142" s="228"/>
      <c r="O142" s="84"/>
      <c r="P142" s="84"/>
      <c r="Q142" s="84"/>
      <c r="R142" s="84"/>
      <c r="S142" s="84"/>
      <c r="T142" s="84"/>
      <c r="U142" s="85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142</v>
      </c>
      <c r="AU142" s="17" t="s">
        <v>85</v>
      </c>
    </row>
    <row r="143" s="13" customFormat="1">
      <c r="A143" s="13"/>
      <c r="B143" s="232"/>
      <c r="C143" s="233"/>
      <c r="D143" s="224" t="s">
        <v>144</v>
      </c>
      <c r="E143" s="234" t="s">
        <v>19</v>
      </c>
      <c r="F143" s="235" t="s">
        <v>135</v>
      </c>
      <c r="G143" s="233"/>
      <c r="H143" s="236">
        <v>3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0"/>
      <c r="U143" s="241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144</v>
      </c>
      <c r="AU143" s="242" t="s">
        <v>85</v>
      </c>
      <c r="AV143" s="13" t="s">
        <v>85</v>
      </c>
      <c r="AW143" s="13" t="s">
        <v>35</v>
      </c>
      <c r="AX143" s="13" t="s">
        <v>77</v>
      </c>
      <c r="AY143" s="242" t="s">
        <v>121</v>
      </c>
    </row>
    <row r="144" s="2" customFormat="1" ht="24.15" customHeight="1">
      <c r="A144" s="38"/>
      <c r="B144" s="39"/>
      <c r="C144" s="211" t="s">
        <v>218</v>
      </c>
      <c r="D144" s="211" t="s">
        <v>124</v>
      </c>
      <c r="E144" s="212" t="s">
        <v>219</v>
      </c>
      <c r="F144" s="213" t="s">
        <v>220</v>
      </c>
      <c r="G144" s="214" t="s">
        <v>177</v>
      </c>
      <c r="H144" s="229">
        <v>1</v>
      </c>
      <c r="I144" s="216"/>
      <c r="J144" s="217">
        <f>ROUND(I144*H144,2)</f>
        <v>0</v>
      </c>
      <c r="K144" s="213" t="s">
        <v>139</v>
      </c>
      <c r="L144" s="44"/>
      <c r="M144" s="218" t="s">
        <v>19</v>
      </c>
      <c r="N144" s="219" t="s">
        <v>45</v>
      </c>
      <c r="O144" s="84"/>
      <c r="P144" s="220">
        <f>O144*H144</f>
        <v>0</v>
      </c>
      <c r="Q144" s="220">
        <v>0.0103</v>
      </c>
      <c r="R144" s="220">
        <f>Q144*H144</f>
        <v>0.0103</v>
      </c>
      <c r="S144" s="220">
        <v>0</v>
      </c>
      <c r="T144" s="220">
        <f>S144*H144</f>
        <v>0</v>
      </c>
      <c r="U144" s="221" t="s">
        <v>19</v>
      </c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2" t="s">
        <v>128</v>
      </c>
      <c r="AT144" s="222" t="s">
        <v>124</v>
      </c>
      <c r="AU144" s="222" t="s">
        <v>85</v>
      </c>
      <c r="AY144" s="17" t="s">
        <v>121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7" t="s">
        <v>85</v>
      </c>
      <c r="BK144" s="223">
        <f>ROUND(I144*H144,2)</f>
        <v>0</v>
      </c>
      <c r="BL144" s="17" t="s">
        <v>128</v>
      </c>
      <c r="BM144" s="222" t="s">
        <v>221</v>
      </c>
    </row>
    <row r="145" s="2" customFormat="1">
      <c r="A145" s="38"/>
      <c r="B145" s="39"/>
      <c r="C145" s="40"/>
      <c r="D145" s="224" t="s">
        <v>130</v>
      </c>
      <c r="E145" s="40"/>
      <c r="F145" s="225" t="s">
        <v>222</v>
      </c>
      <c r="G145" s="40"/>
      <c r="H145" s="40"/>
      <c r="I145" s="226"/>
      <c r="J145" s="40"/>
      <c r="K145" s="40"/>
      <c r="L145" s="44"/>
      <c r="M145" s="227"/>
      <c r="N145" s="228"/>
      <c r="O145" s="84"/>
      <c r="P145" s="84"/>
      <c r="Q145" s="84"/>
      <c r="R145" s="84"/>
      <c r="S145" s="84"/>
      <c r="T145" s="84"/>
      <c r="U145" s="85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130</v>
      </c>
      <c r="AU145" s="17" t="s">
        <v>85</v>
      </c>
    </row>
    <row r="146" s="2" customFormat="1">
      <c r="A146" s="38"/>
      <c r="B146" s="39"/>
      <c r="C146" s="40"/>
      <c r="D146" s="230" t="s">
        <v>142</v>
      </c>
      <c r="E146" s="40"/>
      <c r="F146" s="231" t="s">
        <v>223</v>
      </c>
      <c r="G146" s="40"/>
      <c r="H146" s="40"/>
      <c r="I146" s="226"/>
      <c r="J146" s="40"/>
      <c r="K146" s="40"/>
      <c r="L146" s="44"/>
      <c r="M146" s="227"/>
      <c r="N146" s="228"/>
      <c r="O146" s="84"/>
      <c r="P146" s="84"/>
      <c r="Q146" s="84"/>
      <c r="R146" s="84"/>
      <c r="S146" s="84"/>
      <c r="T146" s="84"/>
      <c r="U146" s="85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142</v>
      </c>
      <c r="AU146" s="17" t="s">
        <v>85</v>
      </c>
    </row>
    <row r="147" s="13" customFormat="1">
      <c r="A147" s="13"/>
      <c r="B147" s="232"/>
      <c r="C147" s="233"/>
      <c r="D147" s="224" t="s">
        <v>144</v>
      </c>
      <c r="E147" s="234" t="s">
        <v>19</v>
      </c>
      <c r="F147" s="235" t="s">
        <v>77</v>
      </c>
      <c r="G147" s="233"/>
      <c r="H147" s="236">
        <v>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0"/>
      <c r="U147" s="241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144</v>
      </c>
      <c r="AU147" s="242" t="s">
        <v>85</v>
      </c>
      <c r="AV147" s="13" t="s">
        <v>85</v>
      </c>
      <c r="AW147" s="13" t="s">
        <v>35</v>
      </c>
      <c r="AX147" s="13" t="s">
        <v>77</v>
      </c>
      <c r="AY147" s="242" t="s">
        <v>121</v>
      </c>
    </row>
    <row r="148" s="2" customFormat="1" ht="16.5" customHeight="1">
      <c r="A148" s="38"/>
      <c r="B148" s="39"/>
      <c r="C148" s="211" t="s">
        <v>128</v>
      </c>
      <c r="D148" s="211" t="s">
        <v>124</v>
      </c>
      <c r="E148" s="212" t="s">
        <v>224</v>
      </c>
      <c r="F148" s="213" t="s">
        <v>225</v>
      </c>
      <c r="G148" s="214" t="s">
        <v>177</v>
      </c>
      <c r="H148" s="229">
        <v>6</v>
      </c>
      <c r="I148" s="216"/>
      <c r="J148" s="217">
        <f>ROUND(I148*H148,2)</f>
        <v>0</v>
      </c>
      <c r="K148" s="213" t="s">
        <v>139</v>
      </c>
      <c r="L148" s="44"/>
      <c r="M148" s="218" t="s">
        <v>19</v>
      </c>
      <c r="N148" s="219" t="s">
        <v>45</v>
      </c>
      <c r="O148" s="84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0">
        <f>S148*H148</f>
        <v>0</v>
      </c>
      <c r="U148" s="221" t="s">
        <v>19</v>
      </c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2" t="s">
        <v>128</v>
      </c>
      <c r="AT148" s="222" t="s">
        <v>124</v>
      </c>
      <c r="AU148" s="222" t="s">
        <v>85</v>
      </c>
      <c r="AY148" s="17" t="s">
        <v>121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7" t="s">
        <v>85</v>
      </c>
      <c r="BK148" s="223">
        <f>ROUND(I148*H148,2)</f>
        <v>0</v>
      </c>
      <c r="BL148" s="17" t="s">
        <v>128</v>
      </c>
      <c r="BM148" s="222" t="s">
        <v>226</v>
      </c>
    </row>
    <row r="149" s="2" customFormat="1">
      <c r="A149" s="38"/>
      <c r="B149" s="39"/>
      <c r="C149" s="40"/>
      <c r="D149" s="224" t="s">
        <v>130</v>
      </c>
      <c r="E149" s="40"/>
      <c r="F149" s="225" t="s">
        <v>227</v>
      </c>
      <c r="G149" s="40"/>
      <c r="H149" s="40"/>
      <c r="I149" s="226"/>
      <c r="J149" s="40"/>
      <c r="K149" s="40"/>
      <c r="L149" s="44"/>
      <c r="M149" s="227"/>
      <c r="N149" s="228"/>
      <c r="O149" s="84"/>
      <c r="P149" s="84"/>
      <c r="Q149" s="84"/>
      <c r="R149" s="84"/>
      <c r="S149" s="84"/>
      <c r="T149" s="84"/>
      <c r="U149" s="85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130</v>
      </c>
      <c r="AU149" s="17" t="s">
        <v>85</v>
      </c>
    </row>
    <row r="150" s="2" customFormat="1">
      <c r="A150" s="38"/>
      <c r="B150" s="39"/>
      <c r="C150" s="40"/>
      <c r="D150" s="230" t="s">
        <v>142</v>
      </c>
      <c r="E150" s="40"/>
      <c r="F150" s="231" t="s">
        <v>228</v>
      </c>
      <c r="G150" s="40"/>
      <c r="H150" s="40"/>
      <c r="I150" s="226"/>
      <c r="J150" s="40"/>
      <c r="K150" s="40"/>
      <c r="L150" s="44"/>
      <c r="M150" s="227"/>
      <c r="N150" s="228"/>
      <c r="O150" s="84"/>
      <c r="P150" s="84"/>
      <c r="Q150" s="84"/>
      <c r="R150" s="84"/>
      <c r="S150" s="84"/>
      <c r="T150" s="84"/>
      <c r="U150" s="85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142</v>
      </c>
      <c r="AU150" s="17" t="s">
        <v>85</v>
      </c>
    </row>
    <row r="151" s="13" customFormat="1">
      <c r="A151" s="13"/>
      <c r="B151" s="232"/>
      <c r="C151" s="233"/>
      <c r="D151" s="224" t="s">
        <v>144</v>
      </c>
      <c r="E151" s="234" t="s">
        <v>19</v>
      </c>
      <c r="F151" s="235" t="s">
        <v>160</v>
      </c>
      <c r="G151" s="233"/>
      <c r="H151" s="236">
        <v>6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0"/>
      <c r="U151" s="241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144</v>
      </c>
      <c r="AU151" s="242" t="s">
        <v>85</v>
      </c>
      <c r="AV151" s="13" t="s">
        <v>85</v>
      </c>
      <c r="AW151" s="13" t="s">
        <v>35</v>
      </c>
      <c r="AX151" s="13" t="s">
        <v>77</v>
      </c>
      <c r="AY151" s="242" t="s">
        <v>121</v>
      </c>
    </row>
    <row r="152" s="2" customFormat="1" ht="16.5" customHeight="1">
      <c r="A152" s="38"/>
      <c r="B152" s="39"/>
      <c r="C152" s="211" t="s">
        <v>229</v>
      </c>
      <c r="D152" s="211" t="s">
        <v>124</v>
      </c>
      <c r="E152" s="212" t="s">
        <v>230</v>
      </c>
      <c r="F152" s="213" t="s">
        <v>231</v>
      </c>
      <c r="G152" s="214" t="s">
        <v>232</v>
      </c>
      <c r="H152" s="229">
        <v>1.8</v>
      </c>
      <c r="I152" s="216"/>
      <c r="J152" s="217">
        <f>ROUND(I152*H152,2)</f>
        <v>0</v>
      </c>
      <c r="K152" s="213" t="s">
        <v>139</v>
      </c>
      <c r="L152" s="44"/>
      <c r="M152" s="218" t="s">
        <v>19</v>
      </c>
      <c r="N152" s="219" t="s">
        <v>45</v>
      </c>
      <c r="O152" s="84"/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0">
        <f>S152*H152</f>
        <v>0</v>
      </c>
      <c r="U152" s="221" t="s">
        <v>19</v>
      </c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2" t="s">
        <v>128</v>
      </c>
      <c r="AT152" s="222" t="s">
        <v>124</v>
      </c>
      <c r="AU152" s="222" t="s">
        <v>85</v>
      </c>
      <c r="AY152" s="17" t="s">
        <v>121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7" t="s">
        <v>85</v>
      </c>
      <c r="BK152" s="223">
        <f>ROUND(I152*H152,2)</f>
        <v>0</v>
      </c>
      <c r="BL152" s="17" t="s">
        <v>128</v>
      </c>
      <c r="BM152" s="222" t="s">
        <v>233</v>
      </c>
    </row>
    <row r="153" s="2" customFormat="1">
      <c r="A153" s="38"/>
      <c r="B153" s="39"/>
      <c r="C153" s="40"/>
      <c r="D153" s="224" t="s">
        <v>130</v>
      </c>
      <c r="E153" s="40"/>
      <c r="F153" s="225" t="s">
        <v>234</v>
      </c>
      <c r="G153" s="40"/>
      <c r="H153" s="40"/>
      <c r="I153" s="226"/>
      <c r="J153" s="40"/>
      <c r="K153" s="40"/>
      <c r="L153" s="44"/>
      <c r="M153" s="227"/>
      <c r="N153" s="228"/>
      <c r="O153" s="84"/>
      <c r="P153" s="84"/>
      <c r="Q153" s="84"/>
      <c r="R153" s="84"/>
      <c r="S153" s="84"/>
      <c r="T153" s="84"/>
      <c r="U153" s="85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130</v>
      </c>
      <c r="AU153" s="17" t="s">
        <v>85</v>
      </c>
    </row>
    <row r="154" s="2" customFormat="1">
      <c r="A154" s="38"/>
      <c r="B154" s="39"/>
      <c r="C154" s="40"/>
      <c r="D154" s="230" t="s">
        <v>142</v>
      </c>
      <c r="E154" s="40"/>
      <c r="F154" s="231" t="s">
        <v>235</v>
      </c>
      <c r="G154" s="40"/>
      <c r="H154" s="40"/>
      <c r="I154" s="226"/>
      <c r="J154" s="40"/>
      <c r="K154" s="40"/>
      <c r="L154" s="44"/>
      <c r="M154" s="227"/>
      <c r="N154" s="228"/>
      <c r="O154" s="84"/>
      <c r="P154" s="84"/>
      <c r="Q154" s="84"/>
      <c r="R154" s="84"/>
      <c r="S154" s="84"/>
      <c r="T154" s="84"/>
      <c r="U154" s="85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142</v>
      </c>
      <c r="AU154" s="17" t="s">
        <v>85</v>
      </c>
    </row>
    <row r="155" s="13" customFormat="1">
      <c r="A155" s="13"/>
      <c r="B155" s="232"/>
      <c r="C155" s="233"/>
      <c r="D155" s="224" t="s">
        <v>144</v>
      </c>
      <c r="E155" s="234" t="s">
        <v>19</v>
      </c>
      <c r="F155" s="235" t="s">
        <v>236</v>
      </c>
      <c r="G155" s="233"/>
      <c r="H155" s="236">
        <v>0.59399999999999997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0"/>
      <c r="U155" s="241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144</v>
      </c>
      <c r="AU155" s="242" t="s">
        <v>85</v>
      </c>
      <c r="AV155" s="13" t="s">
        <v>85</v>
      </c>
      <c r="AW155" s="13" t="s">
        <v>35</v>
      </c>
      <c r="AX155" s="13" t="s">
        <v>73</v>
      </c>
      <c r="AY155" s="242" t="s">
        <v>121</v>
      </c>
    </row>
    <row r="156" s="13" customFormat="1">
      <c r="A156" s="13"/>
      <c r="B156" s="232"/>
      <c r="C156" s="233"/>
      <c r="D156" s="224" t="s">
        <v>144</v>
      </c>
      <c r="E156" s="234" t="s">
        <v>19</v>
      </c>
      <c r="F156" s="235" t="s">
        <v>237</v>
      </c>
      <c r="G156" s="233"/>
      <c r="H156" s="236">
        <v>1.0800000000000001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0"/>
      <c r="U156" s="241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144</v>
      </c>
      <c r="AU156" s="242" t="s">
        <v>85</v>
      </c>
      <c r="AV156" s="13" t="s">
        <v>85</v>
      </c>
      <c r="AW156" s="13" t="s">
        <v>35</v>
      </c>
      <c r="AX156" s="13" t="s">
        <v>73</v>
      </c>
      <c r="AY156" s="242" t="s">
        <v>121</v>
      </c>
    </row>
    <row r="157" s="13" customFormat="1">
      <c r="A157" s="13"/>
      <c r="B157" s="232"/>
      <c r="C157" s="233"/>
      <c r="D157" s="224" t="s">
        <v>144</v>
      </c>
      <c r="E157" s="234" t="s">
        <v>19</v>
      </c>
      <c r="F157" s="235" t="s">
        <v>238</v>
      </c>
      <c r="G157" s="233"/>
      <c r="H157" s="236">
        <v>1.8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0"/>
      <c r="U157" s="241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144</v>
      </c>
      <c r="AU157" s="242" t="s">
        <v>85</v>
      </c>
      <c r="AV157" s="13" t="s">
        <v>85</v>
      </c>
      <c r="AW157" s="13" t="s">
        <v>35</v>
      </c>
      <c r="AX157" s="13" t="s">
        <v>77</v>
      </c>
      <c r="AY157" s="242" t="s">
        <v>121</v>
      </c>
    </row>
    <row r="158" s="2" customFormat="1" ht="16.5" customHeight="1">
      <c r="A158" s="38"/>
      <c r="B158" s="39"/>
      <c r="C158" s="211" t="s">
        <v>239</v>
      </c>
      <c r="D158" s="211" t="s">
        <v>124</v>
      </c>
      <c r="E158" s="212" t="s">
        <v>240</v>
      </c>
      <c r="F158" s="213" t="s">
        <v>241</v>
      </c>
      <c r="G158" s="214" t="s">
        <v>127</v>
      </c>
      <c r="H158" s="215"/>
      <c r="I158" s="216"/>
      <c r="J158" s="217">
        <f>ROUND(I158*H158,2)</f>
        <v>0</v>
      </c>
      <c r="K158" s="213" t="s">
        <v>19</v>
      </c>
      <c r="L158" s="44"/>
      <c r="M158" s="218" t="s">
        <v>19</v>
      </c>
      <c r="N158" s="219" t="s">
        <v>45</v>
      </c>
      <c r="O158" s="84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0">
        <f>S158*H158</f>
        <v>0</v>
      </c>
      <c r="U158" s="221" t="s">
        <v>19</v>
      </c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2" t="s">
        <v>128</v>
      </c>
      <c r="AT158" s="222" t="s">
        <v>124</v>
      </c>
      <c r="AU158" s="222" t="s">
        <v>85</v>
      </c>
      <c r="AY158" s="17" t="s">
        <v>121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7" t="s">
        <v>85</v>
      </c>
      <c r="BK158" s="223">
        <f>ROUND(I158*H158,2)</f>
        <v>0</v>
      </c>
      <c r="BL158" s="17" t="s">
        <v>128</v>
      </c>
      <c r="BM158" s="222" t="s">
        <v>242</v>
      </c>
    </row>
    <row r="159" s="2" customFormat="1">
      <c r="A159" s="38"/>
      <c r="B159" s="39"/>
      <c r="C159" s="40"/>
      <c r="D159" s="224" t="s">
        <v>130</v>
      </c>
      <c r="E159" s="40"/>
      <c r="F159" s="225" t="s">
        <v>241</v>
      </c>
      <c r="G159" s="40"/>
      <c r="H159" s="40"/>
      <c r="I159" s="226"/>
      <c r="J159" s="40"/>
      <c r="K159" s="40"/>
      <c r="L159" s="44"/>
      <c r="M159" s="227"/>
      <c r="N159" s="228"/>
      <c r="O159" s="84"/>
      <c r="P159" s="84"/>
      <c r="Q159" s="84"/>
      <c r="R159" s="84"/>
      <c r="S159" s="84"/>
      <c r="T159" s="84"/>
      <c r="U159" s="85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130</v>
      </c>
      <c r="AU159" s="17" t="s">
        <v>85</v>
      </c>
    </row>
    <row r="160" s="2" customFormat="1" ht="24.15" customHeight="1">
      <c r="A160" s="38"/>
      <c r="B160" s="39"/>
      <c r="C160" s="211" t="s">
        <v>243</v>
      </c>
      <c r="D160" s="211" t="s">
        <v>124</v>
      </c>
      <c r="E160" s="212" t="s">
        <v>244</v>
      </c>
      <c r="F160" s="213" t="s">
        <v>245</v>
      </c>
      <c r="G160" s="214" t="s">
        <v>169</v>
      </c>
      <c r="H160" s="229">
        <v>0.28899999999999998</v>
      </c>
      <c r="I160" s="216"/>
      <c r="J160" s="217">
        <f>ROUND(I160*H160,2)</f>
        <v>0</v>
      </c>
      <c r="K160" s="213" t="s">
        <v>139</v>
      </c>
      <c r="L160" s="44"/>
      <c r="M160" s="218" t="s">
        <v>19</v>
      </c>
      <c r="N160" s="219" t="s">
        <v>45</v>
      </c>
      <c r="O160" s="84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0">
        <f>S160*H160</f>
        <v>0</v>
      </c>
      <c r="U160" s="221" t="s">
        <v>19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2" t="s">
        <v>128</v>
      </c>
      <c r="AT160" s="222" t="s">
        <v>124</v>
      </c>
      <c r="AU160" s="222" t="s">
        <v>85</v>
      </c>
      <c r="AY160" s="17" t="s">
        <v>121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7" t="s">
        <v>85</v>
      </c>
      <c r="BK160" s="223">
        <f>ROUND(I160*H160,2)</f>
        <v>0</v>
      </c>
      <c r="BL160" s="17" t="s">
        <v>128</v>
      </c>
      <c r="BM160" s="222" t="s">
        <v>246</v>
      </c>
    </row>
    <row r="161" s="2" customFormat="1">
      <c r="A161" s="38"/>
      <c r="B161" s="39"/>
      <c r="C161" s="40"/>
      <c r="D161" s="224" t="s">
        <v>130</v>
      </c>
      <c r="E161" s="40"/>
      <c r="F161" s="225" t="s">
        <v>247</v>
      </c>
      <c r="G161" s="40"/>
      <c r="H161" s="40"/>
      <c r="I161" s="226"/>
      <c r="J161" s="40"/>
      <c r="K161" s="40"/>
      <c r="L161" s="44"/>
      <c r="M161" s="227"/>
      <c r="N161" s="228"/>
      <c r="O161" s="84"/>
      <c r="P161" s="84"/>
      <c r="Q161" s="84"/>
      <c r="R161" s="84"/>
      <c r="S161" s="84"/>
      <c r="T161" s="84"/>
      <c r="U161" s="85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130</v>
      </c>
      <c r="AU161" s="17" t="s">
        <v>85</v>
      </c>
    </row>
    <row r="162" s="2" customFormat="1">
      <c r="A162" s="38"/>
      <c r="B162" s="39"/>
      <c r="C162" s="40"/>
      <c r="D162" s="230" t="s">
        <v>142</v>
      </c>
      <c r="E162" s="40"/>
      <c r="F162" s="231" t="s">
        <v>248</v>
      </c>
      <c r="G162" s="40"/>
      <c r="H162" s="40"/>
      <c r="I162" s="226"/>
      <c r="J162" s="40"/>
      <c r="K162" s="40"/>
      <c r="L162" s="44"/>
      <c r="M162" s="243"/>
      <c r="N162" s="244"/>
      <c r="O162" s="245"/>
      <c r="P162" s="245"/>
      <c r="Q162" s="245"/>
      <c r="R162" s="245"/>
      <c r="S162" s="245"/>
      <c r="T162" s="245"/>
      <c r="U162" s="246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142</v>
      </c>
      <c r="AU162" s="17" t="s">
        <v>85</v>
      </c>
    </row>
    <row r="163" s="2" customFormat="1" ht="6.96" customHeight="1">
      <c r="A163" s="38"/>
      <c r="B163" s="59"/>
      <c r="C163" s="60"/>
      <c r="D163" s="60"/>
      <c r="E163" s="60"/>
      <c r="F163" s="60"/>
      <c r="G163" s="60"/>
      <c r="H163" s="60"/>
      <c r="I163" s="60"/>
      <c r="J163" s="60"/>
      <c r="K163" s="60"/>
      <c r="L163" s="44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sheetProtection sheet="1" autoFilter="0" formatColumns="0" formatRows="0" objects="1" scenarios="1" spinCount="100000" saltValue="ZUz7e5WEarpE1qKrewkIaFTEs+Z1wfemFkTh3RDRKCzgp3ZhBTn/aJ5CGB0U1Bhz418GPwOqfETVMoKAPFuBIA==" hashValue="VA0Voa8o+nAuqRmti6JAgJ5Oypt36zJOADfZSY7AnL8UfYN44paFChLrusueoGb7nYNHQoSLAGTN27E3i0EhGQ==" algorithmName="SHA-512" password="CC35"/>
  <autoFilter ref="C88:K16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8" r:id="rId1" display="https://podminky.urs.cz/item/CS_URS_2025_01/733222102"/>
    <hyperlink ref="F102" r:id="rId2" display="https://podminky.urs.cz/item/CS_URS_2025_01/733222203"/>
    <hyperlink ref="F106" r:id="rId3" display="https://podminky.urs.cz/item/CS_URS_2025_01/733291101"/>
    <hyperlink ref="F110" r:id="rId4" display="https://podminky.urs.cz/item/CS_URS_2025_01/733811231"/>
    <hyperlink ref="F114" r:id="rId5" display="https://podminky.urs.cz/item/CS_URS_2025_01/998733121"/>
    <hyperlink ref="F118" r:id="rId6" display="https://podminky.urs.cz/item/CS_URS_2025_01/734221532"/>
    <hyperlink ref="F122" r:id="rId7" display="https://podminky.urs.cz/item/CS_URS_2025_01/734221545"/>
    <hyperlink ref="F126" r:id="rId8" display="https://podminky.urs.cz/item/CS_URS_2025_01/734221682"/>
    <hyperlink ref="F130" r:id="rId9" display="https://podminky.urs.cz/item/CS_URS_2025_01/734261417"/>
    <hyperlink ref="F134" r:id="rId10" display="https://podminky.urs.cz/item/CS_URS_2025_01/998734121"/>
    <hyperlink ref="F138" r:id="rId11" display="https://podminky.urs.cz/item/CS_URS_2025_01/735152676"/>
    <hyperlink ref="F142" r:id="rId12" display="https://podminky.urs.cz/item/CS_URS_2025_01/735152677"/>
    <hyperlink ref="F146" r:id="rId13" display="https://podminky.urs.cz/item/CS_URS_2025_01/735160131"/>
    <hyperlink ref="F150" r:id="rId14" display="https://podminky.urs.cz/item/CS_URS_2025_01/735191905"/>
    <hyperlink ref="F154" r:id="rId15" display="https://podminky.urs.cz/item/CS_URS_2025_01/735191910"/>
    <hyperlink ref="F162" r:id="rId16" display="https://podminky.urs.cz/item/CS_URS_2025_01/998735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77</v>
      </c>
    </row>
    <row r="4" s="1" customFormat="1" ht="24.96" customHeight="1">
      <c r="B4" s="20"/>
      <c r="D4" s="140" t="s">
        <v>92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Oprava bytu Seifertova č.p. 105, Bílina - ÚT, plyn</v>
      </c>
      <c r="F7" s="142"/>
      <c r="G7" s="142"/>
      <c r="H7" s="142"/>
      <c r="L7" s="20"/>
    </row>
    <row r="8" s="1" customFormat="1" ht="12" customHeight="1">
      <c r="B8" s="20"/>
      <c r="D8" s="142" t="s">
        <v>93</v>
      </c>
      <c r="L8" s="20"/>
    </row>
    <row r="9" s="2" customFormat="1" ht="16.5" customHeight="1">
      <c r="A9" s="38"/>
      <c r="B9" s="44"/>
      <c r="C9" s="38"/>
      <c r="D9" s="38"/>
      <c r="E9" s="143" t="s">
        <v>94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95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249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27. 10. 2025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36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 xml:space="preserve"> 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47"/>
      <c r="B29" s="148"/>
      <c r="C29" s="147"/>
      <c r="D29" s="147"/>
      <c r="E29" s="149" t="s">
        <v>38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ROUND(J87,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ROUND((SUM(BE87:BE92)),  2)</f>
        <v>0</v>
      </c>
      <c r="G35" s="38"/>
      <c r="H35" s="38"/>
      <c r="I35" s="157">
        <v>0.20999999999999999</v>
      </c>
      <c r="J35" s="156">
        <f>ROUND(((SUM(BE87:BE92))*I35),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ROUND((SUM(BF87:BF92)),  2)</f>
        <v>0</v>
      </c>
      <c r="G36" s="38"/>
      <c r="H36" s="38"/>
      <c r="I36" s="157">
        <v>0.12</v>
      </c>
      <c r="J36" s="156">
        <f>ROUND(((SUM(BF87:BF92))*I36),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ROUND((SUM(BG87:BG92)),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ROUND((SUM(BH87:BH92)),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ROUND((SUM(BI87:BI92)),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97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Oprava bytu Seifertova č.p. 105, Bílina - ÚT, plyn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93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94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95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8 - Kotelna a plynovod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>Bílina</v>
      </c>
      <c r="G56" s="40"/>
      <c r="H56" s="40"/>
      <c r="I56" s="32" t="s">
        <v>23</v>
      </c>
      <c r="J56" s="72" t="str">
        <f>IF(J14="","",J14)</f>
        <v>27. 10. 2025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Bílina, Břežánská 50/4, 418 01 Bílina</v>
      </c>
      <c r="G58" s="40"/>
      <c r="H58" s="40"/>
      <c r="I58" s="32" t="s">
        <v>33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36</v>
      </c>
      <c r="J59" s="36" t="str">
        <f>E26</f>
        <v xml:space="preserve">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98</v>
      </c>
      <c r="D61" s="171"/>
      <c r="E61" s="171"/>
      <c r="F61" s="171"/>
      <c r="G61" s="171"/>
      <c r="H61" s="171"/>
      <c r="I61" s="171"/>
      <c r="J61" s="172" t="s">
        <v>99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J87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100</v>
      </c>
    </row>
    <row r="64" s="9" customFormat="1" ht="24.96" customHeight="1">
      <c r="A64" s="9"/>
      <c r="B64" s="174"/>
      <c r="C64" s="175"/>
      <c r="D64" s="176" t="s">
        <v>101</v>
      </c>
      <c r="E64" s="177"/>
      <c r="F64" s="177"/>
      <c r="G64" s="177"/>
      <c r="H64" s="177"/>
      <c r="I64" s="177"/>
      <c r="J64" s="178">
        <f>J88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250</v>
      </c>
      <c r="E65" s="182"/>
      <c r="F65" s="182"/>
      <c r="G65" s="182"/>
      <c r="H65" s="182"/>
      <c r="I65" s="182"/>
      <c r="J65" s="183">
        <f>J89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105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Oprava bytu Seifertova č.p. 105, Bílina - ÚT, plyn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1" customFormat="1" ht="12" customHeight="1">
      <c r="B76" s="21"/>
      <c r="C76" s="32" t="s">
        <v>93</v>
      </c>
      <c r="D76" s="22"/>
      <c r="E76" s="22"/>
      <c r="F76" s="22"/>
      <c r="G76" s="22"/>
      <c r="H76" s="22"/>
      <c r="I76" s="22"/>
      <c r="J76" s="22"/>
      <c r="K76" s="22"/>
      <c r="L76" s="20"/>
    </row>
    <row r="77" s="2" customFormat="1" ht="16.5" customHeight="1">
      <c r="A77" s="38"/>
      <c r="B77" s="39"/>
      <c r="C77" s="40"/>
      <c r="D77" s="40"/>
      <c r="E77" s="169" t="s">
        <v>94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95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E11</f>
        <v>8 - Kotelna a plynovod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F14</f>
        <v>Bílina</v>
      </c>
      <c r="G81" s="40"/>
      <c r="H81" s="40"/>
      <c r="I81" s="32" t="s">
        <v>23</v>
      </c>
      <c r="J81" s="72" t="str">
        <f>IF(J14="","",J14)</f>
        <v>27. 10. 2025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E17</f>
        <v>Město Bílina, Břežánská 50/4, 418 01 Bílina</v>
      </c>
      <c r="G83" s="40"/>
      <c r="H83" s="40"/>
      <c r="I83" s="32" t="s">
        <v>33</v>
      </c>
      <c r="J83" s="36" t="str">
        <f>E23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31</v>
      </c>
      <c r="D84" s="40"/>
      <c r="E84" s="40"/>
      <c r="F84" s="27" t="str">
        <f>IF(E20="","",E20)</f>
        <v>Vyplň údaj</v>
      </c>
      <c r="G84" s="40"/>
      <c r="H84" s="40"/>
      <c r="I84" s="32" t="s">
        <v>36</v>
      </c>
      <c r="J84" s="36" t="str">
        <f>E26</f>
        <v xml:space="preserve"> 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85"/>
      <c r="B86" s="186"/>
      <c r="C86" s="187" t="s">
        <v>106</v>
      </c>
      <c r="D86" s="188" t="s">
        <v>58</v>
      </c>
      <c r="E86" s="188" t="s">
        <v>54</v>
      </c>
      <c r="F86" s="188" t="s">
        <v>55</v>
      </c>
      <c r="G86" s="188" t="s">
        <v>107</v>
      </c>
      <c r="H86" s="188" t="s">
        <v>108</v>
      </c>
      <c r="I86" s="188" t="s">
        <v>109</v>
      </c>
      <c r="J86" s="188" t="s">
        <v>99</v>
      </c>
      <c r="K86" s="189" t="s">
        <v>110</v>
      </c>
      <c r="L86" s="190"/>
      <c r="M86" s="92" t="s">
        <v>19</v>
      </c>
      <c r="N86" s="93" t="s">
        <v>43</v>
      </c>
      <c r="O86" s="93" t="s">
        <v>111</v>
      </c>
      <c r="P86" s="93" t="s">
        <v>112</v>
      </c>
      <c r="Q86" s="93" t="s">
        <v>113</v>
      </c>
      <c r="R86" s="93" t="s">
        <v>114</v>
      </c>
      <c r="S86" s="93" t="s">
        <v>115</v>
      </c>
      <c r="T86" s="93" t="s">
        <v>116</v>
      </c>
      <c r="U86" s="94" t="s">
        <v>117</v>
      </c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</row>
    <row r="87" s="2" customFormat="1" ht="22.8" customHeight="1">
      <c r="A87" s="38"/>
      <c r="B87" s="39"/>
      <c r="C87" s="99" t="s">
        <v>118</v>
      </c>
      <c r="D87" s="40"/>
      <c r="E87" s="40"/>
      <c r="F87" s="40"/>
      <c r="G87" s="40"/>
      <c r="H87" s="40"/>
      <c r="I87" s="40"/>
      <c r="J87" s="191">
        <f>BK87</f>
        <v>0</v>
      </c>
      <c r="K87" s="40"/>
      <c r="L87" s="44"/>
      <c r="M87" s="95"/>
      <c r="N87" s="192"/>
      <c r="O87" s="96"/>
      <c r="P87" s="193">
        <f>P88</f>
        <v>0</v>
      </c>
      <c r="Q87" s="96"/>
      <c r="R87" s="193">
        <f>R88</f>
        <v>0</v>
      </c>
      <c r="S87" s="96"/>
      <c r="T87" s="193">
        <f>T88</f>
        <v>0</v>
      </c>
      <c r="U87" s="97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72</v>
      </c>
      <c r="AU87" s="17" t="s">
        <v>100</v>
      </c>
      <c r="BK87" s="194">
        <f>BK88</f>
        <v>0</v>
      </c>
    </row>
    <row r="88" s="12" customFormat="1" ht="25.92" customHeight="1">
      <c r="A88" s="12"/>
      <c r="B88" s="195"/>
      <c r="C88" s="196"/>
      <c r="D88" s="197" t="s">
        <v>72</v>
      </c>
      <c r="E88" s="198" t="s">
        <v>119</v>
      </c>
      <c r="F88" s="198" t="s">
        <v>120</v>
      </c>
      <c r="G88" s="196"/>
      <c r="H88" s="196"/>
      <c r="I88" s="199"/>
      <c r="J88" s="200">
        <f>BK88</f>
        <v>0</v>
      </c>
      <c r="K88" s="196"/>
      <c r="L88" s="201"/>
      <c r="M88" s="202"/>
      <c r="N88" s="203"/>
      <c r="O88" s="203"/>
      <c r="P88" s="204">
        <f>P89</f>
        <v>0</v>
      </c>
      <c r="Q88" s="203"/>
      <c r="R88" s="204">
        <f>R89</f>
        <v>0</v>
      </c>
      <c r="S88" s="203"/>
      <c r="T88" s="204">
        <f>T89</f>
        <v>0</v>
      </c>
      <c r="U88" s="205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6" t="s">
        <v>85</v>
      </c>
      <c r="AT88" s="207" t="s">
        <v>72</v>
      </c>
      <c r="AU88" s="207" t="s">
        <v>73</v>
      </c>
      <c r="AY88" s="206" t="s">
        <v>121</v>
      </c>
      <c r="BK88" s="208">
        <f>BK89</f>
        <v>0</v>
      </c>
    </row>
    <row r="89" s="12" customFormat="1" ht="22.8" customHeight="1">
      <c r="A89" s="12"/>
      <c r="B89" s="195"/>
      <c r="C89" s="196"/>
      <c r="D89" s="197" t="s">
        <v>72</v>
      </c>
      <c r="E89" s="209" t="s">
        <v>251</v>
      </c>
      <c r="F89" s="209" t="s">
        <v>252</v>
      </c>
      <c r="G89" s="196"/>
      <c r="H89" s="196"/>
      <c r="I89" s="199"/>
      <c r="J89" s="210">
        <f>BK89</f>
        <v>0</v>
      </c>
      <c r="K89" s="196"/>
      <c r="L89" s="201"/>
      <c r="M89" s="202"/>
      <c r="N89" s="203"/>
      <c r="O89" s="203"/>
      <c r="P89" s="204">
        <f>SUM(P90:P92)</f>
        <v>0</v>
      </c>
      <c r="Q89" s="203"/>
      <c r="R89" s="204">
        <f>SUM(R90:R92)</f>
        <v>0</v>
      </c>
      <c r="S89" s="203"/>
      <c r="T89" s="204">
        <f>SUM(T90:T92)</f>
        <v>0</v>
      </c>
      <c r="U89" s="205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6" t="s">
        <v>85</v>
      </c>
      <c r="AT89" s="207" t="s">
        <v>72</v>
      </c>
      <c r="AU89" s="207" t="s">
        <v>77</v>
      </c>
      <c r="AY89" s="206" t="s">
        <v>121</v>
      </c>
      <c r="BK89" s="208">
        <f>SUM(BK90:BK92)</f>
        <v>0</v>
      </c>
    </row>
    <row r="90" s="2" customFormat="1" ht="16.5" customHeight="1">
      <c r="A90" s="38"/>
      <c r="B90" s="39"/>
      <c r="C90" s="211" t="s">
        <v>77</v>
      </c>
      <c r="D90" s="211" t="s">
        <v>124</v>
      </c>
      <c r="E90" s="212" t="s">
        <v>253</v>
      </c>
      <c r="F90" s="213" t="s">
        <v>88</v>
      </c>
      <c r="G90" s="214" t="s">
        <v>133</v>
      </c>
      <c r="H90" s="229">
        <v>1</v>
      </c>
      <c r="I90" s="216"/>
      <c r="J90" s="217">
        <f>ROUND(I90*H90,2)</f>
        <v>0</v>
      </c>
      <c r="K90" s="213" t="s">
        <v>19</v>
      </c>
      <c r="L90" s="44"/>
      <c r="M90" s="218" t="s">
        <v>19</v>
      </c>
      <c r="N90" s="219" t="s">
        <v>45</v>
      </c>
      <c r="O90" s="84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0">
        <f>S90*H90</f>
        <v>0</v>
      </c>
      <c r="U90" s="221" t="s">
        <v>19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2" t="s">
        <v>128</v>
      </c>
      <c r="AT90" s="222" t="s">
        <v>124</v>
      </c>
      <c r="AU90" s="222" t="s">
        <v>85</v>
      </c>
      <c r="AY90" s="17" t="s">
        <v>121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7" t="s">
        <v>85</v>
      </c>
      <c r="BK90" s="223">
        <f>ROUND(I90*H90,2)</f>
        <v>0</v>
      </c>
      <c r="BL90" s="17" t="s">
        <v>128</v>
      </c>
      <c r="BM90" s="222" t="s">
        <v>254</v>
      </c>
    </row>
    <row r="91" s="2" customFormat="1">
      <c r="A91" s="38"/>
      <c r="B91" s="39"/>
      <c r="C91" s="40"/>
      <c r="D91" s="224" t="s">
        <v>130</v>
      </c>
      <c r="E91" s="40"/>
      <c r="F91" s="225" t="s">
        <v>88</v>
      </c>
      <c r="G91" s="40"/>
      <c r="H91" s="40"/>
      <c r="I91" s="226"/>
      <c r="J91" s="40"/>
      <c r="K91" s="40"/>
      <c r="L91" s="44"/>
      <c r="M91" s="227"/>
      <c r="N91" s="228"/>
      <c r="O91" s="84"/>
      <c r="P91" s="84"/>
      <c r="Q91" s="84"/>
      <c r="R91" s="84"/>
      <c r="S91" s="84"/>
      <c r="T91" s="84"/>
      <c r="U91" s="85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130</v>
      </c>
      <c r="AU91" s="17" t="s">
        <v>85</v>
      </c>
    </row>
    <row r="92" s="2" customFormat="1">
      <c r="A92" s="38"/>
      <c r="B92" s="39"/>
      <c r="C92" s="40"/>
      <c r="D92" s="224" t="s">
        <v>255</v>
      </c>
      <c r="E92" s="40"/>
      <c r="F92" s="247" t="s">
        <v>256</v>
      </c>
      <c r="G92" s="40"/>
      <c r="H92" s="40"/>
      <c r="I92" s="226"/>
      <c r="J92" s="40"/>
      <c r="K92" s="40"/>
      <c r="L92" s="44"/>
      <c r="M92" s="243"/>
      <c r="N92" s="244"/>
      <c r="O92" s="245"/>
      <c r="P92" s="245"/>
      <c r="Q92" s="245"/>
      <c r="R92" s="245"/>
      <c r="S92" s="245"/>
      <c r="T92" s="245"/>
      <c r="U92" s="246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255</v>
      </c>
      <c r="AU92" s="17" t="s">
        <v>85</v>
      </c>
    </row>
    <row r="93" s="2" customFormat="1" ht="6.96" customHeight="1">
      <c r="A93" s="38"/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44"/>
      <c r="M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</sheetData>
  <sheetProtection sheet="1" autoFilter="0" formatColumns="0" formatRows="0" objects="1" scenarios="1" spinCount="100000" saltValue="6agVAXGTZhDkJ8iuLWJ1V7dCi1P+dmzEpb61BoK31ItNIPjNCo0sXmdb2Mjp+Ra5dnLKOZWPI1l8ialpH0dyww==" hashValue="T+/DGqL5A6o9ftJ5sY+34pI6GI6ME0Fm5H9mc5yYF4GWBbt7dwH8x5V0tUxilPq+6TxsW8RxIFXK+9HC93wLSQ==" algorithmName="SHA-512" password="CC35"/>
  <autoFilter ref="C86:K9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77</v>
      </c>
    </row>
    <row r="4" s="1" customFormat="1" ht="24.96" customHeight="1">
      <c r="B4" s="20"/>
      <c r="D4" s="140" t="s">
        <v>92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Oprava bytu Seifertova č.p. 105, Bílina - ÚT, plyn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93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257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27. 10. 2025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36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 xml:space="preserve"> 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37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38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39</v>
      </c>
      <c r="E30" s="38"/>
      <c r="F30" s="38"/>
      <c r="G30" s="38"/>
      <c r="H30" s="38"/>
      <c r="I30" s="38"/>
      <c r="J30" s="153">
        <f>ROUND(J83,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41</v>
      </c>
      <c r="G32" s="38"/>
      <c r="H32" s="38"/>
      <c r="I32" s="154" t="s">
        <v>40</v>
      </c>
      <c r="J32" s="154" t="s">
        <v>42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43</v>
      </c>
      <c r="E33" s="142" t="s">
        <v>44</v>
      </c>
      <c r="F33" s="156">
        <f>ROUND((SUM(BE83:BE96)),  2)</f>
        <v>0</v>
      </c>
      <c r="G33" s="38"/>
      <c r="H33" s="38"/>
      <c r="I33" s="157">
        <v>0.20999999999999999</v>
      </c>
      <c r="J33" s="156">
        <f>ROUND(((SUM(BE83:BE96))*I33),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45</v>
      </c>
      <c r="F34" s="156">
        <f>ROUND((SUM(BF83:BF96)),  2)</f>
        <v>0</v>
      </c>
      <c r="G34" s="38"/>
      <c r="H34" s="38"/>
      <c r="I34" s="157">
        <v>0.12</v>
      </c>
      <c r="J34" s="156">
        <f>ROUND(((SUM(BF83:BF96))*I34),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46</v>
      </c>
      <c r="F35" s="156">
        <f>ROUND((SUM(BG83:BG96)),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47</v>
      </c>
      <c r="F36" s="156">
        <f>ROUND((SUM(BH83:BH96)),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ROUND((SUM(BI83:BI96)),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97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Oprava bytu Seifertova č.p. 105, Bílina - ÚT, plyn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93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2 - VRN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Bílina</v>
      </c>
      <c r="G52" s="40"/>
      <c r="H52" s="40"/>
      <c r="I52" s="32" t="s">
        <v>23</v>
      </c>
      <c r="J52" s="72" t="str">
        <f>IF(J12="","",J12)</f>
        <v>27. 10. 2025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Bílina, Břežánská 50/4, 418 01 Bílina</v>
      </c>
      <c r="G54" s="40"/>
      <c r="H54" s="40"/>
      <c r="I54" s="32" t="s">
        <v>33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98</v>
      </c>
      <c r="D57" s="171"/>
      <c r="E57" s="171"/>
      <c r="F57" s="171"/>
      <c r="G57" s="171"/>
      <c r="H57" s="171"/>
      <c r="I57" s="171"/>
      <c r="J57" s="172" t="s">
        <v>99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71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100</v>
      </c>
    </row>
    <row r="60" s="9" customFormat="1" ht="24.96" customHeight="1">
      <c r="A60" s="9"/>
      <c r="B60" s="174"/>
      <c r="C60" s="175"/>
      <c r="D60" s="176" t="s">
        <v>258</v>
      </c>
      <c r="E60" s="177"/>
      <c r="F60" s="177"/>
      <c r="G60" s="177"/>
      <c r="H60" s="177"/>
      <c r="I60" s="177"/>
      <c r="J60" s="178">
        <f>J84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259</v>
      </c>
      <c r="E61" s="182"/>
      <c r="F61" s="182"/>
      <c r="G61" s="182"/>
      <c r="H61" s="182"/>
      <c r="I61" s="182"/>
      <c r="J61" s="183">
        <f>J85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0"/>
      <c r="C62" s="125"/>
      <c r="D62" s="181" t="s">
        <v>260</v>
      </c>
      <c r="E62" s="182"/>
      <c r="F62" s="182"/>
      <c r="G62" s="182"/>
      <c r="H62" s="182"/>
      <c r="I62" s="182"/>
      <c r="J62" s="183">
        <f>J89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0"/>
      <c r="C63" s="125"/>
      <c r="D63" s="181" t="s">
        <v>261</v>
      </c>
      <c r="E63" s="182"/>
      <c r="F63" s="182"/>
      <c r="G63" s="182"/>
      <c r="H63" s="182"/>
      <c r="I63" s="182"/>
      <c r="J63" s="183">
        <f>J93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4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105</v>
      </c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9" t="str">
        <f>E7</f>
        <v>Oprava bytu Seifertova č.p. 105, Bílina - ÚT, plyn</v>
      </c>
      <c r="F73" s="32"/>
      <c r="G73" s="32"/>
      <c r="H73" s="32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93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2 - VRN</v>
      </c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Bílina</v>
      </c>
      <c r="G77" s="40"/>
      <c r="H77" s="40"/>
      <c r="I77" s="32" t="s">
        <v>23</v>
      </c>
      <c r="J77" s="72" t="str">
        <f>IF(J12="","",J12)</f>
        <v>27. 10. 2025</v>
      </c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Město Bílina, Břežánská 50/4, 418 01 Bílina</v>
      </c>
      <c r="G79" s="40"/>
      <c r="H79" s="40"/>
      <c r="I79" s="32" t="s">
        <v>33</v>
      </c>
      <c r="J79" s="36" t="str">
        <f>E21</f>
        <v xml:space="preserve"> </v>
      </c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31</v>
      </c>
      <c r="D80" s="40"/>
      <c r="E80" s="40"/>
      <c r="F80" s="27" t="str">
        <f>IF(E18="","",E18)</f>
        <v>Vyplň údaj</v>
      </c>
      <c r="G80" s="40"/>
      <c r="H80" s="40"/>
      <c r="I80" s="32" t="s">
        <v>36</v>
      </c>
      <c r="J80" s="36" t="str">
        <f>E24</f>
        <v xml:space="preserve"> 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1" customFormat="1" ht="29.28" customHeight="1">
      <c r="A82" s="185"/>
      <c r="B82" s="186"/>
      <c r="C82" s="187" t="s">
        <v>106</v>
      </c>
      <c r="D82" s="188" t="s">
        <v>58</v>
      </c>
      <c r="E82" s="188" t="s">
        <v>54</v>
      </c>
      <c r="F82" s="188" t="s">
        <v>55</v>
      </c>
      <c r="G82" s="188" t="s">
        <v>107</v>
      </c>
      <c r="H82" s="188" t="s">
        <v>108</v>
      </c>
      <c r="I82" s="188" t="s">
        <v>109</v>
      </c>
      <c r="J82" s="188" t="s">
        <v>99</v>
      </c>
      <c r="K82" s="189" t="s">
        <v>110</v>
      </c>
      <c r="L82" s="190"/>
      <c r="M82" s="92" t="s">
        <v>19</v>
      </c>
      <c r="N82" s="93" t="s">
        <v>43</v>
      </c>
      <c r="O82" s="93" t="s">
        <v>111</v>
      </c>
      <c r="P82" s="93" t="s">
        <v>112</v>
      </c>
      <c r="Q82" s="93" t="s">
        <v>113</v>
      </c>
      <c r="R82" s="93" t="s">
        <v>114</v>
      </c>
      <c r="S82" s="93" t="s">
        <v>115</v>
      </c>
      <c r="T82" s="93" t="s">
        <v>116</v>
      </c>
      <c r="U82" s="94" t="s">
        <v>117</v>
      </c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</row>
    <row r="83" s="2" customFormat="1" ht="22.8" customHeight="1">
      <c r="A83" s="38"/>
      <c r="B83" s="39"/>
      <c r="C83" s="99" t="s">
        <v>118</v>
      </c>
      <c r="D83" s="40"/>
      <c r="E83" s="40"/>
      <c r="F83" s="40"/>
      <c r="G83" s="40"/>
      <c r="H83" s="40"/>
      <c r="I83" s="40"/>
      <c r="J83" s="191">
        <f>BK83</f>
        <v>0</v>
      </c>
      <c r="K83" s="40"/>
      <c r="L83" s="44"/>
      <c r="M83" s="95"/>
      <c r="N83" s="192"/>
      <c r="O83" s="96"/>
      <c r="P83" s="193">
        <f>P84</f>
        <v>0</v>
      </c>
      <c r="Q83" s="96"/>
      <c r="R83" s="193">
        <f>R84</f>
        <v>0</v>
      </c>
      <c r="S83" s="96"/>
      <c r="T83" s="193">
        <f>T84</f>
        <v>0</v>
      </c>
      <c r="U83" s="97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72</v>
      </c>
      <c r="AU83" s="17" t="s">
        <v>100</v>
      </c>
      <c r="BK83" s="194">
        <f>BK84</f>
        <v>0</v>
      </c>
    </row>
    <row r="84" s="12" customFormat="1" ht="25.92" customHeight="1">
      <c r="A84" s="12"/>
      <c r="B84" s="195"/>
      <c r="C84" s="196"/>
      <c r="D84" s="197" t="s">
        <v>72</v>
      </c>
      <c r="E84" s="198" t="s">
        <v>90</v>
      </c>
      <c r="F84" s="198" t="s">
        <v>262</v>
      </c>
      <c r="G84" s="196"/>
      <c r="H84" s="196"/>
      <c r="I84" s="199"/>
      <c r="J84" s="200">
        <f>BK84</f>
        <v>0</v>
      </c>
      <c r="K84" s="196"/>
      <c r="L84" s="201"/>
      <c r="M84" s="202"/>
      <c r="N84" s="203"/>
      <c r="O84" s="203"/>
      <c r="P84" s="204">
        <f>P85+P89+P93</f>
        <v>0</v>
      </c>
      <c r="Q84" s="203"/>
      <c r="R84" s="204">
        <f>R85+R89+R93</f>
        <v>0</v>
      </c>
      <c r="S84" s="203"/>
      <c r="T84" s="204">
        <f>T85+T89+T93</f>
        <v>0</v>
      </c>
      <c r="U84" s="205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6" t="s">
        <v>153</v>
      </c>
      <c r="AT84" s="207" t="s">
        <v>72</v>
      </c>
      <c r="AU84" s="207" t="s">
        <v>73</v>
      </c>
      <c r="AY84" s="206" t="s">
        <v>121</v>
      </c>
      <c r="BK84" s="208">
        <f>BK85+BK89+BK93</f>
        <v>0</v>
      </c>
    </row>
    <row r="85" s="12" customFormat="1" ht="22.8" customHeight="1">
      <c r="A85" s="12"/>
      <c r="B85" s="195"/>
      <c r="C85" s="196"/>
      <c r="D85" s="197" t="s">
        <v>72</v>
      </c>
      <c r="E85" s="209" t="s">
        <v>263</v>
      </c>
      <c r="F85" s="209" t="s">
        <v>264</v>
      </c>
      <c r="G85" s="196"/>
      <c r="H85" s="196"/>
      <c r="I85" s="199"/>
      <c r="J85" s="210">
        <f>BK85</f>
        <v>0</v>
      </c>
      <c r="K85" s="196"/>
      <c r="L85" s="201"/>
      <c r="M85" s="202"/>
      <c r="N85" s="203"/>
      <c r="O85" s="203"/>
      <c r="P85" s="204">
        <f>SUM(P86:P88)</f>
        <v>0</v>
      </c>
      <c r="Q85" s="203"/>
      <c r="R85" s="204">
        <f>SUM(R86:R88)</f>
        <v>0</v>
      </c>
      <c r="S85" s="203"/>
      <c r="T85" s="204">
        <f>SUM(T86:T88)</f>
        <v>0</v>
      </c>
      <c r="U85" s="205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6" t="s">
        <v>153</v>
      </c>
      <c r="AT85" s="207" t="s">
        <v>72</v>
      </c>
      <c r="AU85" s="207" t="s">
        <v>77</v>
      </c>
      <c r="AY85" s="206" t="s">
        <v>121</v>
      </c>
      <c r="BK85" s="208">
        <f>SUM(BK86:BK88)</f>
        <v>0</v>
      </c>
    </row>
    <row r="86" s="2" customFormat="1" ht="16.5" customHeight="1">
      <c r="A86" s="38"/>
      <c r="B86" s="39"/>
      <c r="C86" s="211" t="s">
        <v>77</v>
      </c>
      <c r="D86" s="211" t="s">
        <v>124</v>
      </c>
      <c r="E86" s="212" t="s">
        <v>265</v>
      </c>
      <c r="F86" s="213" t="s">
        <v>264</v>
      </c>
      <c r="G86" s="214" t="s">
        <v>133</v>
      </c>
      <c r="H86" s="229">
        <v>1</v>
      </c>
      <c r="I86" s="216"/>
      <c r="J86" s="217">
        <f>ROUND(I86*H86,2)</f>
        <v>0</v>
      </c>
      <c r="K86" s="213" t="s">
        <v>139</v>
      </c>
      <c r="L86" s="44"/>
      <c r="M86" s="218" t="s">
        <v>19</v>
      </c>
      <c r="N86" s="219" t="s">
        <v>45</v>
      </c>
      <c r="O86" s="84"/>
      <c r="P86" s="220">
        <f>O86*H86</f>
        <v>0</v>
      </c>
      <c r="Q86" s="220">
        <v>0</v>
      </c>
      <c r="R86" s="220">
        <f>Q86*H86</f>
        <v>0</v>
      </c>
      <c r="S86" s="220">
        <v>0</v>
      </c>
      <c r="T86" s="220">
        <f>S86*H86</f>
        <v>0</v>
      </c>
      <c r="U86" s="221" t="s">
        <v>19</v>
      </c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22" t="s">
        <v>266</v>
      </c>
      <c r="AT86" s="222" t="s">
        <v>124</v>
      </c>
      <c r="AU86" s="222" t="s">
        <v>85</v>
      </c>
      <c r="AY86" s="17" t="s">
        <v>121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17" t="s">
        <v>85</v>
      </c>
      <c r="BK86" s="223">
        <f>ROUND(I86*H86,2)</f>
        <v>0</v>
      </c>
      <c r="BL86" s="17" t="s">
        <v>266</v>
      </c>
      <c r="BM86" s="222" t="s">
        <v>267</v>
      </c>
    </row>
    <row r="87" s="2" customFormat="1">
      <c r="A87" s="38"/>
      <c r="B87" s="39"/>
      <c r="C87" s="40"/>
      <c r="D87" s="224" t="s">
        <v>130</v>
      </c>
      <c r="E87" s="40"/>
      <c r="F87" s="225" t="s">
        <v>264</v>
      </c>
      <c r="G87" s="40"/>
      <c r="H87" s="40"/>
      <c r="I87" s="226"/>
      <c r="J87" s="40"/>
      <c r="K87" s="40"/>
      <c r="L87" s="44"/>
      <c r="M87" s="227"/>
      <c r="N87" s="228"/>
      <c r="O87" s="84"/>
      <c r="P87" s="84"/>
      <c r="Q87" s="84"/>
      <c r="R87" s="84"/>
      <c r="S87" s="84"/>
      <c r="T87" s="84"/>
      <c r="U87" s="85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130</v>
      </c>
      <c r="AU87" s="17" t="s">
        <v>85</v>
      </c>
    </row>
    <row r="88" s="2" customFormat="1">
      <c r="A88" s="38"/>
      <c r="B88" s="39"/>
      <c r="C88" s="40"/>
      <c r="D88" s="230" t="s">
        <v>142</v>
      </c>
      <c r="E88" s="40"/>
      <c r="F88" s="231" t="s">
        <v>268</v>
      </c>
      <c r="G88" s="40"/>
      <c r="H88" s="40"/>
      <c r="I88" s="226"/>
      <c r="J88" s="40"/>
      <c r="K88" s="40"/>
      <c r="L88" s="44"/>
      <c r="M88" s="227"/>
      <c r="N88" s="228"/>
      <c r="O88" s="84"/>
      <c r="P88" s="84"/>
      <c r="Q88" s="84"/>
      <c r="R88" s="84"/>
      <c r="S88" s="84"/>
      <c r="T88" s="84"/>
      <c r="U88" s="85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142</v>
      </c>
      <c r="AU88" s="17" t="s">
        <v>85</v>
      </c>
    </row>
    <row r="89" s="12" customFormat="1" ht="22.8" customHeight="1">
      <c r="A89" s="12"/>
      <c r="B89" s="195"/>
      <c r="C89" s="196"/>
      <c r="D89" s="197" t="s">
        <v>72</v>
      </c>
      <c r="E89" s="209" t="s">
        <v>269</v>
      </c>
      <c r="F89" s="209" t="s">
        <v>270</v>
      </c>
      <c r="G89" s="196"/>
      <c r="H89" s="196"/>
      <c r="I89" s="199"/>
      <c r="J89" s="210">
        <f>BK89</f>
        <v>0</v>
      </c>
      <c r="K89" s="196"/>
      <c r="L89" s="201"/>
      <c r="M89" s="202"/>
      <c r="N89" s="203"/>
      <c r="O89" s="203"/>
      <c r="P89" s="204">
        <f>SUM(P90:P92)</f>
        <v>0</v>
      </c>
      <c r="Q89" s="203"/>
      <c r="R89" s="204">
        <f>SUM(R90:R92)</f>
        <v>0</v>
      </c>
      <c r="S89" s="203"/>
      <c r="T89" s="204">
        <f>SUM(T90:T92)</f>
        <v>0</v>
      </c>
      <c r="U89" s="205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6" t="s">
        <v>153</v>
      </c>
      <c r="AT89" s="207" t="s">
        <v>72</v>
      </c>
      <c r="AU89" s="207" t="s">
        <v>77</v>
      </c>
      <c r="AY89" s="206" t="s">
        <v>121</v>
      </c>
      <c r="BK89" s="208">
        <f>SUM(BK90:BK92)</f>
        <v>0</v>
      </c>
    </row>
    <row r="90" s="2" customFormat="1" ht="16.5" customHeight="1">
      <c r="A90" s="38"/>
      <c r="B90" s="39"/>
      <c r="C90" s="211" t="s">
        <v>85</v>
      </c>
      <c r="D90" s="211" t="s">
        <v>124</v>
      </c>
      <c r="E90" s="212" t="s">
        <v>271</v>
      </c>
      <c r="F90" s="213" t="s">
        <v>272</v>
      </c>
      <c r="G90" s="214" t="s">
        <v>133</v>
      </c>
      <c r="H90" s="229">
        <v>1</v>
      </c>
      <c r="I90" s="216"/>
      <c r="J90" s="217">
        <f>ROUND(I90*H90,2)</f>
        <v>0</v>
      </c>
      <c r="K90" s="213" t="s">
        <v>139</v>
      </c>
      <c r="L90" s="44"/>
      <c r="M90" s="218" t="s">
        <v>19</v>
      </c>
      <c r="N90" s="219" t="s">
        <v>45</v>
      </c>
      <c r="O90" s="84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0">
        <f>S90*H90</f>
        <v>0</v>
      </c>
      <c r="U90" s="221" t="s">
        <v>19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2" t="s">
        <v>266</v>
      </c>
      <c r="AT90" s="222" t="s">
        <v>124</v>
      </c>
      <c r="AU90" s="222" t="s">
        <v>85</v>
      </c>
      <c r="AY90" s="17" t="s">
        <v>121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7" t="s">
        <v>85</v>
      </c>
      <c r="BK90" s="223">
        <f>ROUND(I90*H90,2)</f>
        <v>0</v>
      </c>
      <c r="BL90" s="17" t="s">
        <v>266</v>
      </c>
      <c r="BM90" s="222" t="s">
        <v>273</v>
      </c>
    </row>
    <row r="91" s="2" customFormat="1">
      <c r="A91" s="38"/>
      <c r="B91" s="39"/>
      <c r="C91" s="40"/>
      <c r="D91" s="224" t="s">
        <v>130</v>
      </c>
      <c r="E91" s="40"/>
      <c r="F91" s="225" t="s">
        <v>272</v>
      </c>
      <c r="G91" s="40"/>
      <c r="H91" s="40"/>
      <c r="I91" s="226"/>
      <c r="J91" s="40"/>
      <c r="K91" s="40"/>
      <c r="L91" s="44"/>
      <c r="M91" s="227"/>
      <c r="N91" s="228"/>
      <c r="O91" s="84"/>
      <c r="P91" s="84"/>
      <c r="Q91" s="84"/>
      <c r="R91" s="84"/>
      <c r="S91" s="84"/>
      <c r="T91" s="84"/>
      <c r="U91" s="85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130</v>
      </c>
      <c r="AU91" s="17" t="s">
        <v>85</v>
      </c>
    </row>
    <row r="92" s="2" customFormat="1">
      <c r="A92" s="38"/>
      <c r="B92" s="39"/>
      <c r="C92" s="40"/>
      <c r="D92" s="230" t="s">
        <v>142</v>
      </c>
      <c r="E92" s="40"/>
      <c r="F92" s="231" t="s">
        <v>274</v>
      </c>
      <c r="G92" s="40"/>
      <c r="H92" s="40"/>
      <c r="I92" s="226"/>
      <c r="J92" s="40"/>
      <c r="K92" s="40"/>
      <c r="L92" s="44"/>
      <c r="M92" s="227"/>
      <c r="N92" s="228"/>
      <c r="O92" s="84"/>
      <c r="P92" s="84"/>
      <c r="Q92" s="84"/>
      <c r="R92" s="84"/>
      <c r="S92" s="84"/>
      <c r="T92" s="84"/>
      <c r="U92" s="85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142</v>
      </c>
      <c r="AU92" s="17" t="s">
        <v>85</v>
      </c>
    </row>
    <row r="93" s="12" customFormat="1" ht="22.8" customHeight="1">
      <c r="A93" s="12"/>
      <c r="B93" s="195"/>
      <c r="C93" s="196"/>
      <c r="D93" s="197" t="s">
        <v>72</v>
      </c>
      <c r="E93" s="209" t="s">
        <v>275</v>
      </c>
      <c r="F93" s="209" t="s">
        <v>276</v>
      </c>
      <c r="G93" s="196"/>
      <c r="H93" s="196"/>
      <c r="I93" s="199"/>
      <c r="J93" s="210">
        <f>BK93</f>
        <v>0</v>
      </c>
      <c r="K93" s="196"/>
      <c r="L93" s="201"/>
      <c r="M93" s="202"/>
      <c r="N93" s="203"/>
      <c r="O93" s="203"/>
      <c r="P93" s="204">
        <f>SUM(P94:P96)</f>
        <v>0</v>
      </c>
      <c r="Q93" s="203"/>
      <c r="R93" s="204">
        <f>SUM(R94:R96)</f>
        <v>0</v>
      </c>
      <c r="S93" s="203"/>
      <c r="T93" s="204">
        <f>SUM(T94:T96)</f>
        <v>0</v>
      </c>
      <c r="U93" s="205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6" t="s">
        <v>153</v>
      </c>
      <c r="AT93" s="207" t="s">
        <v>72</v>
      </c>
      <c r="AU93" s="207" t="s">
        <v>77</v>
      </c>
      <c r="AY93" s="206" t="s">
        <v>121</v>
      </c>
      <c r="BK93" s="208">
        <f>SUM(BK94:BK96)</f>
        <v>0</v>
      </c>
    </row>
    <row r="94" s="2" customFormat="1" ht="21.75" customHeight="1">
      <c r="A94" s="38"/>
      <c r="B94" s="39"/>
      <c r="C94" s="211" t="s">
        <v>135</v>
      </c>
      <c r="D94" s="211" t="s">
        <v>124</v>
      </c>
      <c r="E94" s="212" t="s">
        <v>277</v>
      </c>
      <c r="F94" s="213" t="s">
        <v>278</v>
      </c>
      <c r="G94" s="214" t="s">
        <v>133</v>
      </c>
      <c r="H94" s="229">
        <v>1</v>
      </c>
      <c r="I94" s="216"/>
      <c r="J94" s="217">
        <f>ROUND(I94*H94,2)</f>
        <v>0</v>
      </c>
      <c r="K94" s="213" t="s">
        <v>139</v>
      </c>
      <c r="L94" s="44"/>
      <c r="M94" s="218" t="s">
        <v>19</v>
      </c>
      <c r="N94" s="219" t="s">
        <v>45</v>
      </c>
      <c r="O94" s="84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0">
        <f>S94*H94</f>
        <v>0</v>
      </c>
      <c r="U94" s="221" t="s">
        <v>19</v>
      </c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2" t="s">
        <v>266</v>
      </c>
      <c r="AT94" s="222" t="s">
        <v>124</v>
      </c>
      <c r="AU94" s="222" t="s">
        <v>85</v>
      </c>
      <c r="AY94" s="17" t="s">
        <v>121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7" t="s">
        <v>85</v>
      </c>
      <c r="BK94" s="223">
        <f>ROUND(I94*H94,2)</f>
        <v>0</v>
      </c>
      <c r="BL94" s="17" t="s">
        <v>266</v>
      </c>
      <c r="BM94" s="222" t="s">
        <v>279</v>
      </c>
    </row>
    <row r="95" s="2" customFormat="1">
      <c r="A95" s="38"/>
      <c r="B95" s="39"/>
      <c r="C95" s="40"/>
      <c r="D95" s="224" t="s">
        <v>130</v>
      </c>
      <c r="E95" s="40"/>
      <c r="F95" s="225" t="s">
        <v>278</v>
      </c>
      <c r="G95" s="40"/>
      <c r="H95" s="40"/>
      <c r="I95" s="226"/>
      <c r="J95" s="40"/>
      <c r="K95" s="40"/>
      <c r="L95" s="44"/>
      <c r="M95" s="227"/>
      <c r="N95" s="228"/>
      <c r="O95" s="84"/>
      <c r="P95" s="84"/>
      <c r="Q95" s="84"/>
      <c r="R95" s="84"/>
      <c r="S95" s="84"/>
      <c r="T95" s="84"/>
      <c r="U95" s="85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130</v>
      </c>
      <c r="AU95" s="17" t="s">
        <v>85</v>
      </c>
    </row>
    <row r="96" s="2" customFormat="1">
      <c r="A96" s="38"/>
      <c r="B96" s="39"/>
      <c r="C96" s="40"/>
      <c r="D96" s="230" t="s">
        <v>142</v>
      </c>
      <c r="E96" s="40"/>
      <c r="F96" s="231" t="s">
        <v>280</v>
      </c>
      <c r="G96" s="40"/>
      <c r="H96" s="40"/>
      <c r="I96" s="226"/>
      <c r="J96" s="40"/>
      <c r="K96" s="40"/>
      <c r="L96" s="44"/>
      <c r="M96" s="243"/>
      <c r="N96" s="244"/>
      <c r="O96" s="245"/>
      <c r="P96" s="245"/>
      <c r="Q96" s="245"/>
      <c r="R96" s="245"/>
      <c r="S96" s="245"/>
      <c r="T96" s="245"/>
      <c r="U96" s="246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142</v>
      </c>
      <c r="AU96" s="17" t="s">
        <v>85</v>
      </c>
    </row>
    <row r="97" s="2" customFormat="1" ht="6.96" customHeight="1">
      <c r="A97" s="38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44"/>
      <c r="M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</sheetData>
  <sheetProtection sheet="1" autoFilter="0" formatColumns="0" formatRows="0" objects="1" scenarios="1" spinCount="100000" saltValue="Dy3Rck+rpak3TdoycHcCyTMnLFOIXuXNDBzrnkm15gNrje5RCuDCSvdv322e5UqGkVHATFD7bR/HXNqZv5DyNg==" hashValue="CRXQIuOgG0E4Phjakp54wrW++8pizCIOrfWbBhulcBgetR9Bxu6b+TqUbH1zwQEz14Rzh5FstuFPq6Zzkmvygw==" algorithmName="SHA-512" password="CC35"/>
  <autoFilter ref="C82:K9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1/030001000"/>
    <hyperlink ref="F92" r:id="rId2" display="https://podminky.urs.cz/item/CS_URS_2025_01/045002000"/>
    <hyperlink ref="F96" r:id="rId3" display="https://podminky.urs.cz/item/CS_URS_2025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0"/>
    </row>
    <row r="4" s="1" customFormat="1" ht="24.96" customHeight="1">
      <c r="B4" s="20"/>
      <c r="C4" s="140" t="s">
        <v>281</v>
      </c>
      <c r="H4" s="20"/>
    </row>
    <row r="5" s="1" customFormat="1" ht="12" customHeight="1">
      <c r="B5" s="20"/>
      <c r="C5" s="248" t="s">
        <v>13</v>
      </c>
      <c r="D5" s="149" t="s">
        <v>14</v>
      </c>
      <c r="E5" s="1"/>
      <c r="F5" s="1"/>
      <c r="H5" s="20"/>
    </row>
    <row r="6" s="1" customFormat="1" ht="36.96" customHeight="1">
      <c r="B6" s="20"/>
      <c r="C6" s="249" t="s">
        <v>16</v>
      </c>
      <c r="D6" s="250" t="s">
        <v>17</v>
      </c>
      <c r="E6" s="1"/>
      <c r="F6" s="1"/>
      <c r="H6" s="20"/>
    </row>
    <row r="7" s="1" customFormat="1" ht="16.5" customHeight="1">
      <c r="B7" s="20"/>
      <c r="C7" s="142" t="s">
        <v>23</v>
      </c>
      <c r="D7" s="146" t="str">
        <f>'Rekapitulace stavby'!AN8</f>
        <v>27. 10. 2025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85"/>
      <c r="B9" s="251"/>
      <c r="C9" s="252" t="s">
        <v>54</v>
      </c>
      <c r="D9" s="253" t="s">
        <v>55</v>
      </c>
      <c r="E9" s="253" t="s">
        <v>107</v>
      </c>
      <c r="F9" s="254" t="s">
        <v>282</v>
      </c>
      <c r="G9" s="185"/>
      <c r="H9" s="251"/>
    </row>
    <row r="10" s="2" customFormat="1" ht="26.4" customHeight="1">
      <c r="A10" s="38"/>
      <c r="B10" s="44"/>
      <c r="C10" s="255" t="s">
        <v>77</v>
      </c>
      <c r="D10" s="255" t="s">
        <v>78</v>
      </c>
      <c r="E10" s="38"/>
      <c r="F10" s="38"/>
      <c r="G10" s="38"/>
      <c r="H10" s="44"/>
    </row>
    <row r="11" s="2" customFormat="1" ht="16.8" customHeight="1">
      <c r="A11" s="38"/>
      <c r="B11" s="44"/>
      <c r="C11" s="256" t="s">
        <v>283</v>
      </c>
      <c r="D11" s="257" t="s">
        <v>284</v>
      </c>
      <c r="E11" s="258" t="s">
        <v>232</v>
      </c>
      <c r="F11" s="259">
        <v>4.758</v>
      </c>
      <c r="G11" s="38"/>
      <c r="H11" s="44"/>
    </row>
    <row r="12" s="2" customFormat="1" ht="16.8" customHeight="1">
      <c r="A12" s="38"/>
      <c r="B12" s="44"/>
      <c r="C12" s="260" t="s">
        <v>19</v>
      </c>
      <c r="D12" s="260" t="s">
        <v>285</v>
      </c>
      <c r="E12" s="17" t="s">
        <v>19</v>
      </c>
      <c r="F12" s="261">
        <v>0</v>
      </c>
      <c r="G12" s="38"/>
      <c r="H12" s="44"/>
    </row>
    <row r="13" s="2" customFormat="1" ht="16.8" customHeight="1">
      <c r="A13" s="38"/>
      <c r="B13" s="44"/>
      <c r="C13" s="260" t="s">
        <v>19</v>
      </c>
      <c r="D13" s="260" t="s">
        <v>286</v>
      </c>
      <c r="E13" s="17" t="s">
        <v>19</v>
      </c>
      <c r="F13" s="261">
        <v>4.4180000000000001</v>
      </c>
      <c r="G13" s="38"/>
      <c r="H13" s="44"/>
    </row>
    <row r="14" s="2" customFormat="1" ht="16.8" customHeight="1">
      <c r="A14" s="38"/>
      <c r="B14" s="44"/>
      <c r="C14" s="260" t="s">
        <v>19</v>
      </c>
      <c r="D14" s="260" t="s">
        <v>287</v>
      </c>
      <c r="E14" s="17" t="s">
        <v>19</v>
      </c>
      <c r="F14" s="261">
        <v>0.34000000000000002</v>
      </c>
      <c r="G14" s="38"/>
      <c r="H14" s="44"/>
    </row>
    <row r="15" s="2" customFormat="1" ht="16.8" customHeight="1">
      <c r="A15" s="38"/>
      <c r="B15" s="44"/>
      <c r="C15" s="260" t="s">
        <v>19</v>
      </c>
      <c r="D15" s="260" t="s">
        <v>288</v>
      </c>
      <c r="E15" s="17" t="s">
        <v>19</v>
      </c>
      <c r="F15" s="261">
        <v>4.758</v>
      </c>
      <c r="G15" s="38"/>
      <c r="H15" s="44"/>
    </row>
    <row r="16" s="2" customFormat="1" ht="16.8" customHeight="1">
      <c r="A16" s="38"/>
      <c r="B16" s="44"/>
      <c r="C16" s="256" t="s">
        <v>289</v>
      </c>
      <c r="D16" s="257" t="s">
        <v>290</v>
      </c>
      <c r="E16" s="258" t="s">
        <v>232</v>
      </c>
      <c r="F16" s="259">
        <v>3.2010000000000001</v>
      </c>
      <c r="G16" s="38"/>
      <c r="H16" s="44"/>
    </row>
    <row r="17" s="2" customFormat="1" ht="16.8" customHeight="1">
      <c r="A17" s="38"/>
      <c r="B17" s="44"/>
      <c r="C17" s="260" t="s">
        <v>19</v>
      </c>
      <c r="D17" s="260" t="s">
        <v>291</v>
      </c>
      <c r="E17" s="17" t="s">
        <v>19</v>
      </c>
      <c r="F17" s="261">
        <v>4.391</v>
      </c>
      <c r="G17" s="38"/>
      <c r="H17" s="44"/>
    </row>
    <row r="18" s="2" customFormat="1" ht="16.8" customHeight="1">
      <c r="A18" s="38"/>
      <c r="B18" s="44"/>
      <c r="C18" s="260" t="s">
        <v>19</v>
      </c>
      <c r="D18" s="260" t="s">
        <v>292</v>
      </c>
      <c r="E18" s="17" t="s">
        <v>19</v>
      </c>
      <c r="F18" s="261">
        <v>0</v>
      </c>
      <c r="G18" s="38"/>
      <c r="H18" s="44"/>
    </row>
    <row r="19" s="2" customFormat="1" ht="16.8" customHeight="1">
      <c r="A19" s="38"/>
      <c r="B19" s="44"/>
      <c r="C19" s="260" t="s">
        <v>19</v>
      </c>
      <c r="D19" s="260" t="s">
        <v>293</v>
      </c>
      <c r="E19" s="17" t="s">
        <v>19</v>
      </c>
      <c r="F19" s="261">
        <v>-1.19</v>
      </c>
      <c r="G19" s="38"/>
      <c r="H19" s="44"/>
    </row>
    <row r="20" s="2" customFormat="1" ht="16.8" customHeight="1">
      <c r="A20" s="38"/>
      <c r="B20" s="44"/>
      <c r="C20" s="260" t="s">
        <v>19</v>
      </c>
      <c r="D20" s="260" t="s">
        <v>288</v>
      </c>
      <c r="E20" s="17" t="s">
        <v>19</v>
      </c>
      <c r="F20" s="261">
        <v>3.2010000000000001</v>
      </c>
      <c r="G20" s="38"/>
      <c r="H20" s="44"/>
    </row>
    <row r="21" s="2" customFormat="1" ht="16.8" customHeight="1">
      <c r="A21" s="38"/>
      <c r="B21" s="44"/>
      <c r="C21" s="256" t="s">
        <v>294</v>
      </c>
      <c r="D21" s="257" t="s">
        <v>295</v>
      </c>
      <c r="E21" s="258" t="s">
        <v>232</v>
      </c>
      <c r="F21" s="259">
        <v>10.94</v>
      </c>
      <c r="G21" s="38"/>
      <c r="H21" s="44"/>
    </row>
    <row r="22" s="2" customFormat="1" ht="16.8" customHeight="1">
      <c r="A22" s="38"/>
      <c r="B22" s="44"/>
      <c r="C22" s="260" t="s">
        <v>19</v>
      </c>
      <c r="D22" s="260" t="s">
        <v>296</v>
      </c>
      <c r="E22" s="17" t="s">
        <v>19</v>
      </c>
      <c r="F22" s="261">
        <v>4.9199999999999999</v>
      </c>
      <c r="G22" s="38"/>
      <c r="H22" s="44"/>
    </row>
    <row r="23" s="2" customFormat="1" ht="16.8" customHeight="1">
      <c r="A23" s="38"/>
      <c r="B23" s="44"/>
      <c r="C23" s="260" t="s">
        <v>19</v>
      </c>
      <c r="D23" s="260" t="s">
        <v>297</v>
      </c>
      <c r="E23" s="17" t="s">
        <v>19</v>
      </c>
      <c r="F23" s="261">
        <v>6.0199999999999996</v>
      </c>
      <c r="G23" s="38"/>
      <c r="H23" s="44"/>
    </row>
    <row r="24" s="2" customFormat="1" ht="16.8" customHeight="1">
      <c r="A24" s="38"/>
      <c r="B24" s="44"/>
      <c r="C24" s="260" t="s">
        <v>19</v>
      </c>
      <c r="D24" s="260" t="s">
        <v>288</v>
      </c>
      <c r="E24" s="17" t="s">
        <v>19</v>
      </c>
      <c r="F24" s="261">
        <v>10.94</v>
      </c>
      <c r="G24" s="38"/>
      <c r="H24" s="44"/>
    </row>
    <row r="25" s="2" customFormat="1" ht="16.8" customHeight="1">
      <c r="A25" s="38"/>
      <c r="B25" s="44"/>
      <c r="C25" s="256" t="s">
        <v>298</v>
      </c>
      <c r="D25" s="257" t="s">
        <v>299</v>
      </c>
      <c r="E25" s="258" t="s">
        <v>232</v>
      </c>
      <c r="F25" s="259">
        <v>18.879999999999999</v>
      </c>
      <c r="G25" s="38"/>
      <c r="H25" s="44"/>
    </row>
    <row r="26" s="2" customFormat="1" ht="16.8" customHeight="1">
      <c r="A26" s="38"/>
      <c r="B26" s="44"/>
      <c r="C26" s="260" t="s">
        <v>19</v>
      </c>
      <c r="D26" s="260" t="s">
        <v>300</v>
      </c>
      <c r="E26" s="17" t="s">
        <v>19</v>
      </c>
      <c r="F26" s="261">
        <v>23.800000000000001</v>
      </c>
      <c r="G26" s="38"/>
      <c r="H26" s="44"/>
    </row>
    <row r="27" s="2" customFormat="1" ht="16.8" customHeight="1">
      <c r="A27" s="38"/>
      <c r="B27" s="44"/>
      <c r="C27" s="260" t="s">
        <v>19</v>
      </c>
      <c r="D27" s="260" t="s">
        <v>301</v>
      </c>
      <c r="E27" s="17" t="s">
        <v>19</v>
      </c>
      <c r="F27" s="261">
        <v>0</v>
      </c>
      <c r="G27" s="38"/>
      <c r="H27" s="44"/>
    </row>
    <row r="28" s="2" customFormat="1" ht="16.8" customHeight="1">
      <c r="A28" s="38"/>
      <c r="B28" s="44"/>
      <c r="C28" s="260" t="s">
        <v>19</v>
      </c>
      <c r="D28" s="260" t="s">
        <v>302</v>
      </c>
      <c r="E28" s="17" t="s">
        <v>19</v>
      </c>
      <c r="F28" s="261">
        <v>-4.9199999999999999</v>
      </c>
      <c r="G28" s="38"/>
      <c r="H28" s="44"/>
    </row>
    <row r="29" s="2" customFormat="1" ht="16.8" customHeight="1">
      <c r="A29" s="38"/>
      <c r="B29" s="44"/>
      <c r="C29" s="260" t="s">
        <v>19</v>
      </c>
      <c r="D29" s="260" t="s">
        <v>288</v>
      </c>
      <c r="E29" s="17" t="s">
        <v>19</v>
      </c>
      <c r="F29" s="261">
        <v>18.879999999999999</v>
      </c>
      <c r="G29" s="38"/>
      <c r="H29" s="44"/>
    </row>
    <row r="30" s="2" customFormat="1" ht="16.8" customHeight="1">
      <c r="A30" s="38"/>
      <c r="B30" s="44"/>
      <c r="C30" s="256" t="s">
        <v>303</v>
      </c>
      <c r="D30" s="257" t="s">
        <v>304</v>
      </c>
      <c r="E30" s="258" t="s">
        <v>232</v>
      </c>
      <c r="F30" s="259">
        <v>2.798</v>
      </c>
      <c r="G30" s="38"/>
      <c r="H30" s="44"/>
    </row>
    <row r="31" s="2" customFormat="1" ht="16.8" customHeight="1">
      <c r="A31" s="38"/>
      <c r="B31" s="44"/>
      <c r="C31" s="260" t="s">
        <v>19</v>
      </c>
      <c r="D31" s="260" t="s">
        <v>305</v>
      </c>
      <c r="E31" s="17" t="s">
        <v>19</v>
      </c>
      <c r="F31" s="261">
        <v>2.798</v>
      </c>
      <c r="G31" s="38"/>
      <c r="H31" s="44"/>
    </row>
    <row r="32" s="2" customFormat="1" ht="16.8" customHeight="1">
      <c r="A32" s="38"/>
      <c r="B32" s="44"/>
      <c r="C32" s="256" t="s">
        <v>305</v>
      </c>
      <c r="D32" s="257" t="s">
        <v>306</v>
      </c>
      <c r="E32" s="258" t="s">
        <v>232</v>
      </c>
      <c r="F32" s="259">
        <v>2.798</v>
      </c>
      <c r="G32" s="38"/>
      <c r="H32" s="44"/>
    </row>
    <row r="33" s="2" customFormat="1" ht="16.8" customHeight="1">
      <c r="A33" s="38"/>
      <c r="B33" s="44"/>
      <c r="C33" s="260" t="s">
        <v>19</v>
      </c>
      <c r="D33" s="260" t="s">
        <v>307</v>
      </c>
      <c r="E33" s="17" t="s">
        <v>19</v>
      </c>
      <c r="F33" s="261">
        <v>2.573</v>
      </c>
      <c r="G33" s="38"/>
      <c r="H33" s="44"/>
    </row>
    <row r="34" s="2" customFormat="1" ht="16.8" customHeight="1">
      <c r="A34" s="38"/>
      <c r="B34" s="44"/>
      <c r="C34" s="260" t="s">
        <v>19</v>
      </c>
      <c r="D34" s="260" t="s">
        <v>308</v>
      </c>
      <c r="E34" s="17" t="s">
        <v>19</v>
      </c>
      <c r="F34" s="261">
        <v>0.12</v>
      </c>
      <c r="G34" s="38"/>
      <c r="H34" s="44"/>
    </row>
    <row r="35" s="2" customFormat="1" ht="16.8" customHeight="1">
      <c r="A35" s="38"/>
      <c r="B35" s="44"/>
      <c r="C35" s="260" t="s">
        <v>19</v>
      </c>
      <c r="D35" s="260" t="s">
        <v>309</v>
      </c>
      <c r="E35" s="17" t="s">
        <v>19</v>
      </c>
      <c r="F35" s="261">
        <v>0.105</v>
      </c>
      <c r="G35" s="38"/>
      <c r="H35" s="44"/>
    </row>
    <row r="36" s="2" customFormat="1" ht="16.8" customHeight="1">
      <c r="A36" s="38"/>
      <c r="B36" s="44"/>
      <c r="C36" s="260" t="s">
        <v>19</v>
      </c>
      <c r="D36" s="260" t="s">
        <v>288</v>
      </c>
      <c r="E36" s="17" t="s">
        <v>19</v>
      </c>
      <c r="F36" s="261">
        <v>2.798</v>
      </c>
      <c r="G36" s="38"/>
      <c r="H36" s="44"/>
    </row>
    <row r="37" s="2" customFormat="1" ht="16.8" customHeight="1">
      <c r="A37" s="38"/>
      <c r="B37" s="44"/>
      <c r="C37" s="256" t="s">
        <v>310</v>
      </c>
      <c r="D37" s="257" t="s">
        <v>311</v>
      </c>
      <c r="E37" s="258" t="s">
        <v>232</v>
      </c>
      <c r="F37" s="259">
        <v>4.391</v>
      </c>
      <c r="G37" s="38"/>
      <c r="H37" s="44"/>
    </row>
    <row r="38" s="2" customFormat="1" ht="16.8" customHeight="1">
      <c r="A38" s="38"/>
      <c r="B38" s="44"/>
      <c r="C38" s="260" t="s">
        <v>19</v>
      </c>
      <c r="D38" s="260" t="s">
        <v>291</v>
      </c>
      <c r="E38" s="17" t="s">
        <v>19</v>
      </c>
      <c r="F38" s="261">
        <v>4.391</v>
      </c>
      <c r="G38" s="38"/>
      <c r="H38" s="44"/>
    </row>
    <row r="39" s="2" customFormat="1" ht="16.8" customHeight="1">
      <c r="A39" s="38"/>
      <c r="B39" s="44"/>
      <c r="C39" s="260" t="s">
        <v>19</v>
      </c>
      <c r="D39" s="260" t="s">
        <v>288</v>
      </c>
      <c r="E39" s="17" t="s">
        <v>19</v>
      </c>
      <c r="F39" s="261">
        <v>4.391</v>
      </c>
      <c r="G39" s="38"/>
      <c r="H39" s="44"/>
    </row>
    <row r="40" s="2" customFormat="1" ht="16.8" customHeight="1">
      <c r="A40" s="38"/>
      <c r="B40" s="44"/>
      <c r="C40" s="256" t="s">
        <v>312</v>
      </c>
      <c r="D40" s="257" t="s">
        <v>313</v>
      </c>
      <c r="E40" s="258" t="s">
        <v>232</v>
      </c>
      <c r="F40" s="259">
        <v>4.4480000000000004</v>
      </c>
      <c r="G40" s="38"/>
      <c r="H40" s="44"/>
    </row>
    <row r="41" s="2" customFormat="1" ht="16.8" customHeight="1">
      <c r="A41" s="38"/>
      <c r="B41" s="44"/>
      <c r="C41" s="260" t="s">
        <v>19</v>
      </c>
      <c r="D41" s="260" t="s">
        <v>314</v>
      </c>
      <c r="E41" s="17" t="s">
        <v>19</v>
      </c>
      <c r="F41" s="261">
        <v>0</v>
      </c>
      <c r="G41" s="38"/>
      <c r="H41" s="44"/>
    </row>
    <row r="42" s="2" customFormat="1" ht="16.8" customHeight="1">
      <c r="A42" s="38"/>
      <c r="B42" s="44"/>
      <c r="C42" s="260" t="s">
        <v>19</v>
      </c>
      <c r="D42" s="260" t="s">
        <v>315</v>
      </c>
      <c r="E42" s="17" t="s">
        <v>19</v>
      </c>
      <c r="F42" s="261">
        <v>4.4480000000000004</v>
      </c>
      <c r="G42" s="38"/>
      <c r="H42" s="44"/>
    </row>
    <row r="43" s="2" customFormat="1" ht="16.8" customHeight="1">
      <c r="A43" s="38"/>
      <c r="B43" s="44"/>
      <c r="C43" s="260" t="s">
        <v>19</v>
      </c>
      <c r="D43" s="260" t="s">
        <v>288</v>
      </c>
      <c r="E43" s="17" t="s">
        <v>19</v>
      </c>
      <c r="F43" s="261">
        <v>4.4480000000000004</v>
      </c>
      <c r="G43" s="38"/>
      <c r="H43" s="44"/>
    </row>
    <row r="44" s="2" customFormat="1" ht="16.8" customHeight="1">
      <c r="A44" s="38"/>
      <c r="B44" s="44"/>
      <c r="C44" s="256" t="s">
        <v>316</v>
      </c>
      <c r="D44" s="257" t="s">
        <v>317</v>
      </c>
      <c r="E44" s="258" t="s">
        <v>318</v>
      </c>
      <c r="F44" s="259">
        <v>9.4800000000000004</v>
      </c>
      <c r="G44" s="38"/>
      <c r="H44" s="44"/>
    </row>
    <row r="45" s="2" customFormat="1" ht="16.8" customHeight="1">
      <c r="A45" s="38"/>
      <c r="B45" s="44"/>
      <c r="C45" s="260" t="s">
        <v>19</v>
      </c>
      <c r="D45" s="260" t="s">
        <v>319</v>
      </c>
      <c r="E45" s="17" t="s">
        <v>19</v>
      </c>
      <c r="F45" s="261">
        <v>9.4800000000000004</v>
      </c>
      <c r="G45" s="38"/>
      <c r="H45" s="44"/>
    </row>
    <row r="46" s="2" customFormat="1" ht="16.8" customHeight="1">
      <c r="A46" s="38"/>
      <c r="B46" s="44"/>
      <c r="C46" s="256" t="s">
        <v>320</v>
      </c>
      <c r="D46" s="257" t="s">
        <v>321</v>
      </c>
      <c r="E46" s="258" t="s">
        <v>232</v>
      </c>
      <c r="F46" s="259">
        <v>30.632000000000001</v>
      </c>
      <c r="G46" s="38"/>
      <c r="H46" s="44"/>
    </row>
    <row r="47" s="2" customFormat="1" ht="16.8" customHeight="1">
      <c r="A47" s="38"/>
      <c r="B47" s="44"/>
      <c r="C47" s="260" t="s">
        <v>19</v>
      </c>
      <c r="D47" s="260" t="s">
        <v>322</v>
      </c>
      <c r="E47" s="17" t="s">
        <v>19</v>
      </c>
      <c r="F47" s="261">
        <v>32.231999999999999</v>
      </c>
      <c r="G47" s="38"/>
      <c r="H47" s="44"/>
    </row>
    <row r="48" s="2" customFormat="1" ht="16.8" customHeight="1">
      <c r="A48" s="38"/>
      <c r="B48" s="44"/>
      <c r="C48" s="260" t="s">
        <v>19</v>
      </c>
      <c r="D48" s="260" t="s">
        <v>323</v>
      </c>
      <c r="E48" s="17" t="s">
        <v>19</v>
      </c>
      <c r="F48" s="261">
        <v>0</v>
      </c>
      <c r="G48" s="38"/>
      <c r="H48" s="44"/>
    </row>
    <row r="49" s="2" customFormat="1" ht="16.8" customHeight="1">
      <c r="A49" s="38"/>
      <c r="B49" s="44"/>
      <c r="C49" s="260" t="s">
        <v>19</v>
      </c>
      <c r="D49" s="260" t="s">
        <v>324</v>
      </c>
      <c r="E49" s="17" t="s">
        <v>19</v>
      </c>
      <c r="F49" s="261">
        <v>-1.6000000000000001</v>
      </c>
      <c r="G49" s="38"/>
      <c r="H49" s="44"/>
    </row>
    <row r="50" s="2" customFormat="1" ht="16.8" customHeight="1">
      <c r="A50" s="38"/>
      <c r="B50" s="44"/>
      <c r="C50" s="260" t="s">
        <v>19</v>
      </c>
      <c r="D50" s="260" t="s">
        <v>288</v>
      </c>
      <c r="E50" s="17" t="s">
        <v>19</v>
      </c>
      <c r="F50" s="261">
        <v>30.632000000000001</v>
      </c>
      <c r="G50" s="38"/>
      <c r="H50" s="44"/>
    </row>
    <row r="51" s="2" customFormat="1" ht="16.8" customHeight="1">
      <c r="A51" s="38"/>
      <c r="B51" s="44"/>
      <c r="C51" s="256" t="s">
        <v>325</v>
      </c>
      <c r="D51" s="257" t="s">
        <v>326</v>
      </c>
      <c r="E51" s="258" t="s">
        <v>232</v>
      </c>
      <c r="F51" s="259">
        <v>4.391</v>
      </c>
      <c r="G51" s="38"/>
      <c r="H51" s="44"/>
    </row>
    <row r="52" s="2" customFormat="1" ht="16.8" customHeight="1">
      <c r="A52" s="38"/>
      <c r="B52" s="44"/>
      <c r="C52" s="260" t="s">
        <v>19</v>
      </c>
      <c r="D52" s="260" t="s">
        <v>291</v>
      </c>
      <c r="E52" s="17" t="s">
        <v>19</v>
      </c>
      <c r="F52" s="261">
        <v>4.391</v>
      </c>
      <c r="G52" s="38"/>
      <c r="H52" s="44"/>
    </row>
    <row r="53" s="2" customFormat="1" ht="16.8" customHeight="1">
      <c r="A53" s="38"/>
      <c r="B53" s="44"/>
      <c r="C53" s="256" t="s">
        <v>291</v>
      </c>
      <c r="D53" s="257" t="s">
        <v>327</v>
      </c>
      <c r="E53" s="258" t="s">
        <v>232</v>
      </c>
      <c r="F53" s="259">
        <v>4.391</v>
      </c>
      <c r="G53" s="38"/>
      <c r="H53" s="44"/>
    </row>
    <row r="54" s="2" customFormat="1" ht="16.8" customHeight="1">
      <c r="A54" s="38"/>
      <c r="B54" s="44"/>
      <c r="C54" s="260" t="s">
        <v>19</v>
      </c>
      <c r="D54" s="260" t="s">
        <v>328</v>
      </c>
      <c r="E54" s="17" t="s">
        <v>19</v>
      </c>
      <c r="F54" s="261">
        <v>4.7249999999999996</v>
      </c>
      <c r="G54" s="38"/>
      <c r="H54" s="44"/>
    </row>
    <row r="55" s="2" customFormat="1" ht="16.8" customHeight="1">
      <c r="A55" s="38"/>
      <c r="B55" s="44"/>
      <c r="C55" s="260" t="s">
        <v>19</v>
      </c>
      <c r="D55" s="260" t="s">
        <v>329</v>
      </c>
      <c r="E55" s="17" t="s">
        <v>19</v>
      </c>
      <c r="F55" s="261">
        <v>-0.14799999999999999</v>
      </c>
      <c r="G55" s="38"/>
      <c r="H55" s="44"/>
    </row>
    <row r="56" s="2" customFormat="1" ht="16.8" customHeight="1">
      <c r="A56" s="38"/>
      <c r="B56" s="44"/>
      <c r="C56" s="260" t="s">
        <v>19</v>
      </c>
      <c r="D56" s="260" t="s">
        <v>330</v>
      </c>
      <c r="E56" s="17" t="s">
        <v>19</v>
      </c>
      <c r="F56" s="261">
        <v>-0.186</v>
      </c>
      <c r="G56" s="38"/>
      <c r="H56" s="44"/>
    </row>
    <row r="57" s="2" customFormat="1" ht="16.8" customHeight="1">
      <c r="A57" s="38"/>
      <c r="B57" s="44"/>
      <c r="C57" s="260" t="s">
        <v>19</v>
      </c>
      <c r="D57" s="260" t="s">
        <v>288</v>
      </c>
      <c r="E57" s="17" t="s">
        <v>19</v>
      </c>
      <c r="F57" s="261">
        <v>4.391</v>
      </c>
      <c r="G57" s="38"/>
      <c r="H57" s="44"/>
    </row>
    <row r="58" s="2" customFormat="1" ht="16.8" customHeight="1">
      <c r="A58" s="38"/>
      <c r="B58" s="44"/>
      <c r="C58" s="256" t="s">
        <v>331</v>
      </c>
      <c r="D58" s="257" t="s">
        <v>332</v>
      </c>
      <c r="E58" s="258" t="s">
        <v>232</v>
      </c>
      <c r="F58" s="259">
        <v>54.213999999999999</v>
      </c>
      <c r="G58" s="38"/>
      <c r="H58" s="44"/>
    </row>
    <row r="59" s="2" customFormat="1" ht="16.8" customHeight="1">
      <c r="A59" s="38"/>
      <c r="B59" s="44"/>
      <c r="C59" s="260" t="s">
        <v>19</v>
      </c>
      <c r="D59" s="260" t="s">
        <v>333</v>
      </c>
      <c r="E59" s="17" t="s">
        <v>19</v>
      </c>
      <c r="F59" s="261">
        <v>0</v>
      </c>
      <c r="G59" s="38"/>
      <c r="H59" s="44"/>
    </row>
    <row r="60" s="2" customFormat="1" ht="16.8" customHeight="1">
      <c r="A60" s="38"/>
      <c r="B60" s="44"/>
      <c r="C60" s="260" t="s">
        <v>19</v>
      </c>
      <c r="D60" s="260" t="s">
        <v>334</v>
      </c>
      <c r="E60" s="17" t="s">
        <v>19</v>
      </c>
      <c r="F60" s="261">
        <v>57.119999999999997</v>
      </c>
      <c r="G60" s="38"/>
      <c r="H60" s="44"/>
    </row>
    <row r="61" s="2" customFormat="1" ht="16.8" customHeight="1">
      <c r="A61" s="38"/>
      <c r="B61" s="44"/>
      <c r="C61" s="260" t="s">
        <v>19</v>
      </c>
      <c r="D61" s="260" t="s">
        <v>335</v>
      </c>
      <c r="E61" s="17" t="s">
        <v>19</v>
      </c>
      <c r="F61" s="261">
        <v>1.3600000000000001</v>
      </c>
      <c r="G61" s="38"/>
      <c r="H61" s="44"/>
    </row>
    <row r="62" s="2" customFormat="1" ht="16.8" customHeight="1">
      <c r="A62" s="38"/>
      <c r="B62" s="44"/>
      <c r="C62" s="260" t="s">
        <v>19</v>
      </c>
      <c r="D62" s="260" t="s">
        <v>336</v>
      </c>
      <c r="E62" s="17" t="s">
        <v>19</v>
      </c>
      <c r="F62" s="261">
        <v>0</v>
      </c>
      <c r="G62" s="38"/>
      <c r="H62" s="44"/>
    </row>
    <row r="63" s="2" customFormat="1" ht="16.8" customHeight="1">
      <c r="A63" s="38"/>
      <c r="B63" s="44"/>
      <c r="C63" s="260" t="s">
        <v>19</v>
      </c>
      <c r="D63" s="260" t="s">
        <v>337</v>
      </c>
      <c r="E63" s="17" t="s">
        <v>19</v>
      </c>
      <c r="F63" s="261">
        <v>4.0499999999999998</v>
      </c>
      <c r="G63" s="38"/>
      <c r="H63" s="44"/>
    </row>
    <row r="64" s="2" customFormat="1" ht="16.8" customHeight="1">
      <c r="A64" s="38"/>
      <c r="B64" s="44"/>
      <c r="C64" s="260" t="s">
        <v>19</v>
      </c>
      <c r="D64" s="260" t="s">
        <v>338</v>
      </c>
      <c r="E64" s="17" t="s">
        <v>19</v>
      </c>
      <c r="F64" s="261">
        <v>1.03</v>
      </c>
      <c r="G64" s="38"/>
      <c r="H64" s="44"/>
    </row>
    <row r="65" s="2" customFormat="1" ht="16.8" customHeight="1">
      <c r="A65" s="38"/>
      <c r="B65" s="44"/>
      <c r="C65" s="260" t="s">
        <v>19</v>
      </c>
      <c r="D65" s="260" t="s">
        <v>339</v>
      </c>
      <c r="E65" s="17" t="s">
        <v>19</v>
      </c>
      <c r="F65" s="261">
        <v>0</v>
      </c>
      <c r="G65" s="38"/>
      <c r="H65" s="44"/>
    </row>
    <row r="66" s="2" customFormat="1" ht="16.8" customHeight="1">
      <c r="A66" s="38"/>
      <c r="B66" s="44"/>
      <c r="C66" s="260" t="s">
        <v>19</v>
      </c>
      <c r="D66" s="260" t="s">
        <v>324</v>
      </c>
      <c r="E66" s="17" t="s">
        <v>19</v>
      </c>
      <c r="F66" s="261">
        <v>-1.6000000000000001</v>
      </c>
      <c r="G66" s="38"/>
      <c r="H66" s="44"/>
    </row>
    <row r="67" s="2" customFormat="1" ht="16.8" customHeight="1">
      <c r="A67" s="38"/>
      <c r="B67" s="44"/>
      <c r="C67" s="260" t="s">
        <v>19</v>
      </c>
      <c r="D67" s="260" t="s">
        <v>340</v>
      </c>
      <c r="E67" s="17" t="s">
        <v>19</v>
      </c>
      <c r="F67" s="261">
        <v>-3.456</v>
      </c>
      <c r="G67" s="38"/>
      <c r="H67" s="44"/>
    </row>
    <row r="68" s="2" customFormat="1" ht="16.8" customHeight="1">
      <c r="A68" s="38"/>
      <c r="B68" s="44"/>
      <c r="C68" s="260" t="s">
        <v>19</v>
      </c>
      <c r="D68" s="260" t="s">
        <v>341</v>
      </c>
      <c r="E68" s="17" t="s">
        <v>19</v>
      </c>
      <c r="F68" s="261">
        <v>0</v>
      </c>
      <c r="G68" s="38"/>
      <c r="H68" s="44"/>
    </row>
    <row r="69" s="2" customFormat="1" ht="16.8" customHeight="1">
      <c r="A69" s="38"/>
      <c r="B69" s="44"/>
      <c r="C69" s="260" t="s">
        <v>19</v>
      </c>
      <c r="D69" s="260" t="s">
        <v>342</v>
      </c>
      <c r="E69" s="17" t="s">
        <v>19</v>
      </c>
      <c r="F69" s="261">
        <v>-4.29</v>
      </c>
      <c r="G69" s="38"/>
      <c r="H69" s="44"/>
    </row>
    <row r="70" s="2" customFormat="1" ht="16.8" customHeight="1">
      <c r="A70" s="38"/>
      <c r="B70" s="44"/>
      <c r="C70" s="260" t="s">
        <v>19</v>
      </c>
      <c r="D70" s="260" t="s">
        <v>288</v>
      </c>
      <c r="E70" s="17" t="s">
        <v>19</v>
      </c>
      <c r="F70" s="261">
        <v>54.213999999999999</v>
      </c>
      <c r="G70" s="38"/>
      <c r="H70" s="44"/>
    </row>
    <row r="71" s="2" customFormat="1" ht="16.8" customHeight="1">
      <c r="A71" s="38"/>
      <c r="B71" s="44"/>
      <c r="C71" s="256" t="s">
        <v>343</v>
      </c>
      <c r="D71" s="257" t="s">
        <v>344</v>
      </c>
      <c r="E71" s="258" t="s">
        <v>232</v>
      </c>
      <c r="F71" s="259">
        <v>18.718</v>
      </c>
      <c r="G71" s="38"/>
      <c r="H71" s="44"/>
    </row>
    <row r="72" s="2" customFormat="1" ht="16.8" customHeight="1">
      <c r="A72" s="38"/>
      <c r="B72" s="44"/>
      <c r="C72" s="260" t="s">
        <v>19</v>
      </c>
      <c r="D72" s="260" t="s">
        <v>345</v>
      </c>
      <c r="E72" s="17" t="s">
        <v>19</v>
      </c>
      <c r="F72" s="261">
        <v>18.718</v>
      </c>
      <c r="G72" s="38"/>
      <c r="H72" s="44"/>
    </row>
    <row r="73" s="2" customFormat="1" ht="16.8" customHeight="1">
      <c r="A73" s="38"/>
      <c r="B73" s="44"/>
      <c r="C73" s="256" t="s">
        <v>346</v>
      </c>
      <c r="D73" s="257" t="s">
        <v>347</v>
      </c>
      <c r="E73" s="258" t="s">
        <v>232</v>
      </c>
      <c r="F73" s="259">
        <v>18.718</v>
      </c>
      <c r="G73" s="38"/>
      <c r="H73" s="44"/>
    </row>
    <row r="74" s="2" customFormat="1" ht="16.8" customHeight="1">
      <c r="A74" s="38"/>
      <c r="B74" s="44"/>
      <c r="C74" s="260" t="s">
        <v>19</v>
      </c>
      <c r="D74" s="260" t="s">
        <v>345</v>
      </c>
      <c r="E74" s="17" t="s">
        <v>19</v>
      </c>
      <c r="F74" s="261">
        <v>18.718</v>
      </c>
      <c r="G74" s="38"/>
      <c r="H74" s="44"/>
    </row>
    <row r="75" s="2" customFormat="1" ht="16.8" customHeight="1">
      <c r="A75" s="38"/>
      <c r="B75" s="44"/>
      <c r="C75" s="256" t="s">
        <v>345</v>
      </c>
      <c r="D75" s="257" t="s">
        <v>348</v>
      </c>
      <c r="E75" s="258" t="s">
        <v>232</v>
      </c>
      <c r="F75" s="259">
        <v>18.718</v>
      </c>
      <c r="G75" s="38"/>
      <c r="H75" s="44"/>
    </row>
    <row r="76" s="2" customFormat="1" ht="16.8" customHeight="1">
      <c r="A76" s="38"/>
      <c r="B76" s="44"/>
      <c r="C76" s="260" t="s">
        <v>19</v>
      </c>
      <c r="D76" s="260" t="s">
        <v>349</v>
      </c>
      <c r="E76" s="17" t="s">
        <v>19</v>
      </c>
      <c r="F76" s="261">
        <v>17.629999999999999</v>
      </c>
      <c r="G76" s="38"/>
      <c r="H76" s="44"/>
    </row>
    <row r="77" s="2" customFormat="1" ht="16.8" customHeight="1">
      <c r="A77" s="38"/>
      <c r="B77" s="44"/>
      <c r="C77" s="260" t="s">
        <v>19</v>
      </c>
      <c r="D77" s="260" t="s">
        <v>350</v>
      </c>
      <c r="E77" s="17" t="s">
        <v>19</v>
      </c>
      <c r="F77" s="261">
        <v>0</v>
      </c>
      <c r="G77" s="38"/>
      <c r="H77" s="44"/>
    </row>
    <row r="78" s="2" customFormat="1" ht="16.8" customHeight="1">
      <c r="A78" s="38"/>
      <c r="B78" s="44"/>
      <c r="C78" s="260" t="s">
        <v>19</v>
      </c>
      <c r="D78" s="260" t="s">
        <v>351</v>
      </c>
      <c r="E78" s="17" t="s">
        <v>19</v>
      </c>
      <c r="F78" s="261">
        <v>0.75</v>
      </c>
      <c r="G78" s="38"/>
      <c r="H78" s="44"/>
    </row>
    <row r="79" s="2" customFormat="1" ht="16.8" customHeight="1">
      <c r="A79" s="38"/>
      <c r="B79" s="44"/>
      <c r="C79" s="260" t="s">
        <v>19</v>
      </c>
      <c r="D79" s="260" t="s">
        <v>352</v>
      </c>
      <c r="E79" s="17" t="s">
        <v>19</v>
      </c>
      <c r="F79" s="261">
        <v>0</v>
      </c>
      <c r="G79" s="38"/>
      <c r="H79" s="44"/>
    </row>
    <row r="80" s="2" customFormat="1" ht="16.8" customHeight="1">
      <c r="A80" s="38"/>
      <c r="B80" s="44"/>
      <c r="C80" s="260" t="s">
        <v>19</v>
      </c>
      <c r="D80" s="260" t="s">
        <v>353</v>
      </c>
      <c r="E80" s="17" t="s">
        <v>19</v>
      </c>
      <c r="F80" s="261">
        <v>-0.10000000000000001</v>
      </c>
      <c r="G80" s="38"/>
      <c r="H80" s="44"/>
    </row>
    <row r="81" s="2" customFormat="1" ht="16.8" customHeight="1">
      <c r="A81" s="38"/>
      <c r="B81" s="44"/>
      <c r="C81" s="260" t="s">
        <v>19</v>
      </c>
      <c r="D81" s="260" t="s">
        <v>354</v>
      </c>
      <c r="E81" s="17" t="s">
        <v>19</v>
      </c>
      <c r="F81" s="261">
        <v>0</v>
      </c>
      <c r="G81" s="38"/>
      <c r="H81" s="44"/>
    </row>
    <row r="82" s="2" customFormat="1" ht="16.8" customHeight="1">
      <c r="A82" s="38"/>
      <c r="B82" s="44"/>
      <c r="C82" s="260" t="s">
        <v>19</v>
      </c>
      <c r="D82" s="260" t="s">
        <v>355</v>
      </c>
      <c r="E82" s="17" t="s">
        <v>19</v>
      </c>
      <c r="F82" s="261">
        <v>0.438</v>
      </c>
      <c r="G82" s="38"/>
      <c r="H82" s="44"/>
    </row>
    <row r="83" s="2" customFormat="1" ht="16.8" customHeight="1">
      <c r="A83" s="38"/>
      <c r="B83" s="44"/>
      <c r="C83" s="260" t="s">
        <v>19</v>
      </c>
      <c r="D83" s="260" t="s">
        <v>288</v>
      </c>
      <c r="E83" s="17" t="s">
        <v>19</v>
      </c>
      <c r="F83" s="261">
        <v>18.718</v>
      </c>
      <c r="G83" s="38"/>
      <c r="H83" s="44"/>
    </row>
    <row r="84" s="2" customFormat="1" ht="16.8" customHeight="1">
      <c r="A84" s="38"/>
      <c r="B84" s="44"/>
      <c r="C84" s="256" t="s">
        <v>356</v>
      </c>
      <c r="D84" s="257" t="s">
        <v>357</v>
      </c>
      <c r="E84" s="258" t="s">
        <v>232</v>
      </c>
      <c r="F84" s="259">
        <v>60.639000000000003</v>
      </c>
      <c r="G84" s="38"/>
      <c r="H84" s="44"/>
    </row>
    <row r="85" s="2" customFormat="1" ht="16.8" customHeight="1">
      <c r="A85" s="38"/>
      <c r="B85" s="44"/>
      <c r="C85" s="260" t="s">
        <v>19</v>
      </c>
      <c r="D85" s="260" t="s">
        <v>358</v>
      </c>
      <c r="E85" s="17" t="s">
        <v>19</v>
      </c>
      <c r="F85" s="261">
        <v>62.899999999999999</v>
      </c>
      <c r="G85" s="38"/>
      <c r="H85" s="44"/>
    </row>
    <row r="86" s="2" customFormat="1" ht="16.8" customHeight="1">
      <c r="A86" s="38"/>
      <c r="B86" s="44"/>
      <c r="C86" s="260" t="s">
        <v>19</v>
      </c>
      <c r="D86" s="260" t="s">
        <v>359</v>
      </c>
      <c r="E86" s="17" t="s">
        <v>19</v>
      </c>
      <c r="F86" s="261">
        <v>0</v>
      </c>
      <c r="G86" s="38"/>
      <c r="H86" s="44"/>
    </row>
    <row r="87" s="2" customFormat="1" ht="16.8" customHeight="1">
      <c r="A87" s="38"/>
      <c r="B87" s="44"/>
      <c r="C87" s="260" t="s">
        <v>19</v>
      </c>
      <c r="D87" s="260" t="s">
        <v>360</v>
      </c>
      <c r="E87" s="17" t="s">
        <v>19</v>
      </c>
      <c r="F87" s="261">
        <v>2.04</v>
      </c>
      <c r="G87" s="38"/>
      <c r="H87" s="44"/>
    </row>
    <row r="88" s="2" customFormat="1" ht="16.8" customHeight="1">
      <c r="A88" s="38"/>
      <c r="B88" s="44"/>
      <c r="C88" s="260" t="s">
        <v>19</v>
      </c>
      <c r="D88" s="260" t="s">
        <v>361</v>
      </c>
      <c r="E88" s="17" t="s">
        <v>19</v>
      </c>
      <c r="F88" s="261">
        <v>1.3</v>
      </c>
      <c r="G88" s="38"/>
      <c r="H88" s="44"/>
    </row>
    <row r="89" s="2" customFormat="1" ht="16.8" customHeight="1">
      <c r="A89" s="38"/>
      <c r="B89" s="44"/>
      <c r="C89" s="260" t="s">
        <v>19</v>
      </c>
      <c r="D89" s="260" t="s">
        <v>301</v>
      </c>
      <c r="E89" s="17" t="s">
        <v>19</v>
      </c>
      <c r="F89" s="261">
        <v>0</v>
      </c>
      <c r="G89" s="38"/>
      <c r="H89" s="44"/>
    </row>
    <row r="90" s="2" customFormat="1" ht="16.8" customHeight="1">
      <c r="A90" s="38"/>
      <c r="B90" s="44"/>
      <c r="C90" s="260" t="s">
        <v>19</v>
      </c>
      <c r="D90" s="260" t="s">
        <v>340</v>
      </c>
      <c r="E90" s="17" t="s">
        <v>19</v>
      </c>
      <c r="F90" s="261">
        <v>-3.456</v>
      </c>
      <c r="G90" s="38"/>
      <c r="H90" s="44"/>
    </row>
    <row r="91" s="2" customFormat="1" ht="16.8" customHeight="1">
      <c r="A91" s="38"/>
      <c r="B91" s="44"/>
      <c r="C91" s="260" t="s">
        <v>19</v>
      </c>
      <c r="D91" s="260" t="s">
        <v>362</v>
      </c>
      <c r="E91" s="17" t="s">
        <v>19</v>
      </c>
      <c r="F91" s="261">
        <v>-2.145</v>
      </c>
      <c r="G91" s="38"/>
      <c r="H91" s="44"/>
    </row>
    <row r="92" s="2" customFormat="1" ht="16.8" customHeight="1">
      <c r="A92" s="38"/>
      <c r="B92" s="44"/>
      <c r="C92" s="260" t="s">
        <v>19</v>
      </c>
      <c r="D92" s="260" t="s">
        <v>288</v>
      </c>
      <c r="E92" s="17" t="s">
        <v>19</v>
      </c>
      <c r="F92" s="261">
        <v>60.639000000000003</v>
      </c>
      <c r="G92" s="38"/>
      <c r="H92" s="44"/>
    </row>
    <row r="93" s="2" customFormat="1" ht="16.8" customHeight="1">
      <c r="A93" s="38"/>
      <c r="B93" s="44"/>
      <c r="C93" s="256" t="s">
        <v>363</v>
      </c>
      <c r="D93" s="257" t="s">
        <v>364</v>
      </c>
      <c r="E93" s="258" t="s">
        <v>232</v>
      </c>
      <c r="F93" s="259">
        <v>21.422000000000001</v>
      </c>
      <c r="G93" s="38"/>
      <c r="H93" s="44"/>
    </row>
    <row r="94" s="2" customFormat="1" ht="16.8" customHeight="1">
      <c r="A94" s="38"/>
      <c r="B94" s="44"/>
      <c r="C94" s="260" t="s">
        <v>19</v>
      </c>
      <c r="D94" s="260" t="s">
        <v>365</v>
      </c>
      <c r="E94" s="17" t="s">
        <v>19</v>
      </c>
      <c r="F94" s="261">
        <v>21.422000000000001</v>
      </c>
      <c r="G94" s="38"/>
      <c r="H94" s="44"/>
    </row>
    <row r="95" s="2" customFormat="1" ht="16.8" customHeight="1">
      <c r="A95" s="38"/>
      <c r="B95" s="44"/>
      <c r="C95" s="260" t="s">
        <v>19</v>
      </c>
      <c r="D95" s="260" t="s">
        <v>288</v>
      </c>
      <c r="E95" s="17" t="s">
        <v>19</v>
      </c>
      <c r="F95" s="261">
        <v>21.422000000000001</v>
      </c>
      <c r="G95" s="38"/>
      <c r="H95" s="44"/>
    </row>
    <row r="96" s="2" customFormat="1" ht="16.8" customHeight="1">
      <c r="A96" s="38"/>
      <c r="B96" s="44"/>
      <c r="C96" s="256" t="s">
        <v>365</v>
      </c>
      <c r="D96" s="257" t="s">
        <v>366</v>
      </c>
      <c r="E96" s="258" t="s">
        <v>232</v>
      </c>
      <c r="F96" s="259">
        <v>21.422000000000001</v>
      </c>
      <c r="G96" s="38"/>
      <c r="H96" s="44"/>
    </row>
    <row r="97" s="2" customFormat="1" ht="16.8" customHeight="1">
      <c r="A97" s="38"/>
      <c r="B97" s="44"/>
      <c r="C97" s="260" t="s">
        <v>19</v>
      </c>
      <c r="D97" s="260" t="s">
        <v>367</v>
      </c>
      <c r="E97" s="17" t="s">
        <v>19</v>
      </c>
      <c r="F97" s="261">
        <v>21.059999999999999</v>
      </c>
      <c r="G97" s="38"/>
      <c r="H97" s="44"/>
    </row>
    <row r="98" s="2" customFormat="1" ht="16.8" customHeight="1">
      <c r="A98" s="38"/>
      <c r="B98" s="44"/>
      <c r="C98" s="260" t="s">
        <v>19</v>
      </c>
      <c r="D98" s="260" t="s">
        <v>352</v>
      </c>
      <c r="E98" s="17" t="s">
        <v>19</v>
      </c>
      <c r="F98" s="261">
        <v>0</v>
      </c>
      <c r="G98" s="38"/>
      <c r="H98" s="44"/>
    </row>
    <row r="99" s="2" customFormat="1" ht="16.8" customHeight="1">
      <c r="A99" s="38"/>
      <c r="B99" s="44"/>
      <c r="C99" s="260" t="s">
        <v>19</v>
      </c>
      <c r="D99" s="260" t="s">
        <v>368</v>
      </c>
      <c r="E99" s="17" t="s">
        <v>19</v>
      </c>
      <c r="F99" s="261">
        <v>-0.26300000000000001</v>
      </c>
      <c r="G99" s="38"/>
      <c r="H99" s="44"/>
    </row>
    <row r="100" s="2" customFormat="1" ht="16.8" customHeight="1">
      <c r="A100" s="38"/>
      <c r="B100" s="44"/>
      <c r="C100" s="260" t="s">
        <v>19</v>
      </c>
      <c r="D100" s="260" t="s">
        <v>339</v>
      </c>
      <c r="E100" s="17" t="s">
        <v>19</v>
      </c>
      <c r="F100" s="261">
        <v>0</v>
      </c>
      <c r="G100" s="38"/>
      <c r="H100" s="44"/>
    </row>
    <row r="101" s="2" customFormat="1" ht="16.8" customHeight="1">
      <c r="A101" s="38"/>
      <c r="B101" s="44"/>
      <c r="C101" s="260" t="s">
        <v>19</v>
      </c>
      <c r="D101" s="260" t="s">
        <v>369</v>
      </c>
      <c r="E101" s="17" t="s">
        <v>19</v>
      </c>
      <c r="F101" s="261">
        <v>0.29999999999999999</v>
      </c>
      <c r="G101" s="38"/>
      <c r="H101" s="44"/>
    </row>
    <row r="102" s="2" customFormat="1" ht="16.8" customHeight="1">
      <c r="A102" s="38"/>
      <c r="B102" s="44"/>
      <c r="C102" s="260" t="s">
        <v>19</v>
      </c>
      <c r="D102" s="260" t="s">
        <v>370</v>
      </c>
      <c r="E102" s="17" t="s">
        <v>19</v>
      </c>
      <c r="F102" s="261">
        <v>0</v>
      </c>
      <c r="G102" s="38"/>
      <c r="H102" s="44"/>
    </row>
    <row r="103" s="2" customFormat="1" ht="16.8" customHeight="1">
      <c r="A103" s="38"/>
      <c r="B103" s="44"/>
      <c r="C103" s="260" t="s">
        <v>19</v>
      </c>
      <c r="D103" s="260" t="s">
        <v>371</v>
      </c>
      <c r="E103" s="17" t="s">
        <v>19</v>
      </c>
      <c r="F103" s="261">
        <v>0.32500000000000001</v>
      </c>
      <c r="G103" s="38"/>
      <c r="H103" s="44"/>
    </row>
    <row r="104" s="2" customFormat="1" ht="16.8" customHeight="1">
      <c r="A104" s="38"/>
      <c r="B104" s="44"/>
      <c r="C104" s="260" t="s">
        <v>19</v>
      </c>
      <c r="D104" s="260" t="s">
        <v>288</v>
      </c>
      <c r="E104" s="17" t="s">
        <v>19</v>
      </c>
      <c r="F104" s="261">
        <v>21.422000000000001</v>
      </c>
      <c r="G104" s="38"/>
      <c r="H104" s="44"/>
    </row>
    <row r="105" s="2" customFormat="1" ht="16.8" customHeight="1">
      <c r="A105" s="38"/>
      <c r="B105" s="44"/>
      <c r="C105" s="256" t="s">
        <v>372</v>
      </c>
      <c r="D105" s="257" t="s">
        <v>373</v>
      </c>
      <c r="E105" s="258" t="s">
        <v>232</v>
      </c>
      <c r="F105" s="259">
        <v>3.29</v>
      </c>
      <c r="G105" s="38"/>
      <c r="H105" s="44"/>
    </row>
    <row r="106" s="2" customFormat="1" ht="16.8" customHeight="1">
      <c r="A106" s="38"/>
      <c r="B106" s="44"/>
      <c r="C106" s="260" t="s">
        <v>19</v>
      </c>
      <c r="D106" s="260" t="s">
        <v>374</v>
      </c>
      <c r="E106" s="17" t="s">
        <v>19</v>
      </c>
      <c r="F106" s="261">
        <v>1.96</v>
      </c>
      <c r="G106" s="38"/>
      <c r="H106" s="44"/>
    </row>
    <row r="107" s="2" customFormat="1" ht="16.8" customHeight="1">
      <c r="A107" s="38"/>
      <c r="B107" s="44"/>
      <c r="C107" s="260" t="s">
        <v>19</v>
      </c>
      <c r="D107" s="260" t="s">
        <v>375</v>
      </c>
      <c r="E107" s="17" t="s">
        <v>19</v>
      </c>
      <c r="F107" s="261">
        <v>1.3300000000000001</v>
      </c>
      <c r="G107" s="38"/>
      <c r="H107" s="44"/>
    </row>
    <row r="108" s="2" customFormat="1" ht="16.8" customHeight="1">
      <c r="A108" s="38"/>
      <c r="B108" s="44"/>
      <c r="C108" s="260" t="s">
        <v>19</v>
      </c>
      <c r="D108" s="260" t="s">
        <v>288</v>
      </c>
      <c r="E108" s="17" t="s">
        <v>19</v>
      </c>
      <c r="F108" s="261">
        <v>3.29</v>
      </c>
      <c r="G108" s="38"/>
      <c r="H108" s="44"/>
    </row>
    <row r="109" s="2" customFormat="1" ht="16.8" customHeight="1">
      <c r="A109" s="38"/>
      <c r="B109" s="44"/>
      <c r="C109" s="256" t="s">
        <v>376</v>
      </c>
      <c r="D109" s="257" t="s">
        <v>377</v>
      </c>
      <c r="E109" s="258" t="s">
        <v>232</v>
      </c>
      <c r="F109" s="259">
        <v>18.835999999999999</v>
      </c>
      <c r="G109" s="38"/>
      <c r="H109" s="44"/>
    </row>
    <row r="110" s="2" customFormat="1" ht="16.8" customHeight="1">
      <c r="A110" s="38"/>
      <c r="B110" s="44"/>
      <c r="C110" s="260" t="s">
        <v>19</v>
      </c>
      <c r="D110" s="260" t="s">
        <v>378</v>
      </c>
      <c r="E110" s="17" t="s">
        <v>19</v>
      </c>
      <c r="F110" s="261">
        <v>0</v>
      </c>
      <c r="G110" s="38"/>
      <c r="H110" s="44"/>
    </row>
    <row r="111" s="2" customFormat="1" ht="16.8" customHeight="1">
      <c r="A111" s="38"/>
      <c r="B111" s="44"/>
      <c r="C111" s="260" t="s">
        <v>19</v>
      </c>
      <c r="D111" s="260" t="s">
        <v>379</v>
      </c>
      <c r="E111" s="17" t="s">
        <v>19</v>
      </c>
      <c r="F111" s="261">
        <v>20.856000000000002</v>
      </c>
      <c r="G111" s="38"/>
      <c r="H111" s="44"/>
    </row>
    <row r="112" s="2" customFormat="1" ht="16.8" customHeight="1">
      <c r="A112" s="38"/>
      <c r="B112" s="44"/>
      <c r="C112" s="260" t="s">
        <v>19</v>
      </c>
      <c r="D112" s="260" t="s">
        <v>380</v>
      </c>
      <c r="E112" s="17" t="s">
        <v>19</v>
      </c>
      <c r="F112" s="261">
        <v>-0.41999999999999998</v>
      </c>
      <c r="G112" s="38"/>
      <c r="H112" s="44"/>
    </row>
    <row r="113" s="2" customFormat="1" ht="16.8" customHeight="1">
      <c r="A113" s="38"/>
      <c r="B113" s="44"/>
      <c r="C113" s="260" t="s">
        <v>19</v>
      </c>
      <c r="D113" s="260" t="s">
        <v>323</v>
      </c>
      <c r="E113" s="17" t="s">
        <v>19</v>
      </c>
      <c r="F113" s="261">
        <v>0</v>
      </c>
      <c r="G113" s="38"/>
      <c r="H113" s="44"/>
    </row>
    <row r="114" s="2" customFormat="1" ht="16.8" customHeight="1">
      <c r="A114" s="38"/>
      <c r="B114" s="44"/>
      <c r="C114" s="260" t="s">
        <v>19</v>
      </c>
      <c r="D114" s="260" t="s">
        <v>324</v>
      </c>
      <c r="E114" s="17" t="s">
        <v>19</v>
      </c>
      <c r="F114" s="261">
        <v>-1.6000000000000001</v>
      </c>
      <c r="G114" s="38"/>
      <c r="H114" s="44"/>
    </row>
    <row r="115" s="2" customFormat="1" ht="16.8" customHeight="1">
      <c r="A115" s="38"/>
      <c r="B115" s="44"/>
      <c r="C115" s="260" t="s">
        <v>19</v>
      </c>
      <c r="D115" s="260" t="s">
        <v>288</v>
      </c>
      <c r="E115" s="17" t="s">
        <v>19</v>
      </c>
      <c r="F115" s="261">
        <v>18.835999999999999</v>
      </c>
      <c r="G115" s="38"/>
      <c r="H115" s="44"/>
    </row>
    <row r="116" s="2" customFormat="1" ht="16.8" customHeight="1">
      <c r="A116" s="38"/>
      <c r="B116" s="44"/>
      <c r="C116" s="256" t="s">
        <v>381</v>
      </c>
      <c r="D116" s="257" t="s">
        <v>382</v>
      </c>
      <c r="E116" s="258" t="s">
        <v>232</v>
      </c>
      <c r="F116" s="259">
        <v>0</v>
      </c>
      <c r="G116" s="38"/>
      <c r="H116" s="44"/>
    </row>
    <row r="117" s="2" customFormat="1" ht="16.8" customHeight="1">
      <c r="A117" s="38"/>
      <c r="B117" s="44"/>
      <c r="C117" s="256" t="s">
        <v>383</v>
      </c>
      <c r="D117" s="257" t="s">
        <v>384</v>
      </c>
      <c r="E117" s="258" t="s">
        <v>232</v>
      </c>
      <c r="F117" s="259">
        <v>7</v>
      </c>
      <c r="G117" s="38"/>
      <c r="H117" s="44"/>
    </row>
    <row r="118" s="2" customFormat="1" ht="16.8" customHeight="1">
      <c r="A118" s="38"/>
      <c r="B118" s="44"/>
      <c r="C118" s="260" t="s">
        <v>19</v>
      </c>
      <c r="D118" s="260" t="s">
        <v>385</v>
      </c>
      <c r="E118" s="17" t="s">
        <v>19</v>
      </c>
      <c r="F118" s="261">
        <v>7</v>
      </c>
      <c r="G118" s="38"/>
      <c r="H118" s="44"/>
    </row>
    <row r="119" s="2" customFormat="1" ht="16.8" customHeight="1">
      <c r="A119" s="38"/>
      <c r="B119" s="44"/>
      <c r="C119" s="256" t="s">
        <v>319</v>
      </c>
      <c r="D119" s="257" t="s">
        <v>386</v>
      </c>
      <c r="E119" s="258" t="s">
        <v>318</v>
      </c>
      <c r="F119" s="259">
        <v>9.4800000000000004</v>
      </c>
      <c r="G119" s="38"/>
      <c r="H119" s="44"/>
    </row>
    <row r="120" s="2" customFormat="1" ht="16.8" customHeight="1">
      <c r="A120" s="38"/>
      <c r="B120" s="44"/>
      <c r="C120" s="260" t="s">
        <v>19</v>
      </c>
      <c r="D120" s="260" t="s">
        <v>387</v>
      </c>
      <c r="E120" s="17" t="s">
        <v>19</v>
      </c>
      <c r="F120" s="261">
        <v>8.6999999999999993</v>
      </c>
      <c r="G120" s="38"/>
      <c r="H120" s="44"/>
    </row>
    <row r="121" s="2" customFormat="1" ht="16.8" customHeight="1">
      <c r="A121" s="38"/>
      <c r="B121" s="44"/>
      <c r="C121" s="260" t="s">
        <v>19</v>
      </c>
      <c r="D121" s="260" t="s">
        <v>388</v>
      </c>
      <c r="E121" s="17" t="s">
        <v>19</v>
      </c>
      <c r="F121" s="261">
        <v>0.78000000000000003</v>
      </c>
      <c r="G121" s="38"/>
      <c r="H121" s="44"/>
    </row>
    <row r="122" s="2" customFormat="1" ht="16.8" customHeight="1">
      <c r="A122" s="38"/>
      <c r="B122" s="44"/>
      <c r="C122" s="260" t="s">
        <v>19</v>
      </c>
      <c r="D122" s="260" t="s">
        <v>288</v>
      </c>
      <c r="E122" s="17" t="s">
        <v>19</v>
      </c>
      <c r="F122" s="261">
        <v>9.4800000000000004</v>
      </c>
      <c r="G122" s="38"/>
      <c r="H122" s="44"/>
    </row>
    <row r="123" s="2" customFormat="1" ht="16.8" customHeight="1">
      <c r="A123" s="38"/>
      <c r="B123" s="44"/>
      <c r="C123" s="256" t="s">
        <v>389</v>
      </c>
      <c r="D123" s="257" t="s">
        <v>390</v>
      </c>
      <c r="E123" s="258" t="s">
        <v>318</v>
      </c>
      <c r="F123" s="259">
        <v>17.199999999999999</v>
      </c>
      <c r="G123" s="38"/>
      <c r="H123" s="44"/>
    </row>
    <row r="124" s="2" customFormat="1" ht="16.8" customHeight="1">
      <c r="A124" s="38"/>
      <c r="B124" s="44"/>
      <c r="C124" s="260" t="s">
        <v>19</v>
      </c>
      <c r="D124" s="260" t="s">
        <v>391</v>
      </c>
      <c r="E124" s="17" t="s">
        <v>19</v>
      </c>
      <c r="F124" s="261">
        <v>16.800000000000001</v>
      </c>
      <c r="G124" s="38"/>
      <c r="H124" s="44"/>
    </row>
    <row r="125" s="2" customFormat="1" ht="16.8" customHeight="1">
      <c r="A125" s="38"/>
      <c r="B125" s="44"/>
      <c r="C125" s="260" t="s">
        <v>19</v>
      </c>
      <c r="D125" s="260" t="s">
        <v>392</v>
      </c>
      <c r="E125" s="17" t="s">
        <v>19</v>
      </c>
      <c r="F125" s="261">
        <v>0.40000000000000002</v>
      </c>
      <c r="G125" s="38"/>
      <c r="H125" s="44"/>
    </row>
    <row r="126" s="2" customFormat="1" ht="16.8" customHeight="1">
      <c r="A126" s="38"/>
      <c r="B126" s="44"/>
      <c r="C126" s="260" t="s">
        <v>19</v>
      </c>
      <c r="D126" s="260" t="s">
        <v>288</v>
      </c>
      <c r="E126" s="17" t="s">
        <v>19</v>
      </c>
      <c r="F126" s="261">
        <v>17.199999999999999</v>
      </c>
      <c r="G126" s="38"/>
      <c r="H126" s="44"/>
    </row>
    <row r="127" s="2" customFormat="1" ht="16.8" customHeight="1">
      <c r="A127" s="38"/>
      <c r="B127" s="44"/>
      <c r="C127" s="256" t="s">
        <v>393</v>
      </c>
      <c r="D127" s="257" t="s">
        <v>394</v>
      </c>
      <c r="E127" s="258" t="s">
        <v>318</v>
      </c>
      <c r="F127" s="259">
        <v>18.5</v>
      </c>
      <c r="G127" s="38"/>
      <c r="H127" s="44"/>
    </row>
    <row r="128" s="2" customFormat="1" ht="16.8" customHeight="1">
      <c r="A128" s="38"/>
      <c r="B128" s="44"/>
      <c r="C128" s="260" t="s">
        <v>19</v>
      </c>
      <c r="D128" s="260" t="s">
        <v>395</v>
      </c>
      <c r="E128" s="17" t="s">
        <v>19</v>
      </c>
      <c r="F128" s="261">
        <v>18.5</v>
      </c>
      <c r="G128" s="38"/>
      <c r="H128" s="44"/>
    </row>
    <row r="129" s="2" customFormat="1" ht="16.8" customHeight="1">
      <c r="A129" s="38"/>
      <c r="B129" s="44"/>
      <c r="C129" s="256" t="s">
        <v>396</v>
      </c>
      <c r="D129" s="257" t="s">
        <v>397</v>
      </c>
      <c r="E129" s="258" t="s">
        <v>318</v>
      </c>
      <c r="F129" s="259">
        <v>22.399999999999999</v>
      </c>
      <c r="G129" s="38"/>
      <c r="H129" s="44"/>
    </row>
    <row r="130" s="2" customFormat="1" ht="16.8" customHeight="1">
      <c r="A130" s="38"/>
      <c r="B130" s="44"/>
      <c r="C130" s="260" t="s">
        <v>19</v>
      </c>
      <c r="D130" s="260" t="s">
        <v>398</v>
      </c>
      <c r="E130" s="17" t="s">
        <v>19</v>
      </c>
      <c r="F130" s="261">
        <v>22.399999999999999</v>
      </c>
      <c r="G130" s="38"/>
      <c r="H130" s="44"/>
    </row>
    <row r="131" s="2" customFormat="1" ht="16.8" customHeight="1">
      <c r="A131" s="38"/>
      <c r="B131" s="44"/>
      <c r="C131" s="256" t="s">
        <v>399</v>
      </c>
      <c r="D131" s="257" t="s">
        <v>400</v>
      </c>
      <c r="E131" s="258" t="s">
        <v>318</v>
      </c>
      <c r="F131" s="259">
        <v>7</v>
      </c>
      <c r="G131" s="38"/>
      <c r="H131" s="44"/>
    </row>
    <row r="132" s="2" customFormat="1" ht="16.8" customHeight="1">
      <c r="A132" s="38"/>
      <c r="B132" s="44"/>
      <c r="C132" s="260" t="s">
        <v>19</v>
      </c>
      <c r="D132" s="260" t="s">
        <v>383</v>
      </c>
      <c r="E132" s="17" t="s">
        <v>19</v>
      </c>
      <c r="F132" s="261">
        <v>7</v>
      </c>
      <c r="G132" s="38"/>
      <c r="H132" s="44"/>
    </row>
    <row r="133" s="2" customFormat="1" ht="16.8" customHeight="1">
      <c r="A133" s="38"/>
      <c r="B133" s="44"/>
      <c r="C133" s="256" t="s">
        <v>401</v>
      </c>
      <c r="D133" s="257" t="s">
        <v>402</v>
      </c>
      <c r="E133" s="258" t="s">
        <v>318</v>
      </c>
      <c r="F133" s="259">
        <v>17.199999999999999</v>
      </c>
      <c r="G133" s="38"/>
      <c r="H133" s="44"/>
    </row>
    <row r="134" s="2" customFormat="1" ht="16.8" customHeight="1">
      <c r="A134" s="38"/>
      <c r="B134" s="44"/>
      <c r="C134" s="260" t="s">
        <v>19</v>
      </c>
      <c r="D134" s="260" t="s">
        <v>389</v>
      </c>
      <c r="E134" s="17" t="s">
        <v>19</v>
      </c>
      <c r="F134" s="261">
        <v>17.199999999999999</v>
      </c>
      <c r="G134" s="38"/>
      <c r="H134" s="44"/>
    </row>
    <row r="135" s="2" customFormat="1" ht="16.8" customHeight="1">
      <c r="A135" s="38"/>
      <c r="B135" s="44"/>
      <c r="C135" s="256" t="s">
        <v>403</v>
      </c>
      <c r="D135" s="257" t="s">
        <v>404</v>
      </c>
      <c r="E135" s="258" t="s">
        <v>318</v>
      </c>
      <c r="F135" s="259">
        <v>22.399999999999999</v>
      </c>
      <c r="G135" s="38"/>
      <c r="H135" s="44"/>
    </row>
    <row r="136" s="2" customFormat="1" ht="16.8" customHeight="1">
      <c r="A136" s="38"/>
      <c r="B136" s="44"/>
      <c r="C136" s="260" t="s">
        <v>19</v>
      </c>
      <c r="D136" s="260" t="s">
        <v>396</v>
      </c>
      <c r="E136" s="17" t="s">
        <v>19</v>
      </c>
      <c r="F136" s="261">
        <v>22.399999999999999</v>
      </c>
      <c r="G136" s="38"/>
      <c r="H136" s="44"/>
    </row>
    <row r="137" s="2" customFormat="1" ht="16.8" customHeight="1">
      <c r="A137" s="38"/>
      <c r="B137" s="44"/>
      <c r="C137" s="256" t="s">
        <v>405</v>
      </c>
      <c r="D137" s="257" t="s">
        <v>406</v>
      </c>
      <c r="E137" s="258" t="s">
        <v>407</v>
      </c>
      <c r="F137" s="259">
        <v>70.772000000000006</v>
      </c>
      <c r="G137" s="38"/>
      <c r="H137" s="44"/>
    </row>
    <row r="138" s="2" customFormat="1" ht="16.8" customHeight="1">
      <c r="A138" s="38"/>
      <c r="B138" s="44"/>
      <c r="C138" s="260" t="s">
        <v>19</v>
      </c>
      <c r="D138" s="260" t="s">
        <v>408</v>
      </c>
      <c r="E138" s="17" t="s">
        <v>19</v>
      </c>
      <c r="F138" s="261">
        <v>76.159999999999997</v>
      </c>
      <c r="G138" s="38"/>
      <c r="H138" s="44"/>
    </row>
    <row r="139" s="2" customFormat="1" ht="16.8" customHeight="1">
      <c r="A139" s="38"/>
      <c r="B139" s="44"/>
      <c r="C139" s="260" t="s">
        <v>19</v>
      </c>
      <c r="D139" s="260" t="s">
        <v>359</v>
      </c>
      <c r="E139" s="17" t="s">
        <v>19</v>
      </c>
      <c r="F139" s="261">
        <v>0</v>
      </c>
      <c r="G139" s="38"/>
      <c r="H139" s="44"/>
    </row>
    <row r="140" s="2" customFormat="1" ht="16.8" customHeight="1">
      <c r="A140" s="38"/>
      <c r="B140" s="44"/>
      <c r="C140" s="260" t="s">
        <v>19</v>
      </c>
      <c r="D140" s="260" t="s">
        <v>409</v>
      </c>
      <c r="E140" s="17" t="s">
        <v>19</v>
      </c>
      <c r="F140" s="261">
        <v>2.0550000000000002</v>
      </c>
      <c r="G140" s="38"/>
      <c r="H140" s="44"/>
    </row>
    <row r="141" s="2" customFormat="1" ht="16.8" customHeight="1">
      <c r="A141" s="38"/>
      <c r="B141" s="44"/>
      <c r="C141" s="260" t="s">
        <v>19</v>
      </c>
      <c r="D141" s="260" t="s">
        <v>410</v>
      </c>
      <c r="E141" s="17" t="s">
        <v>19</v>
      </c>
      <c r="F141" s="261">
        <v>1.05</v>
      </c>
      <c r="G141" s="38"/>
      <c r="H141" s="44"/>
    </row>
    <row r="142" s="2" customFormat="1" ht="16.8" customHeight="1">
      <c r="A142" s="38"/>
      <c r="B142" s="44"/>
      <c r="C142" s="260" t="s">
        <v>19</v>
      </c>
      <c r="D142" s="260" t="s">
        <v>411</v>
      </c>
      <c r="E142" s="17" t="s">
        <v>19</v>
      </c>
      <c r="F142" s="261">
        <v>0</v>
      </c>
      <c r="G142" s="38"/>
      <c r="H142" s="44"/>
    </row>
    <row r="143" s="2" customFormat="1" ht="16.8" customHeight="1">
      <c r="A143" s="38"/>
      <c r="B143" s="44"/>
      <c r="C143" s="260" t="s">
        <v>19</v>
      </c>
      <c r="D143" s="260" t="s">
        <v>412</v>
      </c>
      <c r="E143" s="17" t="s">
        <v>19</v>
      </c>
      <c r="F143" s="261">
        <v>1.0609999999999999</v>
      </c>
      <c r="G143" s="38"/>
      <c r="H143" s="44"/>
    </row>
    <row r="144" s="2" customFormat="1" ht="16.8" customHeight="1">
      <c r="A144" s="38"/>
      <c r="B144" s="44"/>
      <c r="C144" s="260" t="s">
        <v>19</v>
      </c>
      <c r="D144" s="260" t="s">
        <v>413</v>
      </c>
      <c r="E144" s="17" t="s">
        <v>19</v>
      </c>
      <c r="F144" s="261">
        <v>1.498</v>
      </c>
      <c r="G144" s="38"/>
      <c r="H144" s="44"/>
    </row>
    <row r="145" s="2" customFormat="1" ht="16.8" customHeight="1">
      <c r="A145" s="38"/>
      <c r="B145" s="44"/>
      <c r="C145" s="260" t="s">
        <v>19</v>
      </c>
      <c r="D145" s="260" t="s">
        <v>414</v>
      </c>
      <c r="E145" s="17" t="s">
        <v>19</v>
      </c>
      <c r="F145" s="261">
        <v>0</v>
      </c>
      <c r="G145" s="38"/>
      <c r="H145" s="44"/>
    </row>
    <row r="146" s="2" customFormat="1" ht="16.8" customHeight="1">
      <c r="A146" s="38"/>
      <c r="B146" s="44"/>
      <c r="C146" s="260" t="s">
        <v>19</v>
      </c>
      <c r="D146" s="260" t="s">
        <v>342</v>
      </c>
      <c r="E146" s="17" t="s">
        <v>19</v>
      </c>
      <c r="F146" s="261">
        <v>-4.29</v>
      </c>
      <c r="G146" s="38"/>
      <c r="H146" s="44"/>
    </row>
    <row r="147" s="2" customFormat="1" ht="16.8" customHeight="1">
      <c r="A147" s="38"/>
      <c r="B147" s="44"/>
      <c r="C147" s="260" t="s">
        <v>19</v>
      </c>
      <c r="D147" s="260" t="s">
        <v>339</v>
      </c>
      <c r="E147" s="17" t="s">
        <v>19</v>
      </c>
      <c r="F147" s="261">
        <v>0</v>
      </c>
      <c r="G147" s="38"/>
      <c r="H147" s="44"/>
    </row>
    <row r="148" s="2" customFormat="1" ht="16.8" customHeight="1">
      <c r="A148" s="38"/>
      <c r="B148" s="44"/>
      <c r="C148" s="260" t="s">
        <v>19</v>
      </c>
      <c r="D148" s="260" t="s">
        <v>415</v>
      </c>
      <c r="E148" s="17" t="s">
        <v>19</v>
      </c>
      <c r="F148" s="261">
        <v>-6.7619999999999996</v>
      </c>
      <c r="G148" s="38"/>
      <c r="H148" s="44"/>
    </row>
    <row r="149" s="2" customFormat="1" ht="16.8" customHeight="1">
      <c r="A149" s="38"/>
      <c r="B149" s="44"/>
      <c r="C149" s="260" t="s">
        <v>19</v>
      </c>
      <c r="D149" s="260" t="s">
        <v>288</v>
      </c>
      <c r="E149" s="17" t="s">
        <v>19</v>
      </c>
      <c r="F149" s="261">
        <v>70.772000000000006</v>
      </c>
      <c r="G149" s="38"/>
      <c r="H149" s="44"/>
    </row>
    <row r="150" s="2" customFormat="1" ht="16.8" customHeight="1">
      <c r="A150" s="38"/>
      <c r="B150" s="44"/>
      <c r="C150" s="256" t="s">
        <v>416</v>
      </c>
      <c r="D150" s="257" t="s">
        <v>417</v>
      </c>
      <c r="E150" s="258" t="s">
        <v>232</v>
      </c>
      <c r="F150" s="259">
        <v>31.609999999999999</v>
      </c>
      <c r="G150" s="38"/>
      <c r="H150" s="44"/>
    </row>
    <row r="151" s="2" customFormat="1" ht="16.8" customHeight="1">
      <c r="A151" s="38"/>
      <c r="B151" s="44"/>
      <c r="C151" s="260" t="s">
        <v>19</v>
      </c>
      <c r="D151" s="260" t="s">
        <v>418</v>
      </c>
      <c r="E151" s="17" t="s">
        <v>19</v>
      </c>
      <c r="F151" s="261">
        <v>31.609999999999999</v>
      </c>
      <c r="G151" s="38"/>
      <c r="H151" s="44"/>
    </row>
    <row r="152" s="2" customFormat="1" ht="16.8" customHeight="1">
      <c r="A152" s="38"/>
      <c r="B152" s="44"/>
      <c r="C152" s="256" t="s">
        <v>418</v>
      </c>
      <c r="D152" s="257" t="s">
        <v>419</v>
      </c>
      <c r="E152" s="258" t="s">
        <v>232</v>
      </c>
      <c r="F152" s="259">
        <v>31.609999999999999</v>
      </c>
      <c r="G152" s="38"/>
      <c r="H152" s="44"/>
    </row>
    <row r="153" s="2" customFormat="1" ht="16.8" customHeight="1">
      <c r="A153" s="38"/>
      <c r="B153" s="44"/>
      <c r="C153" s="260" t="s">
        <v>19</v>
      </c>
      <c r="D153" s="260" t="s">
        <v>420</v>
      </c>
      <c r="E153" s="17" t="s">
        <v>19</v>
      </c>
      <c r="F153" s="261">
        <v>29.954999999999998</v>
      </c>
      <c r="G153" s="38"/>
      <c r="H153" s="44"/>
    </row>
    <row r="154" s="2" customFormat="1" ht="16.8" customHeight="1">
      <c r="A154" s="38"/>
      <c r="B154" s="44"/>
      <c r="C154" s="260" t="s">
        <v>19</v>
      </c>
      <c r="D154" s="260" t="s">
        <v>350</v>
      </c>
      <c r="E154" s="17" t="s">
        <v>19</v>
      </c>
      <c r="F154" s="261">
        <v>0</v>
      </c>
      <c r="G154" s="38"/>
      <c r="H154" s="44"/>
    </row>
    <row r="155" s="2" customFormat="1" ht="16.8" customHeight="1">
      <c r="A155" s="38"/>
      <c r="B155" s="44"/>
      <c r="C155" s="260" t="s">
        <v>19</v>
      </c>
      <c r="D155" s="260" t="s">
        <v>421</v>
      </c>
      <c r="E155" s="17" t="s">
        <v>19</v>
      </c>
      <c r="F155" s="261">
        <v>0.81000000000000005</v>
      </c>
      <c r="G155" s="38"/>
      <c r="H155" s="44"/>
    </row>
    <row r="156" s="2" customFormat="1" ht="16.8" customHeight="1">
      <c r="A156" s="38"/>
      <c r="B156" s="44"/>
      <c r="C156" s="260" t="s">
        <v>19</v>
      </c>
      <c r="D156" s="260" t="s">
        <v>422</v>
      </c>
      <c r="E156" s="17" t="s">
        <v>19</v>
      </c>
      <c r="F156" s="261">
        <v>0</v>
      </c>
      <c r="G156" s="38"/>
      <c r="H156" s="44"/>
    </row>
    <row r="157" s="2" customFormat="1" ht="16.8" customHeight="1">
      <c r="A157" s="38"/>
      <c r="B157" s="44"/>
      <c r="C157" s="260" t="s">
        <v>19</v>
      </c>
      <c r="D157" s="260" t="s">
        <v>423</v>
      </c>
      <c r="E157" s="17" t="s">
        <v>19</v>
      </c>
      <c r="F157" s="261">
        <v>0.39300000000000002</v>
      </c>
      <c r="G157" s="38"/>
      <c r="H157" s="44"/>
    </row>
    <row r="158" s="2" customFormat="1" ht="16.8" customHeight="1">
      <c r="A158" s="38"/>
      <c r="B158" s="44"/>
      <c r="C158" s="260" t="s">
        <v>19</v>
      </c>
      <c r="D158" s="260" t="s">
        <v>424</v>
      </c>
      <c r="E158" s="17" t="s">
        <v>19</v>
      </c>
      <c r="F158" s="261">
        <v>0.45200000000000001</v>
      </c>
      <c r="G158" s="38"/>
      <c r="H158" s="44"/>
    </row>
    <row r="159" s="2" customFormat="1" ht="16.8" customHeight="1">
      <c r="A159" s="38"/>
      <c r="B159" s="44"/>
      <c r="C159" s="260" t="s">
        <v>19</v>
      </c>
      <c r="D159" s="260" t="s">
        <v>288</v>
      </c>
      <c r="E159" s="17" t="s">
        <v>19</v>
      </c>
      <c r="F159" s="261">
        <v>31.609999999999999</v>
      </c>
      <c r="G159" s="38"/>
      <c r="H159" s="44"/>
    </row>
    <row r="160" s="2" customFormat="1" ht="16.8" customHeight="1">
      <c r="A160" s="38"/>
      <c r="B160" s="44"/>
      <c r="C160" s="256" t="s">
        <v>425</v>
      </c>
      <c r="D160" s="257" t="s">
        <v>426</v>
      </c>
      <c r="E160" s="258" t="s">
        <v>232</v>
      </c>
      <c r="F160" s="259">
        <v>9.9450000000000003</v>
      </c>
      <c r="G160" s="38"/>
      <c r="H160" s="44"/>
    </row>
    <row r="161" s="2" customFormat="1" ht="16.8" customHeight="1">
      <c r="A161" s="38"/>
      <c r="B161" s="44"/>
      <c r="C161" s="260" t="s">
        <v>19</v>
      </c>
      <c r="D161" s="260" t="s">
        <v>427</v>
      </c>
      <c r="E161" s="17" t="s">
        <v>19</v>
      </c>
      <c r="F161" s="261">
        <v>7.7999999999999998</v>
      </c>
      <c r="G161" s="38"/>
      <c r="H161" s="44"/>
    </row>
    <row r="162" s="2" customFormat="1" ht="16.8" customHeight="1">
      <c r="A162" s="38"/>
      <c r="B162" s="44"/>
      <c r="C162" s="260" t="s">
        <v>19</v>
      </c>
      <c r="D162" s="260" t="s">
        <v>428</v>
      </c>
      <c r="E162" s="17" t="s">
        <v>19</v>
      </c>
      <c r="F162" s="261">
        <v>2.145</v>
      </c>
      <c r="G162" s="38"/>
      <c r="H162" s="44"/>
    </row>
    <row r="163" s="2" customFormat="1" ht="16.8" customHeight="1">
      <c r="A163" s="38"/>
      <c r="B163" s="44"/>
      <c r="C163" s="260" t="s">
        <v>19</v>
      </c>
      <c r="D163" s="260" t="s">
        <v>288</v>
      </c>
      <c r="E163" s="17" t="s">
        <v>19</v>
      </c>
      <c r="F163" s="261">
        <v>9.9450000000000003</v>
      </c>
      <c r="G163" s="38"/>
      <c r="H163" s="44"/>
    </row>
    <row r="164" s="2" customFormat="1" ht="16.8" customHeight="1">
      <c r="A164" s="38"/>
      <c r="B164" s="44"/>
      <c r="C164" s="256" t="s">
        <v>429</v>
      </c>
      <c r="D164" s="257" t="s">
        <v>430</v>
      </c>
      <c r="E164" s="258" t="s">
        <v>232</v>
      </c>
      <c r="F164" s="259">
        <v>78.938999999999993</v>
      </c>
      <c r="G164" s="38"/>
      <c r="H164" s="44"/>
    </row>
    <row r="165" s="2" customFormat="1" ht="16.8" customHeight="1">
      <c r="A165" s="38"/>
      <c r="B165" s="44"/>
      <c r="C165" s="260" t="s">
        <v>19</v>
      </c>
      <c r="D165" s="260" t="s">
        <v>305</v>
      </c>
      <c r="E165" s="17" t="s">
        <v>19</v>
      </c>
      <c r="F165" s="261">
        <v>2.798</v>
      </c>
      <c r="G165" s="38"/>
      <c r="H165" s="44"/>
    </row>
    <row r="166" s="2" customFormat="1" ht="16.8" customHeight="1">
      <c r="A166" s="38"/>
      <c r="B166" s="44"/>
      <c r="C166" s="260" t="s">
        <v>19</v>
      </c>
      <c r="D166" s="260" t="s">
        <v>291</v>
      </c>
      <c r="E166" s="17" t="s">
        <v>19</v>
      </c>
      <c r="F166" s="261">
        <v>4.391</v>
      </c>
      <c r="G166" s="38"/>
      <c r="H166" s="44"/>
    </row>
    <row r="167" s="2" customFormat="1" ht="16.8" customHeight="1">
      <c r="A167" s="38"/>
      <c r="B167" s="44"/>
      <c r="C167" s="260" t="s">
        <v>19</v>
      </c>
      <c r="D167" s="260" t="s">
        <v>345</v>
      </c>
      <c r="E167" s="17" t="s">
        <v>19</v>
      </c>
      <c r="F167" s="261">
        <v>18.718</v>
      </c>
      <c r="G167" s="38"/>
      <c r="H167" s="44"/>
    </row>
    <row r="168" s="2" customFormat="1" ht="16.8" customHeight="1">
      <c r="A168" s="38"/>
      <c r="B168" s="44"/>
      <c r="C168" s="260" t="s">
        <v>19</v>
      </c>
      <c r="D168" s="260" t="s">
        <v>365</v>
      </c>
      <c r="E168" s="17" t="s">
        <v>19</v>
      </c>
      <c r="F168" s="261">
        <v>21.422000000000001</v>
      </c>
      <c r="G168" s="38"/>
      <c r="H168" s="44"/>
    </row>
    <row r="169" s="2" customFormat="1" ht="16.8" customHeight="1">
      <c r="A169" s="38"/>
      <c r="B169" s="44"/>
      <c r="C169" s="260" t="s">
        <v>19</v>
      </c>
      <c r="D169" s="260" t="s">
        <v>418</v>
      </c>
      <c r="E169" s="17" t="s">
        <v>19</v>
      </c>
      <c r="F169" s="261">
        <v>31.609999999999999</v>
      </c>
      <c r="G169" s="38"/>
      <c r="H169" s="44"/>
    </row>
    <row r="170" s="2" customFormat="1" ht="16.8" customHeight="1">
      <c r="A170" s="38"/>
      <c r="B170" s="44"/>
      <c r="C170" s="260" t="s">
        <v>19</v>
      </c>
      <c r="D170" s="260" t="s">
        <v>288</v>
      </c>
      <c r="E170" s="17" t="s">
        <v>19</v>
      </c>
      <c r="F170" s="261">
        <v>78.938999999999993</v>
      </c>
      <c r="G170" s="38"/>
      <c r="H170" s="44"/>
    </row>
    <row r="171" s="2" customFormat="1" ht="16.8" customHeight="1">
      <c r="A171" s="38"/>
      <c r="B171" s="44"/>
      <c r="C171" s="256" t="s">
        <v>431</v>
      </c>
      <c r="D171" s="257" t="s">
        <v>432</v>
      </c>
      <c r="E171" s="258" t="s">
        <v>232</v>
      </c>
      <c r="F171" s="259">
        <v>78.938999999999993</v>
      </c>
      <c r="G171" s="38"/>
      <c r="H171" s="44"/>
    </row>
    <row r="172" s="2" customFormat="1" ht="16.8" customHeight="1">
      <c r="A172" s="38"/>
      <c r="B172" s="44"/>
      <c r="C172" s="260" t="s">
        <v>19</v>
      </c>
      <c r="D172" s="260" t="s">
        <v>305</v>
      </c>
      <c r="E172" s="17" t="s">
        <v>19</v>
      </c>
      <c r="F172" s="261">
        <v>2.798</v>
      </c>
      <c r="G172" s="38"/>
      <c r="H172" s="44"/>
    </row>
    <row r="173" s="2" customFormat="1" ht="16.8" customHeight="1">
      <c r="A173" s="38"/>
      <c r="B173" s="44"/>
      <c r="C173" s="260" t="s">
        <v>19</v>
      </c>
      <c r="D173" s="260" t="s">
        <v>291</v>
      </c>
      <c r="E173" s="17" t="s">
        <v>19</v>
      </c>
      <c r="F173" s="261">
        <v>4.391</v>
      </c>
      <c r="G173" s="38"/>
      <c r="H173" s="44"/>
    </row>
    <row r="174" s="2" customFormat="1" ht="16.8" customHeight="1">
      <c r="A174" s="38"/>
      <c r="B174" s="44"/>
      <c r="C174" s="260" t="s">
        <v>19</v>
      </c>
      <c r="D174" s="260" t="s">
        <v>345</v>
      </c>
      <c r="E174" s="17" t="s">
        <v>19</v>
      </c>
      <c r="F174" s="261">
        <v>18.718</v>
      </c>
      <c r="G174" s="38"/>
      <c r="H174" s="44"/>
    </row>
    <row r="175" s="2" customFormat="1" ht="16.8" customHeight="1">
      <c r="A175" s="38"/>
      <c r="B175" s="44"/>
      <c r="C175" s="260" t="s">
        <v>19</v>
      </c>
      <c r="D175" s="260" t="s">
        <v>365</v>
      </c>
      <c r="E175" s="17" t="s">
        <v>19</v>
      </c>
      <c r="F175" s="261">
        <v>21.422000000000001</v>
      </c>
      <c r="G175" s="38"/>
      <c r="H175" s="44"/>
    </row>
    <row r="176" s="2" customFormat="1" ht="16.8" customHeight="1">
      <c r="A176" s="38"/>
      <c r="B176" s="44"/>
      <c r="C176" s="260" t="s">
        <v>19</v>
      </c>
      <c r="D176" s="260" t="s">
        <v>418</v>
      </c>
      <c r="E176" s="17" t="s">
        <v>19</v>
      </c>
      <c r="F176" s="261">
        <v>31.609999999999999</v>
      </c>
      <c r="G176" s="38"/>
      <c r="H176" s="44"/>
    </row>
    <row r="177" s="2" customFormat="1" ht="16.8" customHeight="1">
      <c r="A177" s="38"/>
      <c r="B177" s="44"/>
      <c r="C177" s="260" t="s">
        <v>19</v>
      </c>
      <c r="D177" s="260" t="s">
        <v>288</v>
      </c>
      <c r="E177" s="17" t="s">
        <v>19</v>
      </c>
      <c r="F177" s="261">
        <v>78.938999999999993</v>
      </c>
      <c r="G177" s="38"/>
      <c r="H177" s="44"/>
    </row>
    <row r="178" s="2" customFormat="1" ht="7.44" customHeight="1">
      <c r="A178" s="38"/>
      <c r="B178" s="165"/>
      <c r="C178" s="166"/>
      <c r="D178" s="166"/>
      <c r="E178" s="166"/>
      <c r="F178" s="166"/>
      <c r="G178" s="166"/>
      <c r="H178" s="44"/>
    </row>
    <row r="179" s="2" customFormat="1">
      <c r="A179" s="38"/>
      <c r="B179" s="38"/>
      <c r="C179" s="38"/>
      <c r="D179" s="38"/>
      <c r="E179" s="38"/>
      <c r="F179" s="38"/>
      <c r="G179" s="38"/>
      <c r="H179" s="38"/>
    </row>
  </sheetData>
  <sheetProtection sheet="1" formatColumns="0" formatRows="0" objects="1" scenarios="1" spinCount="100000" saltValue="pZTNFkMm1BgFtV4sUqq+CbJXGiSDYzwa0SImv14KiFiG81W8xA01yUnVz0ti0GKP2UoJCbKU4fYbl/10l+xCJg==" hashValue="4nfCXBZR8v2FS1E8JHkNP5ZZPLq3maicIEjP0JsRzNpV6B7L97T0FQQKCt1+UQBLASX4868Ip/14w7KSWZxkO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4" customFormat="1" ht="45" customHeight="1">
      <c r="B3" s="266"/>
      <c r="C3" s="267" t="s">
        <v>433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434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435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436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437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438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439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440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441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442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443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79</v>
      </c>
      <c r="F18" s="273" t="s">
        <v>444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445</v>
      </c>
      <c r="F19" s="273" t="s">
        <v>446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447</v>
      </c>
      <c r="F20" s="273" t="s">
        <v>448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449</v>
      </c>
      <c r="F21" s="273" t="s">
        <v>450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451</v>
      </c>
      <c r="F22" s="273" t="s">
        <v>452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84</v>
      </c>
      <c r="F23" s="273" t="s">
        <v>453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454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455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456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457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458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459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460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461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462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106</v>
      </c>
      <c r="F36" s="273"/>
      <c r="G36" s="273" t="s">
        <v>463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464</v>
      </c>
      <c r="F37" s="273"/>
      <c r="G37" s="273" t="s">
        <v>465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54</v>
      </c>
      <c r="F38" s="273"/>
      <c r="G38" s="273" t="s">
        <v>466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55</v>
      </c>
      <c r="F39" s="273"/>
      <c r="G39" s="273" t="s">
        <v>467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107</v>
      </c>
      <c r="F40" s="273"/>
      <c r="G40" s="273" t="s">
        <v>468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108</v>
      </c>
      <c r="F41" s="273"/>
      <c r="G41" s="273" t="s">
        <v>469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470</v>
      </c>
      <c r="F42" s="273"/>
      <c r="G42" s="273" t="s">
        <v>471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472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473</v>
      </c>
      <c r="F44" s="273"/>
      <c r="G44" s="273" t="s">
        <v>474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110</v>
      </c>
      <c r="F45" s="273"/>
      <c r="G45" s="273" t="s">
        <v>475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476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477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478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479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480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481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482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483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484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485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486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487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488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489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490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491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492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493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494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495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496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497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498</v>
      </c>
      <c r="D76" s="291"/>
      <c r="E76" s="291"/>
      <c r="F76" s="291" t="s">
        <v>499</v>
      </c>
      <c r="G76" s="292"/>
      <c r="H76" s="291" t="s">
        <v>55</v>
      </c>
      <c r="I76" s="291" t="s">
        <v>58</v>
      </c>
      <c r="J76" s="291" t="s">
        <v>500</v>
      </c>
      <c r="K76" s="290"/>
    </row>
    <row r="77" s="1" customFormat="1" ht="17.25" customHeight="1">
      <c r="B77" s="288"/>
      <c r="C77" s="293" t="s">
        <v>501</v>
      </c>
      <c r="D77" s="293"/>
      <c r="E77" s="293"/>
      <c r="F77" s="294" t="s">
        <v>502</v>
      </c>
      <c r="G77" s="295"/>
      <c r="H77" s="293"/>
      <c r="I77" s="293"/>
      <c r="J77" s="293" t="s">
        <v>503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54</v>
      </c>
      <c r="D79" s="298"/>
      <c r="E79" s="298"/>
      <c r="F79" s="299" t="s">
        <v>504</v>
      </c>
      <c r="G79" s="300"/>
      <c r="H79" s="276" t="s">
        <v>505</v>
      </c>
      <c r="I79" s="276" t="s">
        <v>506</v>
      </c>
      <c r="J79" s="276">
        <v>20</v>
      </c>
      <c r="K79" s="290"/>
    </row>
    <row r="80" s="1" customFormat="1" ht="15" customHeight="1">
      <c r="B80" s="288"/>
      <c r="C80" s="276" t="s">
        <v>507</v>
      </c>
      <c r="D80" s="276"/>
      <c r="E80" s="276"/>
      <c r="F80" s="299" t="s">
        <v>504</v>
      </c>
      <c r="G80" s="300"/>
      <c r="H80" s="276" t="s">
        <v>508</v>
      </c>
      <c r="I80" s="276" t="s">
        <v>506</v>
      </c>
      <c r="J80" s="276">
        <v>120</v>
      </c>
      <c r="K80" s="290"/>
    </row>
    <row r="81" s="1" customFormat="1" ht="15" customHeight="1">
      <c r="B81" s="301"/>
      <c r="C81" s="276" t="s">
        <v>509</v>
      </c>
      <c r="D81" s="276"/>
      <c r="E81" s="276"/>
      <c r="F81" s="299" t="s">
        <v>510</v>
      </c>
      <c r="G81" s="300"/>
      <c r="H81" s="276" t="s">
        <v>511</v>
      </c>
      <c r="I81" s="276" t="s">
        <v>506</v>
      </c>
      <c r="J81" s="276">
        <v>50</v>
      </c>
      <c r="K81" s="290"/>
    </row>
    <row r="82" s="1" customFormat="1" ht="15" customHeight="1">
      <c r="B82" s="301"/>
      <c r="C82" s="276" t="s">
        <v>512</v>
      </c>
      <c r="D82" s="276"/>
      <c r="E82" s="276"/>
      <c r="F82" s="299" t="s">
        <v>504</v>
      </c>
      <c r="G82" s="300"/>
      <c r="H82" s="276" t="s">
        <v>513</v>
      </c>
      <c r="I82" s="276" t="s">
        <v>514</v>
      </c>
      <c r="J82" s="276"/>
      <c r="K82" s="290"/>
    </row>
    <row r="83" s="1" customFormat="1" ht="15" customHeight="1">
      <c r="B83" s="301"/>
      <c r="C83" s="302" t="s">
        <v>515</v>
      </c>
      <c r="D83" s="302"/>
      <c r="E83" s="302"/>
      <c r="F83" s="303" t="s">
        <v>510</v>
      </c>
      <c r="G83" s="302"/>
      <c r="H83" s="302" t="s">
        <v>516</v>
      </c>
      <c r="I83" s="302" t="s">
        <v>506</v>
      </c>
      <c r="J83" s="302">
        <v>15</v>
      </c>
      <c r="K83" s="290"/>
    </row>
    <row r="84" s="1" customFormat="1" ht="15" customHeight="1">
      <c r="B84" s="301"/>
      <c r="C84" s="302" t="s">
        <v>517</v>
      </c>
      <c r="D84" s="302"/>
      <c r="E84" s="302"/>
      <c r="F84" s="303" t="s">
        <v>510</v>
      </c>
      <c r="G84" s="302"/>
      <c r="H84" s="302" t="s">
        <v>518</v>
      </c>
      <c r="I84" s="302" t="s">
        <v>506</v>
      </c>
      <c r="J84" s="302">
        <v>15</v>
      </c>
      <c r="K84" s="290"/>
    </row>
    <row r="85" s="1" customFormat="1" ht="15" customHeight="1">
      <c r="B85" s="301"/>
      <c r="C85" s="302" t="s">
        <v>519</v>
      </c>
      <c r="D85" s="302"/>
      <c r="E85" s="302"/>
      <c r="F85" s="303" t="s">
        <v>510</v>
      </c>
      <c r="G85" s="302"/>
      <c r="H85" s="302" t="s">
        <v>520</v>
      </c>
      <c r="I85" s="302" t="s">
        <v>506</v>
      </c>
      <c r="J85" s="302">
        <v>20</v>
      </c>
      <c r="K85" s="290"/>
    </row>
    <row r="86" s="1" customFormat="1" ht="15" customHeight="1">
      <c r="B86" s="301"/>
      <c r="C86" s="302" t="s">
        <v>521</v>
      </c>
      <c r="D86" s="302"/>
      <c r="E86" s="302"/>
      <c r="F86" s="303" t="s">
        <v>510</v>
      </c>
      <c r="G86" s="302"/>
      <c r="H86" s="302" t="s">
        <v>522</v>
      </c>
      <c r="I86" s="302" t="s">
        <v>506</v>
      </c>
      <c r="J86" s="302">
        <v>20</v>
      </c>
      <c r="K86" s="290"/>
    </row>
    <row r="87" s="1" customFormat="1" ht="15" customHeight="1">
      <c r="B87" s="301"/>
      <c r="C87" s="276" t="s">
        <v>523</v>
      </c>
      <c r="D87" s="276"/>
      <c r="E87" s="276"/>
      <c r="F87" s="299" t="s">
        <v>510</v>
      </c>
      <c r="G87" s="300"/>
      <c r="H87" s="276" t="s">
        <v>524</v>
      </c>
      <c r="I87" s="276" t="s">
        <v>506</v>
      </c>
      <c r="J87" s="276">
        <v>50</v>
      </c>
      <c r="K87" s="290"/>
    </row>
    <row r="88" s="1" customFormat="1" ht="15" customHeight="1">
      <c r="B88" s="301"/>
      <c r="C88" s="276" t="s">
        <v>525</v>
      </c>
      <c r="D88" s="276"/>
      <c r="E88" s="276"/>
      <c r="F88" s="299" t="s">
        <v>510</v>
      </c>
      <c r="G88" s="300"/>
      <c r="H88" s="276" t="s">
        <v>526</v>
      </c>
      <c r="I88" s="276" t="s">
        <v>506</v>
      </c>
      <c r="J88" s="276">
        <v>20</v>
      </c>
      <c r="K88" s="290"/>
    </row>
    <row r="89" s="1" customFormat="1" ht="15" customHeight="1">
      <c r="B89" s="301"/>
      <c r="C89" s="276" t="s">
        <v>527</v>
      </c>
      <c r="D89" s="276"/>
      <c r="E89" s="276"/>
      <c r="F89" s="299" t="s">
        <v>510</v>
      </c>
      <c r="G89" s="300"/>
      <c r="H89" s="276" t="s">
        <v>528</v>
      </c>
      <c r="I89" s="276" t="s">
        <v>506</v>
      </c>
      <c r="J89" s="276">
        <v>20</v>
      </c>
      <c r="K89" s="290"/>
    </row>
    <row r="90" s="1" customFormat="1" ht="15" customHeight="1">
      <c r="B90" s="301"/>
      <c r="C90" s="276" t="s">
        <v>529</v>
      </c>
      <c r="D90" s="276"/>
      <c r="E90" s="276"/>
      <c r="F90" s="299" t="s">
        <v>510</v>
      </c>
      <c r="G90" s="300"/>
      <c r="H90" s="276" t="s">
        <v>530</v>
      </c>
      <c r="I90" s="276" t="s">
        <v>506</v>
      </c>
      <c r="J90" s="276">
        <v>50</v>
      </c>
      <c r="K90" s="290"/>
    </row>
    <row r="91" s="1" customFormat="1" ht="15" customHeight="1">
      <c r="B91" s="301"/>
      <c r="C91" s="276" t="s">
        <v>531</v>
      </c>
      <c r="D91" s="276"/>
      <c r="E91" s="276"/>
      <c r="F91" s="299" t="s">
        <v>510</v>
      </c>
      <c r="G91" s="300"/>
      <c r="H91" s="276" t="s">
        <v>531</v>
      </c>
      <c r="I91" s="276" t="s">
        <v>506</v>
      </c>
      <c r="J91" s="276">
        <v>50</v>
      </c>
      <c r="K91" s="290"/>
    </row>
    <row r="92" s="1" customFormat="1" ht="15" customHeight="1">
      <c r="B92" s="301"/>
      <c r="C92" s="276" t="s">
        <v>532</v>
      </c>
      <c r="D92" s="276"/>
      <c r="E92" s="276"/>
      <c r="F92" s="299" t="s">
        <v>510</v>
      </c>
      <c r="G92" s="300"/>
      <c r="H92" s="276" t="s">
        <v>533</v>
      </c>
      <c r="I92" s="276" t="s">
        <v>506</v>
      </c>
      <c r="J92" s="276">
        <v>255</v>
      </c>
      <c r="K92" s="290"/>
    </row>
    <row r="93" s="1" customFormat="1" ht="15" customHeight="1">
      <c r="B93" s="301"/>
      <c r="C93" s="276" t="s">
        <v>534</v>
      </c>
      <c r="D93" s="276"/>
      <c r="E93" s="276"/>
      <c r="F93" s="299" t="s">
        <v>504</v>
      </c>
      <c r="G93" s="300"/>
      <c r="H93" s="276" t="s">
        <v>535</v>
      </c>
      <c r="I93" s="276" t="s">
        <v>536</v>
      </c>
      <c r="J93" s="276"/>
      <c r="K93" s="290"/>
    </row>
    <row r="94" s="1" customFormat="1" ht="15" customHeight="1">
      <c r="B94" s="301"/>
      <c r="C94" s="276" t="s">
        <v>537</v>
      </c>
      <c r="D94" s="276"/>
      <c r="E94" s="276"/>
      <c r="F94" s="299" t="s">
        <v>504</v>
      </c>
      <c r="G94" s="300"/>
      <c r="H94" s="276" t="s">
        <v>538</v>
      </c>
      <c r="I94" s="276" t="s">
        <v>539</v>
      </c>
      <c r="J94" s="276"/>
      <c r="K94" s="290"/>
    </row>
    <row r="95" s="1" customFormat="1" ht="15" customHeight="1">
      <c r="B95" s="301"/>
      <c r="C95" s="276" t="s">
        <v>540</v>
      </c>
      <c r="D95" s="276"/>
      <c r="E95" s="276"/>
      <c r="F95" s="299" t="s">
        <v>504</v>
      </c>
      <c r="G95" s="300"/>
      <c r="H95" s="276" t="s">
        <v>540</v>
      </c>
      <c r="I95" s="276" t="s">
        <v>539</v>
      </c>
      <c r="J95" s="276"/>
      <c r="K95" s="290"/>
    </row>
    <row r="96" s="1" customFormat="1" ht="15" customHeight="1">
      <c r="B96" s="301"/>
      <c r="C96" s="276" t="s">
        <v>39</v>
      </c>
      <c r="D96" s="276"/>
      <c r="E96" s="276"/>
      <c r="F96" s="299" t="s">
        <v>504</v>
      </c>
      <c r="G96" s="300"/>
      <c r="H96" s="276" t="s">
        <v>541</v>
      </c>
      <c r="I96" s="276" t="s">
        <v>539</v>
      </c>
      <c r="J96" s="276"/>
      <c r="K96" s="290"/>
    </row>
    <row r="97" s="1" customFormat="1" ht="15" customHeight="1">
      <c r="B97" s="301"/>
      <c r="C97" s="276" t="s">
        <v>49</v>
      </c>
      <c r="D97" s="276"/>
      <c r="E97" s="276"/>
      <c r="F97" s="299" t="s">
        <v>504</v>
      </c>
      <c r="G97" s="300"/>
      <c r="H97" s="276" t="s">
        <v>542</v>
      </c>
      <c r="I97" s="276" t="s">
        <v>539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543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498</v>
      </c>
      <c r="D103" s="291"/>
      <c r="E103" s="291"/>
      <c r="F103" s="291" t="s">
        <v>499</v>
      </c>
      <c r="G103" s="292"/>
      <c r="H103" s="291" t="s">
        <v>55</v>
      </c>
      <c r="I103" s="291" t="s">
        <v>58</v>
      </c>
      <c r="J103" s="291" t="s">
        <v>500</v>
      </c>
      <c r="K103" s="290"/>
    </row>
    <row r="104" s="1" customFormat="1" ht="17.25" customHeight="1">
      <c r="B104" s="288"/>
      <c r="C104" s="293" t="s">
        <v>501</v>
      </c>
      <c r="D104" s="293"/>
      <c r="E104" s="293"/>
      <c r="F104" s="294" t="s">
        <v>502</v>
      </c>
      <c r="G104" s="295"/>
      <c r="H104" s="293"/>
      <c r="I104" s="293"/>
      <c r="J104" s="293" t="s">
        <v>503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54</v>
      </c>
      <c r="D106" s="298"/>
      <c r="E106" s="298"/>
      <c r="F106" s="299" t="s">
        <v>504</v>
      </c>
      <c r="G106" s="276"/>
      <c r="H106" s="276" t="s">
        <v>544</v>
      </c>
      <c r="I106" s="276" t="s">
        <v>506</v>
      </c>
      <c r="J106" s="276">
        <v>20</v>
      </c>
      <c r="K106" s="290"/>
    </row>
    <row r="107" s="1" customFormat="1" ht="15" customHeight="1">
      <c r="B107" s="288"/>
      <c r="C107" s="276" t="s">
        <v>507</v>
      </c>
      <c r="D107" s="276"/>
      <c r="E107" s="276"/>
      <c r="F107" s="299" t="s">
        <v>504</v>
      </c>
      <c r="G107" s="276"/>
      <c r="H107" s="276" t="s">
        <v>544</v>
      </c>
      <c r="I107" s="276" t="s">
        <v>506</v>
      </c>
      <c r="J107" s="276">
        <v>120</v>
      </c>
      <c r="K107" s="290"/>
    </row>
    <row r="108" s="1" customFormat="1" ht="15" customHeight="1">
      <c r="B108" s="301"/>
      <c r="C108" s="276" t="s">
        <v>509</v>
      </c>
      <c r="D108" s="276"/>
      <c r="E108" s="276"/>
      <c r="F108" s="299" t="s">
        <v>510</v>
      </c>
      <c r="G108" s="276"/>
      <c r="H108" s="276" t="s">
        <v>544</v>
      </c>
      <c r="I108" s="276" t="s">
        <v>506</v>
      </c>
      <c r="J108" s="276">
        <v>50</v>
      </c>
      <c r="K108" s="290"/>
    </row>
    <row r="109" s="1" customFormat="1" ht="15" customHeight="1">
      <c r="B109" s="301"/>
      <c r="C109" s="276" t="s">
        <v>512</v>
      </c>
      <c r="D109" s="276"/>
      <c r="E109" s="276"/>
      <c r="F109" s="299" t="s">
        <v>504</v>
      </c>
      <c r="G109" s="276"/>
      <c r="H109" s="276" t="s">
        <v>544</v>
      </c>
      <c r="I109" s="276" t="s">
        <v>514</v>
      </c>
      <c r="J109" s="276"/>
      <c r="K109" s="290"/>
    </row>
    <row r="110" s="1" customFormat="1" ht="15" customHeight="1">
      <c r="B110" s="301"/>
      <c r="C110" s="276" t="s">
        <v>523</v>
      </c>
      <c r="D110" s="276"/>
      <c r="E110" s="276"/>
      <c r="F110" s="299" t="s">
        <v>510</v>
      </c>
      <c r="G110" s="276"/>
      <c r="H110" s="276" t="s">
        <v>544</v>
      </c>
      <c r="I110" s="276" t="s">
        <v>506</v>
      </c>
      <c r="J110" s="276">
        <v>50</v>
      </c>
      <c r="K110" s="290"/>
    </row>
    <row r="111" s="1" customFormat="1" ht="15" customHeight="1">
      <c r="B111" s="301"/>
      <c r="C111" s="276" t="s">
        <v>531</v>
      </c>
      <c r="D111" s="276"/>
      <c r="E111" s="276"/>
      <c r="F111" s="299" t="s">
        <v>510</v>
      </c>
      <c r="G111" s="276"/>
      <c r="H111" s="276" t="s">
        <v>544</v>
      </c>
      <c r="I111" s="276" t="s">
        <v>506</v>
      </c>
      <c r="J111" s="276">
        <v>50</v>
      </c>
      <c r="K111" s="290"/>
    </row>
    <row r="112" s="1" customFormat="1" ht="15" customHeight="1">
      <c r="B112" s="301"/>
      <c r="C112" s="276" t="s">
        <v>529</v>
      </c>
      <c r="D112" s="276"/>
      <c r="E112" s="276"/>
      <c r="F112" s="299" t="s">
        <v>510</v>
      </c>
      <c r="G112" s="276"/>
      <c r="H112" s="276" t="s">
        <v>544</v>
      </c>
      <c r="I112" s="276" t="s">
        <v>506</v>
      </c>
      <c r="J112" s="276">
        <v>50</v>
      </c>
      <c r="K112" s="290"/>
    </row>
    <row r="113" s="1" customFormat="1" ht="15" customHeight="1">
      <c r="B113" s="301"/>
      <c r="C113" s="276" t="s">
        <v>54</v>
      </c>
      <c r="D113" s="276"/>
      <c r="E113" s="276"/>
      <c r="F113" s="299" t="s">
        <v>504</v>
      </c>
      <c r="G113" s="276"/>
      <c r="H113" s="276" t="s">
        <v>545</v>
      </c>
      <c r="I113" s="276" t="s">
        <v>506</v>
      </c>
      <c r="J113" s="276">
        <v>20</v>
      </c>
      <c r="K113" s="290"/>
    </row>
    <row r="114" s="1" customFormat="1" ht="15" customHeight="1">
      <c r="B114" s="301"/>
      <c r="C114" s="276" t="s">
        <v>546</v>
      </c>
      <c r="D114" s="276"/>
      <c r="E114" s="276"/>
      <c r="F114" s="299" t="s">
        <v>504</v>
      </c>
      <c r="G114" s="276"/>
      <c r="H114" s="276" t="s">
        <v>547</v>
      </c>
      <c r="I114" s="276" t="s">
        <v>506</v>
      </c>
      <c r="J114" s="276">
        <v>120</v>
      </c>
      <c r="K114" s="290"/>
    </row>
    <row r="115" s="1" customFormat="1" ht="15" customHeight="1">
      <c r="B115" s="301"/>
      <c r="C115" s="276" t="s">
        <v>39</v>
      </c>
      <c r="D115" s="276"/>
      <c r="E115" s="276"/>
      <c r="F115" s="299" t="s">
        <v>504</v>
      </c>
      <c r="G115" s="276"/>
      <c r="H115" s="276" t="s">
        <v>548</v>
      </c>
      <c r="I115" s="276" t="s">
        <v>539</v>
      </c>
      <c r="J115" s="276"/>
      <c r="K115" s="290"/>
    </row>
    <row r="116" s="1" customFormat="1" ht="15" customHeight="1">
      <c r="B116" s="301"/>
      <c r="C116" s="276" t="s">
        <v>49</v>
      </c>
      <c r="D116" s="276"/>
      <c r="E116" s="276"/>
      <c r="F116" s="299" t="s">
        <v>504</v>
      </c>
      <c r="G116" s="276"/>
      <c r="H116" s="276" t="s">
        <v>549</v>
      </c>
      <c r="I116" s="276" t="s">
        <v>539</v>
      </c>
      <c r="J116" s="276"/>
      <c r="K116" s="290"/>
    </row>
    <row r="117" s="1" customFormat="1" ht="15" customHeight="1">
      <c r="B117" s="301"/>
      <c r="C117" s="276" t="s">
        <v>58</v>
      </c>
      <c r="D117" s="276"/>
      <c r="E117" s="276"/>
      <c r="F117" s="299" t="s">
        <v>504</v>
      </c>
      <c r="G117" s="276"/>
      <c r="H117" s="276" t="s">
        <v>550</v>
      </c>
      <c r="I117" s="276" t="s">
        <v>551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552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498</v>
      </c>
      <c r="D123" s="291"/>
      <c r="E123" s="291"/>
      <c r="F123" s="291" t="s">
        <v>499</v>
      </c>
      <c r="G123" s="292"/>
      <c r="H123" s="291" t="s">
        <v>55</v>
      </c>
      <c r="I123" s="291" t="s">
        <v>58</v>
      </c>
      <c r="J123" s="291" t="s">
        <v>500</v>
      </c>
      <c r="K123" s="320"/>
    </row>
    <row r="124" s="1" customFormat="1" ht="17.25" customHeight="1">
      <c r="B124" s="319"/>
      <c r="C124" s="293" t="s">
        <v>501</v>
      </c>
      <c r="D124" s="293"/>
      <c r="E124" s="293"/>
      <c r="F124" s="294" t="s">
        <v>502</v>
      </c>
      <c r="G124" s="295"/>
      <c r="H124" s="293"/>
      <c r="I124" s="293"/>
      <c r="J124" s="293" t="s">
        <v>503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507</v>
      </c>
      <c r="D126" s="298"/>
      <c r="E126" s="298"/>
      <c r="F126" s="299" t="s">
        <v>504</v>
      </c>
      <c r="G126" s="276"/>
      <c r="H126" s="276" t="s">
        <v>544</v>
      </c>
      <c r="I126" s="276" t="s">
        <v>506</v>
      </c>
      <c r="J126" s="276">
        <v>120</v>
      </c>
      <c r="K126" s="324"/>
    </row>
    <row r="127" s="1" customFormat="1" ht="15" customHeight="1">
      <c r="B127" s="321"/>
      <c r="C127" s="276" t="s">
        <v>553</v>
      </c>
      <c r="D127" s="276"/>
      <c r="E127" s="276"/>
      <c r="F127" s="299" t="s">
        <v>504</v>
      </c>
      <c r="G127" s="276"/>
      <c r="H127" s="276" t="s">
        <v>554</v>
      </c>
      <c r="I127" s="276" t="s">
        <v>506</v>
      </c>
      <c r="J127" s="276" t="s">
        <v>555</v>
      </c>
      <c r="K127" s="324"/>
    </row>
    <row r="128" s="1" customFormat="1" ht="15" customHeight="1">
      <c r="B128" s="321"/>
      <c r="C128" s="276" t="s">
        <v>84</v>
      </c>
      <c r="D128" s="276"/>
      <c r="E128" s="276"/>
      <c r="F128" s="299" t="s">
        <v>504</v>
      </c>
      <c r="G128" s="276"/>
      <c r="H128" s="276" t="s">
        <v>556</v>
      </c>
      <c r="I128" s="276" t="s">
        <v>506</v>
      </c>
      <c r="J128" s="276" t="s">
        <v>555</v>
      </c>
      <c r="K128" s="324"/>
    </row>
    <row r="129" s="1" customFormat="1" ht="15" customHeight="1">
      <c r="B129" s="321"/>
      <c r="C129" s="276" t="s">
        <v>515</v>
      </c>
      <c r="D129" s="276"/>
      <c r="E129" s="276"/>
      <c r="F129" s="299" t="s">
        <v>510</v>
      </c>
      <c r="G129" s="276"/>
      <c r="H129" s="276" t="s">
        <v>516</v>
      </c>
      <c r="I129" s="276" t="s">
        <v>506</v>
      </c>
      <c r="J129" s="276">
        <v>15</v>
      </c>
      <c r="K129" s="324"/>
    </row>
    <row r="130" s="1" customFormat="1" ht="15" customHeight="1">
      <c r="B130" s="321"/>
      <c r="C130" s="302" t="s">
        <v>517</v>
      </c>
      <c r="D130" s="302"/>
      <c r="E130" s="302"/>
      <c r="F130" s="303" t="s">
        <v>510</v>
      </c>
      <c r="G130" s="302"/>
      <c r="H130" s="302" t="s">
        <v>518</v>
      </c>
      <c r="I130" s="302" t="s">
        <v>506</v>
      </c>
      <c r="J130" s="302">
        <v>15</v>
      </c>
      <c r="K130" s="324"/>
    </row>
    <row r="131" s="1" customFormat="1" ht="15" customHeight="1">
      <c r="B131" s="321"/>
      <c r="C131" s="302" t="s">
        <v>519</v>
      </c>
      <c r="D131" s="302"/>
      <c r="E131" s="302"/>
      <c r="F131" s="303" t="s">
        <v>510</v>
      </c>
      <c r="G131" s="302"/>
      <c r="H131" s="302" t="s">
        <v>520</v>
      </c>
      <c r="I131" s="302" t="s">
        <v>506</v>
      </c>
      <c r="J131" s="302">
        <v>20</v>
      </c>
      <c r="K131" s="324"/>
    </row>
    <row r="132" s="1" customFormat="1" ht="15" customHeight="1">
      <c r="B132" s="321"/>
      <c r="C132" s="302" t="s">
        <v>521</v>
      </c>
      <c r="D132" s="302"/>
      <c r="E132" s="302"/>
      <c r="F132" s="303" t="s">
        <v>510</v>
      </c>
      <c r="G132" s="302"/>
      <c r="H132" s="302" t="s">
        <v>522</v>
      </c>
      <c r="I132" s="302" t="s">
        <v>506</v>
      </c>
      <c r="J132" s="302">
        <v>20</v>
      </c>
      <c r="K132" s="324"/>
    </row>
    <row r="133" s="1" customFormat="1" ht="15" customHeight="1">
      <c r="B133" s="321"/>
      <c r="C133" s="276" t="s">
        <v>509</v>
      </c>
      <c r="D133" s="276"/>
      <c r="E133" s="276"/>
      <c r="F133" s="299" t="s">
        <v>510</v>
      </c>
      <c r="G133" s="276"/>
      <c r="H133" s="276" t="s">
        <v>544</v>
      </c>
      <c r="I133" s="276" t="s">
        <v>506</v>
      </c>
      <c r="J133" s="276">
        <v>50</v>
      </c>
      <c r="K133" s="324"/>
    </row>
    <row r="134" s="1" customFormat="1" ht="15" customHeight="1">
      <c r="B134" s="321"/>
      <c r="C134" s="276" t="s">
        <v>523</v>
      </c>
      <c r="D134" s="276"/>
      <c r="E134" s="276"/>
      <c r="F134" s="299" t="s">
        <v>510</v>
      </c>
      <c r="G134" s="276"/>
      <c r="H134" s="276" t="s">
        <v>544</v>
      </c>
      <c r="I134" s="276" t="s">
        <v>506</v>
      </c>
      <c r="J134" s="276">
        <v>50</v>
      </c>
      <c r="K134" s="324"/>
    </row>
    <row r="135" s="1" customFormat="1" ht="15" customHeight="1">
      <c r="B135" s="321"/>
      <c r="C135" s="276" t="s">
        <v>529</v>
      </c>
      <c r="D135" s="276"/>
      <c r="E135" s="276"/>
      <c r="F135" s="299" t="s">
        <v>510</v>
      </c>
      <c r="G135" s="276"/>
      <c r="H135" s="276" t="s">
        <v>544</v>
      </c>
      <c r="I135" s="276" t="s">
        <v>506</v>
      </c>
      <c r="J135" s="276">
        <v>50</v>
      </c>
      <c r="K135" s="324"/>
    </row>
    <row r="136" s="1" customFormat="1" ht="15" customHeight="1">
      <c r="B136" s="321"/>
      <c r="C136" s="276" t="s">
        <v>531</v>
      </c>
      <c r="D136" s="276"/>
      <c r="E136" s="276"/>
      <c r="F136" s="299" t="s">
        <v>510</v>
      </c>
      <c r="G136" s="276"/>
      <c r="H136" s="276" t="s">
        <v>544</v>
      </c>
      <c r="I136" s="276" t="s">
        <v>506</v>
      </c>
      <c r="J136" s="276">
        <v>50</v>
      </c>
      <c r="K136" s="324"/>
    </row>
    <row r="137" s="1" customFormat="1" ht="15" customHeight="1">
      <c r="B137" s="321"/>
      <c r="C137" s="276" t="s">
        <v>532</v>
      </c>
      <c r="D137" s="276"/>
      <c r="E137" s="276"/>
      <c r="F137" s="299" t="s">
        <v>510</v>
      </c>
      <c r="G137" s="276"/>
      <c r="H137" s="276" t="s">
        <v>557</v>
      </c>
      <c r="I137" s="276" t="s">
        <v>506</v>
      </c>
      <c r="J137" s="276">
        <v>255</v>
      </c>
      <c r="K137" s="324"/>
    </row>
    <row r="138" s="1" customFormat="1" ht="15" customHeight="1">
      <c r="B138" s="321"/>
      <c r="C138" s="276" t="s">
        <v>534</v>
      </c>
      <c r="D138" s="276"/>
      <c r="E138" s="276"/>
      <c r="F138" s="299" t="s">
        <v>504</v>
      </c>
      <c r="G138" s="276"/>
      <c r="H138" s="276" t="s">
        <v>558</v>
      </c>
      <c r="I138" s="276" t="s">
        <v>536</v>
      </c>
      <c r="J138" s="276"/>
      <c r="K138" s="324"/>
    </row>
    <row r="139" s="1" customFormat="1" ht="15" customHeight="1">
      <c r="B139" s="321"/>
      <c r="C139" s="276" t="s">
        <v>537</v>
      </c>
      <c r="D139" s="276"/>
      <c r="E139" s="276"/>
      <c r="F139" s="299" t="s">
        <v>504</v>
      </c>
      <c r="G139" s="276"/>
      <c r="H139" s="276" t="s">
        <v>559</v>
      </c>
      <c r="I139" s="276" t="s">
        <v>539</v>
      </c>
      <c r="J139" s="276"/>
      <c r="K139" s="324"/>
    </row>
    <row r="140" s="1" customFormat="1" ht="15" customHeight="1">
      <c r="B140" s="321"/>
      <c r="C140" s="276" t="s">
        <v>540</v>
      </c>
      <c r="D140" s="276"/>
      <c r="E140" s="276"/>
      <c r="F140" s="299" t="s">
        <v>504</v>
      </c>
      <c r="G140" s="276"/>
      <c r="H140" s="276" t="s">
        <v>540</v>
      </c>
      <c r="I140" s="276" t="s">
        <v>539</v>
      </c>
      <c r="J140" s="276"/>
      <c r="K140" s="324"/>
    </row>
    <row r="141" s="1" customFormat="1" ht="15" customHeight="1">
      <c r="B141" s="321"/>
      <c r="C141" s="276" t="s">
        <v>39</v>
      </c>
      <c r="D141" s="276"/>
      <c r="E141" s="276"/>
      <c r="F141" s="299" t="s">
        <v>504</v>
      </c>
      <c r="G141" s="276"/>
      <c r="H141" s="276" t="s">
        <v>560</v>
      </c>
      <c r="I141" s="276" t="s">
        <v>539</v>
      </c>
      <c r="J141" s="276"/>
      <c r="K141" s="324"/>
    </row>
    <row r="142" s="1" customFormat="1" ht="15" customHeight="1">
      <c r="B142" s="321"/>
      <c r="C142" s="276" t="s">
        <v>561</v>
      </c>
      <c r="D142" s="276"/>
      <c r="E142" s="276"/>
      <c r="F142" s="299" t="s">
        <v>504</v>
      </c>
      <c r="G142" s="276"/>
      <c r="H142" s="276" t="s">
        <v>562</v>
      </c>
      <c r="I142" s="276" t="s">
        <v>539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563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498</v>
      </c>
      <c r="D148" s="291"/>
      <c r="E148" s="291"/>
      <c r="F148" s="291" t="s">
        <v>499</v>
      </c>
      <c r="G148" s="292"/>
      <c r="H148" s="291" t="s">
        <v>55</v>
      </c>
      <c r="I148" s="291" t="s">
        <v>58</v>
      </c>
      <c r="J148" s="291" t="s">
        <v>500</v>
      </c>
      <c r="K148" s="290"/>
    </row>
    <row r="149" s="1" customFormat="1" ht="17.25" customHeight="1">
      <c r="B149" s="288"/>
      <c r="C149" s="293" t="s">
        <v>501</v>
      </c>
      <c r="D149" s="293"/>
      <c r="E149" s="293"/>
      <c r="F149" s="294" t="s">
        <v>502</v>
      </c>
      <c r="G149" s="295"/>
      <c r="H149" s="293"/>
      <c r="I149" s="293"/>
      <c r="J149" s="293" t="s">
        <v>503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507</v>
      </c>
      <c r="D151" s="276"/>
      <c r="E151" s="276"/>
      <c r="F151" s="329" t="s">
        <v>504</v>
      </c>
      <c r="G151" s="276"/>
      <c r="H151" s="328" t="s">
        <v>544</v>
      </c>
      <c r="I151" s="328" t="s">
        <v>506</v>
      </c>
      <c r="J151" s="328">
        <v>120</v>
      </c>
      <c r="K151" s="324"/>
    </row>
    <row r="152" s="1" customFormat="1" ht="15" customHeight="1">
      <c r="B152" s="301"/>
      <c r="C152" s="328" t="s">
        <v>553</v>
      </c>
      <c r="D152" s="276"/>
      <c r="E152" s="276"/>
      <c r="F152" s="329" t="s">
        <v>504</v>
      </c>
      <c r="G152" s="276"/>
      <c r="H152" s="328" t="s">
        <v>564</v>
      </c>
      <c r="I152" s="328" t="s">
        <v>506</v>
      </c>
      <c r="J152" s="328" t="s">
        <v>555</v>
      </c>
      <c r="K152" s="324"/>
    </row>
    <row r="153" s="1" customFormat="1" ht="15" customHeight="1">
      <c r="B153" s="301"/>
      <c r="C153" s="328" t="s">
        <v>84</v>
      </c>
      <c r="D153" s="276"/>
      <c r="E153" s="276"/>
      <c r="F153" s="329" t="s">
        <v>504</v>
      </c>
      <c r="G153" s="276"/>
      <c r="H153" s="328" t="s">
        <v>565</v>
      </c>
      <c r="I153" s="328" t="s">
        <v>506</v>
      </c>
      <c r="J153" s="328" t="s">
        <v>555</v>
      </c>
      <c r="K153" s="324"/>
    </row>
    <row r="154" s="1" customFormat="1" ht="15" customHeight="1">
      <c r="B154" s="301"/>
      <c r="C154" s="328" t="s">
        <v>509</v>
      </c>
      <c r="D154" s="276"/>
      <c r="E154" s="276"/>
      <c r="F154" s="329" t="s">
        <v>510</v>
      </c>
      <c r="G154" s="276"/>
      <c r="H154" s="328" t="s">
        <v>544</v>
      </c>
      <c r="I154" s="328" t="s">
        <v>506</v>
      </c>
      <c r="J154" s="328">
        <v>50</v>
      </c>
      <c r="K154" s="324"/>
    </row>
    <row r="155" s="1" customFormat="1" ht="15" customHeight="1">
      <c r="B155" s="301"/>
      <c r="C155" s="328" t="s">
        <v>512</v>
      </c>
      <c r="D155" s="276"/>
      <c r="E155" s="276"/>
      <c r="F155" s="329" t="s">
        <v>504</v>
      </c>
      <c r="G155" s="276"/>
      <c r="H155" s="328" t="s">
        <v>544</v>
      </c>
      <c r="I155" s="328" t="s">
        <v>514</v>
      </c>
      <c r="J155" s="328"/>
      <c r="K155" s="324"/>
    </row>
    <row r="156" s="1" customFormat="1" ht="15" customHeight="1">
      <c r="B156" s="301"/>
      <c r="C156" s="328" t="s">
        <v>523</v>
      </c>
      <c r="D156" s="276"/>
      <c r="E156" s="276"/>
      <c r="F156" s="329" t="s">
        <v>510</v>
      </c>
      <c r="G156" s="276"/>
      <c r="H156" s="328" t="s">
        <v>544</v>
      </c>
      <c r="I156" s="328" t="s">
        <v>506</v>
      </c>
      <c r="J156" s="328">
        <v>50</v>
      </c>
      <c r="K156" s="324"/>
    </row>
    <row r="157" s="1" customFormat="1" ht="15" customHeight="1">
      <c r="B157" s="301"/>
      <c r="C157" s="328" t="s">
        <v>531</v>
      </c>
      <c r="D157" s="276"/>
      <c r="E157" s="276"/>
      <c r="F157" s="329" t="s">
        <v>510</v>
      </c>
      <c r="G157" s="276"/>
      <c r="H157" s="328" t="s">
        <v>544</v>
      </c>
      <c r="I157" s="328" t="s">
        <v>506</v>
      </c>
      <c r="J157" s="328">
        <v>50</v>
      </c>
      <c r="K157" s="324"/>
    </row>
    <row r="158" s="1" customFormat="1" ht="15" customHeight="1">
      <c r="B158" s="301"/>
      <c r="C158" s="328" t="s">
        <v>529</v>
      </c>
      <c r="D158" s="276"/>
      <c r="E158" s="276"/>
      <c r="F158" s="329" t="s">
        <v>510</v>
      </c>
      <c r="G158" s="276"/>
      <c r="H158" s="328" t="s">
        <v>544</v>
      </c>
      <c r="I158" s="328" t="s">
        <v>506</v>
      </c>
      <c r="J158" s="328">
        <v>50</v>
      </c>
      <c r="K158" s="324"/>
    </row>
    <row r="159" s="1" customFormat="1" ht="15" customHeight="1">
      <c r="B159" s="301"/>
      <c r="C159" s="328" t="s">
        <v>98</v>
      </c>
      <c r="D159" s="276"/>
      <c r="E159" s="276"/>
      <c r="F159" s="329" t="s">
        <v>504</v>
      </c>
      <c r="G159" s="276"/>
      <c r="H159" s="328" t="s">
        <v>566</v>
      </c>
      <c r="I159" s="328" t="s">
        <v>506</v>
      </c>
      <c r="J159" s="328" t="s">
        <v>567</v>
      </c>
      <c r="K159" s="324"/>
    </row>
    <row r="160" s="1" customFormat="1" ht="15" customHeight="1">
      <c r="B160" s="301"/>
      <c r="C160" s="328" t="s">
        <v>568</v>
      </c>
      <c r="D160" s="276"/>
      <c r="E160" s="276"/>
      <c r="F160" s="329" t="s">
        <v>504</v>
      </c>
      <c r="G160" s="276"/>
      <c r="H160" s="328" t="s">
        <v>569</v>
      </c>
      <c r="I160" s="328" t="s">
        <v>539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570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498</v>
      </c>
      <c r="D166" s="291"/>
      <c r="E166" s="291"/>
      <c r="F166" s="291" t="s">
        <v>499</v>
      </c>
      <c r="G166" s="333"/>
      <c r="H166" s="334" t="s">
        <v>55</v>
      </c>
      <c r="I166" s="334" t="s">
        <v>58</v>
      </c>
      <c r="J166" s="291" t="s">
        <v>500</v>
      </c>
      <c r="K166" s="268"/>
    </row>
    <row r="167" s="1" customFormat="1" ht="17.25" customHeight="1">
      <c r="B167" s="269"/>
      <c r="C167" s="293" t="s">
        <v>501</v>
      </c>
      <c r="D167" s="293"/>
      <c r="E167" s="293"/>
      <c r="F167" s="294" t="s">
        <v>502</v>
      </c>
      <c r="G167" s="335"/>
      <c r="H167" s="336"/>
      <c r="I167" s="336"/>
      <c r="J167" s="293" t="s">
        <v>503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507</v>
      </c>
      <c r="D169" s="276"/>
      <c r="E169" s="276"/>
      <c r="F169" s="299" t="s">
        <v>504</v>
      </c>
      <c r="G169" s="276"/>
      <c r="H169" s="276" t="s">
        <v>544</v>
      </c>
      <c r="I169" s="276" t="s">
        <v>506</v>
      </c>
      <c r="J169" s="276">
        <v>120</v>
      </c>
      <c r="K169" s="324"/>
    </row>
    <row r="170" s="1" customFormat="1" ht="15" customHeight="1">
      <c r="B170" s="301"/>
      <c r="C170" s="276" t="s">
        <v>553</v>
      </c>
      <c r="D170" s="276"/>
      <c r="E170" s="276"/>
      <c r="F170" s="299" t="s">
        <v>504</v>
      </c>
      <c r="G170" s="276"/>
      <c r="H170" s="276" t="s">
        <v>554</v>
      </c>
      <c r="I170" s="276" t="s">
        <v>506</v>
      </c>
      <c r="J170" s="276" t="s">
        <v>555</v>
      </c>
      <c r="K170" s="324"/>
    </row>
    <row r="171" s="1" customFormat="1" ht="15" customHeight="1">
      <c r="B171" s="301"/>
      <c r="C171" s="276" t="s">
        <v>84</v>
      </c>
      <c r="D171" s="276"/>
      <c r="E171" s="276"/>
      <c r="F171" s="299" t="s">
        <v>504</v>
      </c>
      <c r="G171" s="276"/>
      <c r="H171" s="276" t="s">
        <v>571</v>
      </c>
      <c r="I171" s="276" t="s">
        <v>506</v>
      </c>
      <c r="J171" s="276" t="s">
        <v>555</v>
      </c>
      <c r="K171" s="324"/>
    </row>
    <row r="172" s="1" customFormat="1" ht="15" customHeight="1">
      <c r="B172" s="301"/>
      <c r="C172" s="276" t="s">
        <v>509</v>
      </c>
      <c r="D172" s="276"/>
      <c r="E172" s="276"/>
      <c r="F172" s="299" t="s">
        <v>510</v>
      </c>
      <c r="G172" s="276"/>
      <c r="H172" s="276" t="s">
        <v>571</v>
      </c>
      <c r="I172" s="276" t="s">
        <v>506</v>
      </c>
      <c r="J172" s="276">
        <v>50</v>
      </c>
      <c r="K172" s="324"/>
    </row>
    <row r="173" s="1" customFormat="1" ht="15" customHeight="1">
      <c r="B173" s="301"/>
      <c r="C173" s="276" t="s">
        <v>512</v>
      </c>
      <c r="D173" s="276"/>
      <c r="E173" s="276"/>
      <c r="F173" s="299" t="s">
        <v>504</v>
      </c>
      <c r="G173" s="276"/>
      <c r="H173" s="276" t="s">
        <v>571</v>
      </c>
      <c r="I173" s="276" t="s">
        <v>514</v>
      </c>
      <c r="J173" s="276"/>
      <c r="K173" s="324"/>
    </row>
    <row r="174" s="1" customFormat="1" ht="15" customHeight="1">
      <c r="B174" s="301"/>
      <c r="C174" s="276" t="s">
        <v>523</v>
      </c>
      <c r="D174" s="276"/>
      <c r="E174" s="276"/>
      <c r="F174" s="299" t="s">
        <v>510</v>
      </c>
      <c r="G174" s="276"/>
      <c r="H174" s="276" t="s">
        <v>571</v>
      </c>
      <c r="I174" s="276" t="s">
        <v>506</v>
      </c>
      <c r="J174" s="276">
        <v>50</v>
      </c>
      <c r="K174" s="324"/>
    </row>
    <row r="175" s="1" customFormat="1" ht="15" customHeight="1">
      <c r="B175" s="301"/>
      <c r="C175" s="276" t="s">
        <v>531</v>
      </c>
      <c r="D175" s="276"/>
      <c r="E175" s="276"/>
      <c r="F175" s="299" t="s">
        <v>510</v>
      </c>
      <c r="G175" s="276"/>
      <c r="H175" s="276" t="s">
        <v>571</v>
      </c>
      <c r="I175" s="276" t="s">
        <v>506</v>
      </c>
      <c r="J175" s="276">
        <v>50</v>
      </c>
      <c r="K175" s="324"/>
    </row>
    <row r="176" s="1" customFormat="1" ht="15" customHeight="1">
      <c r="B176" s="301"/>
      <c r="C176" s="276" t="s">
        <v>529</v>
      </c>
      <c r="D176" s="276"/>
      <c r="E176" s="276"/>
      <c r="F176" s="299" t="s">
        <v>510</v>
      </c>
      <c r="G176" s="276"/>
      <c r="H176" s="276" t="s">
        <v>571</v>
      </c>
      <c r="I176" s="276" t="s">
        <v>506</v>
      </c>
      <c r="J176" s="276">
        <v>50</v>
      </c>
      <c r="K176" s="324"/>
    </row>
    <row r="177" s="1" customFormat="1" ht="15" customHeight="1">
      <c r="B177" s="301"/>
      <c r="C177" s="276" t="s">
        <v>106</v>
      </c>
      <c r="D177" s="276"/>
      <c r="E177" s="276"/>
      <c r="F177" s="299" t="s">
        <v>504</v>
      </c>
      <c r="G177" s="276"/>
      <c r="H177" s="276" t="s">
        <v>572</v>
      </c>
      <c r="I177" s="276" t="s">
        <v>573</v>
      </c>
      <c r="J177" s="276"/>
      <c r="K177" s="324"/>
    </row>
    <row r="178" s="1" customFormat="1" ht="15" customHeight="1">
      <c r="B178" s="301"/>
      <c r="C178" s="276" t="s">
        <v>58</v>
      </c>
      <c r="D178" s="276"/>
      <c r="E178" s="276"/>
      <c r="F178" s="299" t="s">
        <v>504</v>
      </c>
      <c r="G178" s="276"/>
      <c r="H178" s="276" t="s">
        <v>574</v>
      </c>
      <c r="I178" s="276" t="s">
        <v>575</v>
      </c>
      <c r="J178" s="276">
        <v>1</v>
      </c>
      <c r="K178" s="324"/>
    </row>
    <row r="179" s="1" customFormat="1" ht="15" customHeight="1">
      <c r="B179" s="301"/>
      <c r="C179" s="276" t="s">
        <v>54</v>
      </c>
      <c r="D179" s="276"/>
      <c r="E179" s="276"/>
      <c r="F179" s="299" t="s">
        <v>504</v>
      </c>
      <c r="G179" s="276"/>
      <c r="H179" s="276" t="s">
        <v>576</v>
      </c>
      <c r="I179" s="276" t="s">
        <v>506</v>
      </c>
      <c r="J179" s="276">
        <v>20</v>
      </c>
      <c r="K179" s="324"/>
    </row>
    <row r="180" s="1" customFormat="1" ht="15" customHeight="1">
      <c r="B180" s="301"/>
      <c r="C180" s="276" t="s">
        <v>55</v>
      </c>
      <c r="D180" s="276"/>
      <c r="E180" s="276"/>
      <c r="F180" s="299" t="s">
        <v>504</v>
      </c>
      <c r="G180" s="276"/>
      <c r="H180" s="276" t="s">
        <v>577</v>
      </c>
      <c r="I180" s="276" t="s">
        <v>506</v>
      </c>
      <c r="J180" s="276">
        <v>255</v>
      </c>
      <c r="K180" s="324"/>
    </row>
    <row r="181" s="1" customFormat="1" ht="15" customHeight="1">
      <c r="B181" s="301"/>
      <c r="C181" s="276" t="s">
        <v>107</v>
      </c>
      <c r="D181" s="276"/>
      <c r="E181" s="276"/>
      <c r="F181" s="299" t="s">
        <v>504</v>
      </c>
      <c r="G181" s="276"/>
      <c r="H181" s="276" t="s">
        <v>468</v>
      </c>
      <c r="I181" s="276" t="s">
        <v>506</v>
      </c>
      <c r="J181" s="276">
        <v>10</v>
      </c>
      <c r="K181" s="324"/>
    </row>
    <row r="182" s="1" customFormat="1" ht="15" customHeight="1">
      <c r="B182" s="301"/>
      <c r="C182" s="276" t="s">
        <v>108</v>
      </c>
      <c r="D182" s="276"/>
      <c r="E182" s="276"/>
      <c r="F182" s="299" t="s">
        <v>504</v>
      </c>
      <c r="G182" s="276"/>
      <c r="H182" s="276" t="s">
        <v>578</v>
      </c>
      <c r="I182" s="276" t="s">
        <v>539</v>
      </c>
      <c r="J182" s="276"/>
      <c r="K182" s="324"/>
    </row>
    <row r="183" s="1" customFormat="1" ht="15" customHeight="1">
      <c r="B183" s="301"/>
      <c r="C183" s="276" t="s">
        <v>579</v>
      </c>
      <c r="D183" s="276"/>
      <c r="E183" s="276"/>
      <c r="F183" s="299" t="s">
        <v>504</v>
      </c>
      <c r="G183" s="276"/>
      <c r="H183" s="276" t="s">
        <v>580</v>
      </c>
      <c r="I183" s="276" t="s">
        <v>539</v>
      </c>
      <c r="J183" s="276"/>
      <c r="K183" s="324"/>
    </row>
    <row r="184" s="1" customFormat="1" ht="15" customHeight="1">
      <c r="B184" s="301"/>
      <c r="C184" s="276" t="s">
        <v>568</v>
      </c>
      <c r="D184" s="276"/>
      <c r="E184" s="276"/>
      <c r="F184" s="299" t="s">
        <v>504</v>
      </c>
      <c r="G184" s="276"/>
      <c r="H184" s="276" t="s">
        <v>581</v>
      </c>
      <c r="I184" s="276" t="s">
        <v>539</v>
      </c>
      <c r="J184" s="276"/>
      <c r="K184" s="324"/>
    </row>
    <row r="185" s="1" customFormat="1" ht="15" customHeight="1">
      <c r="B185" s="301"/>
      <c r="C185" s="276" t="s">
        <v>110</v>
      </c>
      <c r="D185" s="276"/>
      <c r="E185" s="276"/>
      <c r="F185" s="299" t="s">
        <v>510</v>
      </c>
      <c r="G185" s="276"/>
      <c r="H185" s="276" t="s">
        <v>582</v>
      </c>
      <c r="I185" s="276" t="s">
        <v>506</v>
      </c>
      <c r="J185" s="276">
        <v>50</v>
      </c>
      <c r="K185" s="324"/>
    </row>
    <row r="186" s="1" customFormat="1" ht="15" customHeight="1">
      <c r="B186" s="301"/>
      <c r="C186" s="276" t="s">
        <v>583</v>
      </c>
      <c r="D186" s="276"/>
      <c r="E186" s="276"/>
      <c r="F186" s="299" t="s">
        <v>510</v>
      </c>
      <c r="G186" s="276"/>
      <c r="H186" s="276" t="s">
        <v>584</v>
      </c>
      <c r="I186" s="276" t="s">
        <v>585</v>
      </c>
      <c r="J186" s="276"/>
      <c r="K186" s="324"/>
    </row>
    <row r="187" s="1" customFormat="1" ht="15" customHeight="1">
      <c r="B187" s="301"/>
      <c r="C187" s="276" t="s">
        <v>586</v>
      </c>
      <c r="D187" s="276"/>
      <c r="E187" s="276"/>
      <c r="F187" s="299" t="s">
        <v>510</v>
      </c>
      <c r="G187" s="276"/>
      <c r="H187" s="276" t="s">
        <v>587</v>
      </c>
      <c r="I187" s="276" t="s">
        <v>585</v>
      </c>
      <c r="J187" s="276"/>
      <c r="K187" s="324"/>
    </row>
    <row r="188" s="1" customFormat="1" ht="15" customHeight="1">
      <c r="B188" s="301"/>
      <c r="C188" s="276" t="s">
        <v>588</v>
      </c>
      <c r="D188" s="276"/>
      <c r="E188" s="276"/>
      <c r="F188" s="299" t="s">
        <v>510</v>
      </c>
      <c r="G188" s="276"/>
      <c r="H188" s="276" t="s">
        <v>589</v>
      </c>
      <c r="I188" s="276" t="s">
        <v>585</v>
      </c>
      <c r="J188" s="276"/>
      <c r="K188" s="324"/>
    </row>
    <row r="189" s="1" customFormat="1" ht="15" customHeight="1">
      <c r="B189" s="301"/>
      <c r="C189" s="337" t="s">
        <v>590</v>
      </c>
      <c r="D189" s="276"/>
      <c r="E189" s="276"/>
      <c r="F189" s="299" t="s">
        <v>510</v>
      </c>
      <c r="G189" s="276"/>
      <c r="H189" s="276" t="s">
        <v>591</v>
      </c>
      <c r="I189" s="276" t="s">
        <v>592</v>
      </c>
      <c r="J189" s="338" t="s">
        <v>593</v>
      </c>
      <c r="K189" s="324"/>
    </row>
    <row r="190" s="15" customFormat="1" ht="15" customHeight="1">
      <c r="B190" s="339"/>
      <c r="C190" s="340" t="s">
        <v>594</v>
      </c>
      <c r="D190" s="341"/>
      <c r="E190" s="341"/>
      <c r="F190" s="342" t="s">
        <v>510</v>
      </c>
      <c r="G190" s="341"/>
      <c r="H190" s="341" t="s">
        <v>595</v>
      </c>
      <c r="I190" s="341" t="s">
        <v>592</v>
      </c>
      <c r="J190" s="343" t="s">
        <v>593</v>
      </c>
      <c r="K190" s="344"/>
    </row>
    <row r="191" s="1" customFormat="1" ht="15" customHeight="1">
      <c r="B191" s="301"/>
      <c r="C191" s="337" t="s">
        <v>43</v>
      </c>
      <c r="D191" s="276"/>
      <c r="E191" s="276"/>
      <c r="F191" s="299" t="s">
        <v>504</v>
      </c>
      <c r="G191" s="276"/>
      <c r="H191" s="273" t="s">
        <v>596</v>
      </c>
      <c r="I191" s="276" t="s">
        <v>597</v>
      </c>
      <c r="J191" s="276"/>
      <c r="K191" s="324"/>
    </row>
    <row r="192" s="1" customFormat="1" ht="15" customHeight="1">
      <c r="B192" s="301"/>
      <c r="C192" s="337" t="s">
        <v>598</v>
      </c>
      <c r="D192" s="276"/>
      <c r="E192" s="276"/>
      <c r="F192" s="299" t="s">
        <v>504</v>
      </c>
      <c r="G192" s="276"/>
      <c r="H192" s="276" t="s">
        <v>599</v>
      </c>
      <c r="I192" s="276" t="s">
        <v>539</v>
      </c>
      <c r="J192" s="276"/>
      <c r="K192" s="324"/>
    </row>
    <row r="193" s="1" customFormat="1" ht="15" customHeight="1">
      <c r="B193" s="301"/>
      <c r="C193" s="337" t="s">
        <v>600</v>
      </c>
      <c r="D193" s="276"/>
      <c r="E193" s="276"/>
      <c r="F193" s="299" t="s">
        <v>504</v>
      </c>
      <c r="G193" s="276"/>
      <c r="H193" s="276" t="s">
        <v>601</v>
      </c>
      <c r="I193" s="276" t="s">
        <v>539</v>
      </c>
      <c r="J193" s="276"/>
      <c r="K193" s="324"/>
    </row>
    <row r="194" s="1" customFormat="1" ht="15" customHeight="1">
      <c r="B194" s="301"/>
      <c r="C194" s="337" t="s">
        <v>602</v>
      </c>
      <c r="D194" s="276"/>
      <c r="E194" s="276"/>
      <c r="F194" s="299" t="s">
        <v>510</v>
      </c>
      <c r="G194" s="276"/>
      <c r="H194" s="276" t="s">
        <v>603</v>
      </c>
      <c r="I194" s="276" t="s">
        <v>539</v>
      </c>
      <c r="J194" s="276"/>
      <c r="K194" s="324"/>
    </row>
    <row r="195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="1" customFormat="1" ht="18.75" customHeight="1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</row>
    <row r="199" s="1" customFormat="1" ht="13.5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="1" customFormat="1" ht="21">
      <c r="B200" s="266"/>
      <c r="C200" s="267" t="s">
        <v>604</v>
      </c>
      <c r="D200" s="267"/>
      <c r="E200" s="267"/>
      <c r="F200" s="267"/>
      <c r="G200" s="267"/>
      <c r="H200" s="267"/>
      <c r="I200" s="267"/>
      <c r="J200" s="267"/>
      <c r="K200" s="268"/>
    </row>
    <row r="201" s="1" customFormat="1" ht="25.5" customHeight="1">
      <c r="B201" s="266"/>
      <c r="C201" s="346" t="s">
        <v>605</v>
      </c>
      <c r="D201" s="346"/>
      <c r="E201" s="346"/>
      <c r="F201" s="346" t="s">
        <v>606</v>
      </c>
      <c r="G201" s="347"/>
      <c r="H201" s="346" t="s">
        <v>607</v>
      </c>
      <c r="I201" s="346"/>
      <c r="J201" s="346"/>
      <c r="K201" s="268"/>
    </row>
    <row r="202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="1" customFormat="1" ht="15" customHeight="1">
      <c r="B203" s="301"/>
      <c r="C203" s="276" t="s">
        <v>597</v>
      </c>
      <c r="D203" s="276"/>
      <c r="E203" s="276"/>
      <c r="F203" s="299" t="s">
        <v>44</v>
      </c>
      <c r="G203" s="276"/>
      <c r="H203" s="276" t="s">
        <v>608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45</v>
      </c>
      <c r="G204" s="276"/>
      <c r="H204" s="276" t="s">
        <v>609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48</v>
      </c>
      <c r="G205" s="276"/>
      <c r="H205" s="276" t="s">
        <v>610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46</v>
      </c>
      <c r="G206" s="276"/>
      <c r="H206" s="276" t="s">
        <v>611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 t="s">
        <v>47</v>
      </c>
      <c r="G207" s="276"/>
      <c r="H207" s="276" t="s">
        <v>612</v>
      </c>
      <c r="I207" s="276"/>
      <c r="J207" s="276"/>
      <c r="K207" s="324"/>
    </row>
    <row r="208" s="1" customFormat="1" ht="15" customHeight="1">
      <c r="B208" s="301"/>
      <c r="C208" s="276"/>
      <c r="D208" s="276"/>
      <c r="E208" s="276"/>
      <c r="F208" s="299"/>
      <c r="G208" s="276"/>
      <c r="H208" s="276"/>
      <c r="I208" s="276"/>
      <c r="J208" s="276"/>
      <c r="K208" s="324"/>
    </row>
    <row r="209" s="1" customFormat="1" ht="15" customHeight="1">
      <c r="B209" s="301"/>
      <c r="C209" s="276" t="s">
        <v>551</v>
      </c>
      <c r="D209" s="276"/>
      <c r="E209" s="276"/>
      <c r="F209" s="299" t="s">
        <v>79</v>
      </c>
      <c r="G209" s="276"/>
      <c r="H209" s="276" t="s">
        <v>613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447</v>
      </c>
      <c r="G210" s="276"/>
      <c r="H210" s="276" t="s">
        <v>448</v>
      </c>
      <c r="I210" s="276"/>
      <c r="J210" s="276"/>
      <c r="K210" s="324"/>
    </row>
    <row r="211" s="1" customFormat="1" ht="15" customHeight="1">
      <c r="B211" s="301"/>
      <c r="C211" s="276"/>
      <c r="D211" s="276"/>
      <c r="E211" s="276"/>
      <c r="F211" s="299" t="s">
        <v>445</v>
      </c>
      <c r="G211" s="276"/>
      <c r="H211" s="276" t="s">
        <v>614</v>
      </c>
      <c r="I211" s="276"/>
      <c r="J211" s="276"/>
      <c r="K211" s="324"/>
    </row>
    <row r="212" s="1" customFormat="1" ht="15" customHeight="1">
      <c r="B212" s="348"/>
      <c r="C212" s="276"/>
      <c r="D212" s="276"/>
      <c r="E212" s="276"/>
      <c r="F212" s="299" t="s">
        <v>449</v>
      </c>
      <c r="G212" s="337"/>
      <c r="H212" s="328" t="s">
        <v>450</v>
      </c>
      <c r="I212" s="328"/>
      <c r="J212" s="328"/>
      <c r="K212" s="349"/>
    </row>
    <row r="213" s="1" customFormat="1" ht="15" customHeight="1">
      <c r="B213" s="348"/>
      <c r="C213" s="276"/>
      <c r="D213" s="276"/>
      <c r="E213" s="276"/>
      <c r="F213" s="299" t="s">
        <v>451</v>
      </c>
      <c r="G213" s="337"/>
      <c r="H213" s="328" t="s">
        <v>615</v>
      </c>
      <c r="I213" s="328"/>
      <c r="J213" s="328"/>
      <c r="K213" s="349"/>
    </row>
    <row r="214" s="1" customFormat="1" ht="15" customHeight="1">
      <c r="B214" s="348"/>
      <c r="C214" s="276"/>
      <c r="D214" s="276"/>
      <c r="E214" s="276"/>
      <c r="F214" s="299"/>
      <c r="G214" s="337"/>
      <c r="H214" s="328"/>
      <c r="I214" s="328"/>
      <c r="J214" s="328"/>
      <c r="K214" s="349"/>
    </row>
    <row r="215" s="1" customFormat="1" ht="15" customHeight="1">
      <c r="B215" s="348"/>
      <c r="C215" s="276" t="s">
        <v>575</v>
      </c>
      <c r="D215" s="276"/>
      <c r="E215" s="276"/>
      <c r="F215" s="299">
        <v>1</v>
      </c>
      <c r="G215" s="337"/>
      <c r="H215" s="328" t="s">
        <v>616</v>
      </c>
      <c r="I215" s="328"/>
      <c r="J215" s="328"/>
      <c r="K215" s="349"/>
    </row>
    <row r="216" s="1" customFormat="1" ht="15" customHeight="1">
      <c r="B216" s="348"/>
      <c r="C216" s="276"/>
      <c r="D216" s="276"/>
      <c r="E216" s="276"/>
      <c r="F216" s="299">
        <v>2</v>
      </c>
      <c r="G216" s="337"/>
      <c r="H216" s="328" t="s">
        <v>617</v>
      </c>
      <c r="I216" s="328"/>
      <c r="J216" s="328"/>
      <c r="K216" s="349"/>
    </row>
    <row r="217" s="1" customFormat="1" ht="15" customHeight="1">
      <c r="B217" s="348"/>
      <c r="C217" s="276"/>
      <c r="D217" s="276"/>
      <c r="E217" s="276"/>
      <c r="F217" s="299">
        <v>3</v>
      </c>
      <c r="G217" s="337"/>
      <c r="H217" s="328" t="s">
        <v>618</v>
      </c>
      <c r="I217" s="328"/>
      <c r="J217" s="328"/>
      <c r="K217" s="349"/>
    </row>
    <row r="218" s="1" customFormat="1" ht="15" customHeight="1">
      <c r="B218" s="348"/>
      <c r="C218" s="276"/>
      <c r="D218" s="276"/>
      <c r="E218" s="276"/>
      <c r="F218" s="299">
        <v>4</v>
      </c>
      <c r="G218" s="337"/>
      <c r="H218" s="328" t="s">
        <v>619</v>
      </c>
      <c r="I218" s="328"/>
      <c r="J218" s="328"/>
      <c r="K218" s="349"/>
    </row>
    <row r="219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DESKTOP-5GEEE19\W10</dc:creator>
  <cp:lastModifiedBy>DESKTOP-5GEEE19\W10</cp:lastModifiedBy>
  <dcterms:created xsi:type="dcterms:W3CDTF">2025-10-28T04:50:24Z</dcterms:created>
  <dcterms:modified xsi:type="dcterms:W3CDTF">2025-10-28T04:50:30Z</dcterms:modified>
</cp:coreProperties>
</file>