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Pol'!$A$1:$U$115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0" i="1" l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39" i="1"/>
  <c r="F39" i="1"/>
  <c r="G105" i="12"/>
  <c r="AC105" i="12"/>
  <c r="AD105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U9" i="12"/>
  <c r="U8" i="12" s="1"/>
  <c r="G10" i="12"/>
  <c r="I10" i="12"/>
  <c r="K10" i="12"/>
  <c r="M10" i="12"/>
  <c r="O10" i="12"/>
  <c r="Q10" i="12"/>
  <c r="U10" i="12"/>
  <c r="G11" i="12"/>
  <c r="M11" i="12" s="1"/>
  <c r="I11" i="12"/>
  <c r="K11" i="12"/>
  <c r="O11" i="12"/>
  <c r="Q11" i="12"/>
  <c r="U11" i="12"/>
  <c r="G12" i="12"/>
  <c r="I12" i="12"/>
  <c r="K12" i="12"/>
  <c r="M12" i="12"/>
  <c r="O12" i="12"/>
  <c r="Q12" i="12"/>
  <c r="U12" i="12"/>
  <c r="G13" i="12"/>
  <c r="M13" i="12" s="1"/>
  <c r="I13" i="12"/>
  <c r="K13" i="12"/>
  <c r="O13" i="12"/>
  <c r="Q13" i="12"/>
  <c r="U13" i="12"/>
  <c r="G14" i="12"/>
  <c r="I14" i="12"/>
  <c r="K14" i="12"/>
  <c r="M14" i="12"/>
  <c r="O14" i="12"/>
  <c r="Q14" i="12"/>
  <c r="U14" i="12"/>
  <c r="G15" i="12"/>
  <c r="M15" i="12" s="1"/>
  <c r="I15" i="12"/>
  <c r="K15" i="12"/>
  <c r="O15" i="12"/>
  <c r="Q15" i="12"/>
  <c r="U15" i="12"/>
  <c r="G16" i="12"/>
  <c r="I16" i="12"/>
  <c r="K16" i="12"/>
  <c r="M16" i="12"/>
  <c r="O16" i="12"/>
  <c r="Q16" i="12"/>
  <c r="U16" i="12"/>
  <c r="G17" i="12"/>
  <c r="M17" i="12" s="1"/>
  <c r="I17" i="12"/>
  <c r="K17" i="12"/>
  <c r="O17" i="12"/>
  <c r="Q17" i="12"/>
  <c r="U17" i="12"/>
  <c r="G19" i="12"/>
  <c r="G18" i="12" s="1"/>
  <c r="I19" i="12"/>
  <c r="I18" i="12" s="1"/>
  <c r="K19" i="12"/>
  <c r="K18" i="12" s="1"/>
  <c r="M19" i="12"/>
  <c r="M18" i="12" s="1"/>
  <c r="O19" i="12"/>
  <c r="O18" i="12" s="1"/>
  <c r="Q19" i="12"/>
  <c r="Q18" i="12" s="1"/>
  <c r="U19" i="12"/>
  <c r="U18" i="12" s="1"/>
  <c r="G20" i="12"/>
  <c r="I20" i="12"/>
  <c r="K20" i="12"/>
  <c r="M20" i="12"/>
  <c r="O20" i="12"/>
  <c r="Q20" i="12"/>
  <c r="U20" i="12"/>
  <c r="G21" i="12"/>
  <c r="I21" i="12"/>
  <c r="K21" i="12"/>
  <c r="M21" i="12"/>
  <c r="O21" i="12"/>
  <c r="Q21" i="12"/>
  <c r="U21" i="12"/>
  <c r="G22" i="12"/>
  <c r="K22" i="12"/>
  <c r="O22" i="12"/>
  <c r="G23" i="12"/>
  <c r="I23" i="12"/>
  <c r="I22" i="12" s="1"/>
  <c r="K23" i="12"/>
  <c r="M23" i="12"/>
  <c r="M22" i="12" s="1"/>
  <c r="O23" i="12"/>
  <c r="Q23" i="12"/>
  <c r="Q22" i="12" s="1"/>
  <c r="U23" i="12"/>
  <c r="U22" i="12" s="1"/>
  <c r="G24" i="12"/>
  <c r="K24" i="12"/>
  <c r="O24" i="12"/>
  <c r="U24" i="12"/>
  <c r="G25" i="12"/>
  <c r="I25" i="12"/>
  <c r="I24" i="12" s="1"/>
  <c r="K25" i="12"/>
  <c r="M25" i="12"/>
  <c r="M24" i="12" s="1"/>
  <c r="O25" i="12"/>
  <c r="Q25" i="12"/>
  <c r="Q24" i="12" s="1"/>
  <c r="U25" i="12"/>
  <c r="G26" i="12"/>
  <c r="K26" i="12"/>
  <c r="O26" i="12"/>
  <c r="U26" i="12"/>
  <c r="G27" i="12"/>
  <c r="I27" i="12"/>
  <c r="I26" i="12" s="1"/>
  <c r="K27" i="12"/>
  <c r="M27" i="12"/>
  <c r="M26" i="12" s="1"/>
  <c r="O27" i="12"/>
  <c r="Q27" i="12"/>
  <c r="Q26" i="12" s="1"/>
  <c r="U27" i="12"/>
  <c r="G29" i="12"/>
  <c r="I29" i="12"/>
  <c r="I28" i="12" s="1"/>
  <c r="K29" i="12"/>
  <c r="M29" i="12"/>
  <c r="O29" i="12"/>
  <c r="Q29" i="12"/>
  <c r="Q28" i="12" s="1"/>
  <c r="U29" i="12"/>
  <c r="G30" i="12"/>
  <c r="G28" i="12" s="1"/>
  <c r="I30" i="12"/>
  <c r="K30" i="12"/>
  <c r="K28" i="12" s="1"/>
  <c r="O30" i="12"/>
  <c r="O28" i="12" s="1"/>
  <c r="Q30" i="12"/>
  <c r="U30" i="12"/>
  <c r="U28" i="12" s="1"/>
  <c r="G31" i="12"/>
  <c r="I31" i="12"/>
  <c r="K31" i="12"/>
  <c r="M31" i="12"/>
  <c r="O31" i="12"/>
  <c r="Q31" i="12"/>
  <c r="U31" i="12"/>
  <c r="G32" i="12"/>
  <c r="M32" i="12" s="1"/>
  <c r="I32" i="12"/>
  <c r="K32" i="12"/>
  <c r="O32" i="12"/>
  <c r="Q32" i="12"/>
  <c r="U32" i="12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Q34" i="12"/>
  <c r="U34" i="12"/>
  <c r="G35" i="12"/>
  <c r="I35" i="12"/>
  <c r="K35" i="12"/>
  <c r="M35" i="12"/>
  <c r="O35" i="12"/>
  <c r="Q35" i="12"/>
  <c r="U35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G38" i="12"/>
  <c r="K38" i="12"/>
  <c r="O38" i="12"/>
  <c r="U38" i="12"/>
  <c r="G39" i="12"/>
  <c r="I39" i="12"/>
  <c r="I38" i="12" s="1"/>
  <c r="K39" i="12"/>
  <c r="M39" i="12"/>
  <c r="M38" i="12" s="1"/>
  <c r="O39" i="12"/>
  <c r="Q39" i="12"/>
  <c r="Q38" i="12" s="1"/>
  <c r="U39" i="12"/>
  <c r="G41" i="12"/>
  <c r="I41" i="12"/>
  <c r="I40" i="12" s="1"/>
  <c r="K41" i="12"/>
  <c r="M41" i="12"/>
  <c r="O41" i="12"/>
  <c r="Q41" i="12"/>
  <c r="Q40" i="12" s="1"/>
  <c r="U41" i="12"/>
  <c r="G42" i="12"/>
  <c r="G40" i="12" s="1"/>
  <c r="I42" i="12"/>
  <c r="K42" i="12"/>
  <c r="K40" i="12" s="1"/>
  <c r="O42" i="12"/>
  <c r="O40" i="12" s="1"/>
  <c r="Q42" i="12"/>
  <c r="U42" i="12"/>
  <c r="U40" i="12" s="1"/>
  <c r="G44" i="12"/>
  <c r="I44" i="12"/>
  <c r="I43" i="12" s="1"/>
  <c r="K44" i="12"/>
  <c r="M44" i="12"/>
  <c r="O44" i="12"/>
  <c r="Q44" i="12"/>
  <c r="Q43" i="12" s="1"/>
  <c r="U44" i="12"/>
  <c r="G45" i="12"/>
  <c r="M45" i="12" s="1"/>
  <c r="I45" i="12"/>
  <c r="K45" i="12"/>
  <c r="K43" i="12" s="1"/>
  <c r="O45" i="12"/>
  <c r="O43" i="12" s="1"/>
  <c r="Q45" i="12"/>
  <c r="U45" i="12"/>
  <c r="U43" i="12" s="1"/>
  <c r="G46" i="12"/>
  <c r="I46" i="12"/>
  <c r="K46" i="12"/>
  <c r="M46" i="12"/>
  <c r="O46" i="12"/>
  <c r="Q46" i="12"/>
  <c r="U46" i="12"/>
  <c r="G48" i="12"/>
  <c r="I48" i="12"/>
  <c r="I47" i="12" s="1"/>
  <c r="K48" i="12"/>
  <c r="M48" i="12"/>
  <c r="O48" i="12"/>
  <c r="Q48" i="12"/>
  <c r="Q47" i="12" s="1"/>
  <c r="U48" i="12"/>
  <c r="G49" i="12"/>
  <c r="M49" i="12" s="1"/>
  <c r="I49" i="12"/>
  <c r="K49" i="12"/>
  <c r="K47" i="12" s="1"/>
  <c r="O49" i="12"/>
  <c r="O47" i="12" s="1"/>
  <c r="Q49" i="12"/>
  <c r="U49" i="12"/>
  <c r="U47" i="12" s="1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2" i="12"/>
  <c r="I52" i="12"/>
  <c r="K52" i="12"/>
  <c r="M52" i="12"/>
  <c r="O52" i="12"/>
  <c r="Q52" i="12"/>
  <c r="U52" i="12"/>
  <c r="G53" i="12"/>
  <c r="K53" i="12"/>
  <c r="O53" i="12"/>
  <c r="U53" i="12"/>
  <c r="G54" i="12"/>
  <c r="I54" i="12"/>
  <c r="I53" i="12" s="1"/>
  <c r="K54" i="12"/>
  <c r="M54" i="12"/>
  <c r="M53" i="12" s="1"/>
  <c r="O54" i="12"/>
  <c r="Q54" i="12"/>
  <c r="Q53" i="12" s="1"/>
  <c r="U54" i="12"/>
  <c r="G56" i="12"/>
  <c r="I56" i="12"/>
  <c r="I55" i="12" s="1"/>
  <c r="K56" i="12"/>
  <c r="M56" i="12"/>
  <c r="O56" i="12"/>
  <c r="Q56" i="12"/>
  <c r="Q55" i="12" s="1"/>
  <c r="U56" i="12"/>
  <c r="G57" i="12"/>
  <c r="M57" i="12" s="1"/>
  <c r="I57" i="12"/>
  <c r="K57" i="12"/>
  <c r="K55" i="12" s="1"/>
  <c r="O57" i="12"/>
  <c r="O55" i="12" s="1"/>
  <c r="Q57" i="12"/>
  <c r="U57" i="12"/>
  <c r="U55" i="12" s="1"/>
  <c r="G58" i="12"/>
  <c r="I58" i="12"/>
  <c r="K58" i="12"/>
  <c r="M58" i="12"/>
  <c r="O58" i="12"/>
  <c r="Q58" i="12"/>
  <c r="U58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1" i="12"/>
  <c r="I61" i="12"/>
  <c r="K61" i="12"/>
  <c r="M61" i="12"/>
  <c r="O61" i="12"/>
  <c r="Q61" i="12"/>
  <c r="U61" i="12"/>
  <c r="G62" i="12"/>
  <c r="M62" i="12" s="1"/>
  <c r="I62" i="12"/>
  <c r="K62" i="12"/>
  <c r="O62" i="12"/>
  <c r="Q62" i="12"/>
  <c r="U62" i="12"/>
  <c r="G63" i="12"/>
  <c r="I63" i="12"/>
  <c r="K63" i="12"/>
  <c r="M63" i="12"/>
  <c r="O63" i="12"/>
  <c r="Q63" i="12"/>
  <c r="U63" i="12"/>
  <c r="G64" i="12"/>
  <c r="M64" i="12" s="1"/>
  <c r="I64" i="12"/>
  <c r="K64" i="12"/>
  <c r="O64" i="12"/>
  <c r="Q64" i="12"/>
  <c r="U64" i="12"/>
  <c r="G65" i="12"/>
  <c r="I65" i="12"/>
  <c r="K65" i="12"/>
  <c r="M65" i="12"/>
  <c r="O65" i="12"/>
  <c r="Q65" i="12"/>
  <c r="U65" i="12"/>
  <c r="G66" i="12"/>
  <c r="M66" i="12" s="1"/>
  <c r="I66" i="12"/>
  <c r="K66" i="12"/>
  <c r="O66" i="12"/>
  <c r="Q66" i="12"/>
  <c r="U66" i="12"/>
  <c r="G67" i="12"/>
  <c r="I67" i="12"/>
  <c r="K67" i="12"/>
  <c r="M67" i="12"/>
  <c r="O67" i="12"/>
  <c r="Q67" i="12"/>
  <c r="U67" i="12"/>
  <c r="G68" i="12"/>
  <c r="M68" i="12" s="1"/>
  <c r="I68" i="12"/>
  <c r="K68" i="12"/>
  <c r="O68" i="12"/>
  <c r="Q68" i="12"/>
  <c r="U68" i="12"/>
  <c r="G69" i="12"/>
  <c r="I69" i="12"/>
  <c r="K69" i="12"/>
  <c r="M69" i="12"/>
  <c r="O69" i="12"/>
  <c r="Q69" i="12"/>
  <c r="U69" i="12"/>
  <c r="G70" i="12"/>
  <c r="M70" i="12" s="1"/>
  <c r="I70" i="12"/>
  <c r="K70" i="12"/>
  <c r="O70" i="12"/>
  <c r="Q70" i="12"/>
  <c r="U70" i="12"/>
  <c r="G72" i="12"/>
  <c r="G71" i="12" s="1"/>
  <c r="I72" i="12"/>
  <c r="K72" i="12"/>
  <c r="K71" i="12" s="1"/>
  <c r="O72" i="12"/>
  <c r="O71" i="12" s="1"/>
  <c r="Q72" i="12"/>
  <c r="U72" i="12"/>
  <c r="U71" i="12" s="1"/>
  <c r="G73" i="12"/>
  <c r="I73" i="12"/>
  <c r="I71" i="12" s="1"/>
  <c r="K73" i="12"/>
  <c r="M73" i="12"/>
  <c r="O73" i="12"/>
  <c r="Q73" i="12"/>
  <c r="Q71" i="12" s="1"/>
  <c r="U73" i="12"/>
  <c r="G74" i="12"/>
  <c r="M74" i="12" s="1"/>
  <c r="I74" i="12"/>
  <c r="K74" i="12"/>
  <c r="O74" i="12"/>
  <c r="Q74" i="12"/>
  <c r="U74" i="12"/>
  <c r="G75" i="12"/>
  <c r="I75" i="12"/>
  <c r="K75" i="12"/>
  <c r="M75" i="12"/>
  <c r="O75" i="12"/>
  <c r="Q75" i="12"/>
  <c r="U75" i="12"/>
  <c r="G77" i="12"/>
  <c r="G76" i="12" s="1"/>
  <c r="I77" i="12"/>
  <c r="I76" i="12" s="1"/>
  <c r="K77" i="12"/>
  <c r="K76" i="12" s="1"/>
  <c r="O77" i="12"/>
  <c r="O76" i="12" s="1"/>
  <c r="Q77" i="12"/>
  <c r="Q76" i="12" s="1"/>
  <c r="U77" i="12"/>
  <c r="U76" i="12" s="1"/>
  <c r="G78" i="12"/>
  <c r="I78" i="12"/>
  <c r="K78" i="12"/>
  <c r="M78" i="12"/>
  <c r="O78" i="12"/>
  <c r="Q78" i="12"/>
  <c r="U78" i="12"/>
  <c r="G80" i="12"/>
  <c r="I80" i="12"/>
  <c r="I79" i="12" s="1"/>
  <c r="K80" i="12"/>
  <c r="M80" i="12"/>
  <c r="O80" i="12"/>
  <c r="Q80" i="12"/>
  <c r="Q79" i="12" s="1"/>
  <c r="U80" i="12"/>
  <c r="G81" i="12"/>
  <c r="M81" i="12" s="1"/>
  <c r="I81" i="12"/>
  <c r="K81" i="12"/>
  <c r="K79" i="12" s="1"/>
  <c r="O81" i="12"/>
  <c r="O79" i="12" s="1"/>
  <c r="Q81" i="12"/>
  <c r="U81" i="12"/>
  <c r="U79" i="12" s="1"/>
  <c r="G82" i="12"/>
  <c r="I82" i="12"/>
  <c r="K82" i="12"/>
  <c r="M82" i="12"/>
  <c r="O82" i="12"/>
  <c r="Q82" i="12"/>
  <c r="U82" i="12"/>
  <c r="G83" i="12"/>
  <c r="M83" i="12" s="1"/>
  <c r="I83" i="12"/>
  <c r="K83" i="12"/>
  <c r="O83" i="12"/>
  <c r="Q83" i="12"/>
  <c r="U83" i="12"/>
  <c r="G84" i="12"/>
  <c r="I84" i="12"/>
  <c r="K84" i="12"/>
  <c r="M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7" i="12"/>
  <c r="K87" i="12"/>
  <c r="O87" i="12"/>
  <c r="U87" i="12"/>
  <c r="G88" i="12"/>
  <c r="I88" i="12"/>
  <c r="I87" i="12" s="1"/>
  <c r="K88" i="12"/>
  <c r="M88" i="12"/>
  <c r="M87" i="12" s="1"/>
  <c r="O88" i="12"/>
  <c r="Q88" i="12"/>
  <c r="Q87" i="12" s="1"/>
  <c r="U88" i="12"/>
  <c r="G89" i="12"/>
  <c r="K89" i="12"/>
  <c r="O89" i="12"/>
  <c r="U89" i="12"/>
  <c r="G90" i="12"/>
  <c r="I90" i="12"/>
  <c r="I89" i="12" s="1"/>
  <c r="K90" i="12"/>
  <c r="M90" i="12"/>
  <c r="M89" i="12" s="1"/>
  <c r="O90" i="12"/>
  <c r="Q90" i="12"/>
  <c r="Q89" i="12" s="1"/>
  <c r="U90" i="12"/>
  <c r="G92" i="12"/>
  <c r="I92" i="12"/>
  <c r="I91" i="12" s="1"/>
  <c r="K92" i="12"/>
  <c r="M92" i="12"/>
  <c r="O92" i="12"/>
  <c r="Q92" i="12"/>
  <c r="Q91" i="12" s="1"/>
  <c r="U92" i="12"/>
  <c r="G93" i="12"/>
  <c r="M93" i="12" s="1"/>
  <c r="I93" i="12"/>
  <c r="K93" i="12"/>
  <c r="K91" i="12" s="1"/>
  <c r="O93" i="12"/>
  <c r="O91" i="12" s="1"/>
  <c r="Q93" i="12"/>
  <c r="U93" i="12"/>
  <c r="U91" i="12" s="1"/>
  <c r="G94" i="12"/>
  <c r="I94" i="12"/>
  <c r="K94" i="12"/>
  <c r="M94" i="12"/>
  <c r="O94" i="12"/>
  <c r="Q94" i="12"/>
  <c r="U94" i="12"/>
  <c r="G95" i="12"/>
  <c r="M95" i="12" s="1"/>
  <c r="I95" i="12"/>
  <c r="K95" i="12"/>
  <c r="O95" i="12"/>
  <c r="Q95" i="12"/>
  <c r="U95" i="12"/>
  <c r="G96" i="12"/>
  <c r="I96" i="12"/>
  <c r="K96" i="12"/>
  <c r="M96" i="12"/>
  <c r="O96" i="12"/>
  <c r="Q96" i="12"/>
  <c r="U96" i="12"/>
  <c r="G97" i="12"/>
  <c r="K97" i="12"/>
  <c r="O97" i="12"/>
  <c r="U97" i="12"/>
  <c r="G98" i="12"/>
  <c r="I98" i="12"/>
  <c r="I97" i="12" s="1"/>
  <c r="K98" i="12"/>
  <c r="M98" i="12"/>
  <c r="M97" i="12" s="1"/>
  <c r="O98" i="12"/>
  <c r="Q98" i="12"/>
  <c r="Q97" i="12" s="1"/>
  <c r="U98" i="12"/>
  <c r="U99" i="12"/>
  <c r="G100" i="12"/>
  <c r="I100" i="12"/>
  <c r="I99" i="12" s="1"/>
  <c r="K100" i="12"/>
  <c r="M100" i="12"/>
  <c r="O100" i="12"/>
  <c r="Q100" i="12"/>
  <c r="Q99" i="12" s="1"/>
  <c r="U100" i="12"/>
  <c r="G101" i="12"/>
  <c r="I101" i="12"/>
  <c r="K101" i="12"/>
  <c r="K99" i="12" s="1"/>
  <c r="O101" i="12"/>
  <c r="O99" i="12" s="1"/>
  <c r="Q101" i="12"/>
  <c r="U101" i="12"/>
  <c r="I102" i="12"/>
  <c r="Q102" i="12"/>
  <c r="G103" i="12"/>
  <c r="I103" i="12"/>
  <c r="K103" i="12"/>
  <c r="K102" i="12" s="1"/>
  <c r="O103" i="12"/>
  <c r="O102" i="12" s="1"/>
  <c r="Q103" i="12"/>
  <c r="U103" i="12"/>
  <c r="U102" i="12" s="1"/>
  <c r="I20" i="1"/>
  <c r="I19" i="1"/>
  <c r="I18" i="1"/>
  <c r="I17" i="1"/>
  <c r="I16" i="1"/>
  <c r="I71" i="1"/>
  <c r="AZ44" i="1"/>
  <c r="AZ43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 s="1"/>
  <c r="G28" i="1"/>
  <c r="M101" i="12"/>
  <c r="G99" i="12"/>
  <c r="M99" i="12"/>
  <c r="M91" i="12"/>
  <c r="M79" i="12"/>
  <c r="M8" i="12"/>
  <c r="G102" i="12"/>
  <c r="M103" i="12"/>
  <c r="M102" i="12" s="1"/>
  <c r="M55" i="12"/>
  <c r="M47" i="12"/>
  <c r="M43" i="12"/>
  <c r="M72" i="12"/>
  <c r="M71" i="12" s="1"/>
  <c r="G55" i="12"/>
  <c r="G47" i="12"/>
  <c r="G43" i="12"/>
  <c r="M42" i="12"/>
  <c r="M40" i="12" s="1"/>
  <c r="M30" i="12"/>
  <c r="M28" i="12" s="1"/>
  <c r="G91" i="12"/>
  <c r="G79" i="12"/>
  <c r="M77" i="12"/>
  <c r="M76" i="12" s="1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<sst xmlns="http://schemas.openxmlformats.org/spreadsheetml/2006/main" count="570" uniqueCount="294">
  <si>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</si>
  <si>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</si>
  <si>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</si>
  <si>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</si>
  <si>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</si>
  <si>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</si>
  <si>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</si>
  <si>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</si>
  <si>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</si>
  <si>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</si>
  <si>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</si>
  <si>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</si>
  <si>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</si>
  <si>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</si>
  <si>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</si>
  <si>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</si>
  <si>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</si>
  <si>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</si>
  <si>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</si>
  <si>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</si>
  <si>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</si>
  <si>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</si>
  <si>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</si>
  <si>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</si>
  <si>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</si>
  <si>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</si>
  <si>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</si>
  <si>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</si>
  <si>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</si>
  <si>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</si>
  <si>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</si>
  <si>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</si>
  <si>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</si>
  <si>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</si>
  <si>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</si>
  <si>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</si>
  <si>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</si>
  <si>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</si>
  <si>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</si>
  <si>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</si>
  <si>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</si>
  <si>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</si>
  <si>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</si>
  <si>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Bílina</t>
  </si>
  <si>
    <t>Rozpočet:</t>
  </si>
  <si>
    <t>Misto</t>
  </si>
  <si>
    <t>Rekonstrukce soc.zař byt.č. 48,</t>
  </si>
  <si>
    <t>Město Bílina</t>
  </si>
  <si>
    <t>Břežánská 50/4</t>
  </si>
  <si>
    <t>41801</t>
  </si>
  <si>
    <t>00266230</t>
  </si>
  <si>
    <t>CZ00266230</t>
  </si>
  <si>
    <t>Rozpočet</t>
  </si>
  <si>
    <t>Celkem za stavbu</t>
  </si>
  <si>
    <t>CZK</t>
  </si>
  <si>
    <t xml:space="preserve">Popis rozpočtu:  - </t>
  </si>
  <si>
    <t>Jedná se o rekonstrukci sociálního zařízení - jádra v panelovém domě. Kuchyňská linka, umyvadlo a kombi WC zůstanou stávající,</t>
  </si>
  <si>
    <t>budou pouze zdemontovány a po stavebních pracech opět namontovány.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</si>
  <si>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</si>
  <si>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</si>
  <si>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</si>
  <si>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</si>
  <si>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</si>
  <si>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</si>
  <si>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</si>
  <si>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</si>
  <si>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64</t>
  </si>
  <si>
    <t>Výplně otvorů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</si>
  <si>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</si>
  <si>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</si>
  <si>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</si>
  <si>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</si>
  <si>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</si>
  <si>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</si>
  <si>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</si>
  <si>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</si>
  <si>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</si>
  <si>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</si>
  <si>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</si>
  <si>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</si>
  <si>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</si>
  <si>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</si>
  <si>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</si>
  <si>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</si>
  <si>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</si>
  <si>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</si>
  <si>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</si>
  <si>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</si>
  <si>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</si>
  <si>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</si>
  <si>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</si>
  <si>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</si>
  <si>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</si>
  <si>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</si>
  <si>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</si>
  <si>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</si>
  <si>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</si>
  <si>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</si>
  <si>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</si>
  <si>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</si>
  <si>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</si>
  <si>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</si>
  <si>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</si>
  <si>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</si>
  <si>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</si>
  <si>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</si>
  <si>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</si>
  <si>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</si>
  <si>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</si>
  <si>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</si>
  <si>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</si>
  <si>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</si>
  <si>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</si>
  <si>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</si>
  <si>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</si>
  <si>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</si>
  <si>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</si>
  <si>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</si>
  <si>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</si>
  <si>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</si>
  <si>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</si>
  <si>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</si>
  <si>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</si>
  <si>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</si>
  <si>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</si>
  <si>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</si>
  <si>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</si>
  <si>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</si>
  <si>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</si>
  <si>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</si>
  <si>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</si>
  <si>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342266211RT3</t>
  </si>
  <si>
    <t>Obklad stěn sádrokartonem lepený na zdivo, desky standard impreg. tl. 12,5 mm</t>
  </si>
  <si>
    <t>m2</t>
  </si>
  <si>
    <t>POL1_0</t>
  </si>
  <si>
    <t>342264051RT3</t>
  </si>
  <si>
    <t>Podhled sádrokartonový na zavěšenou ocel. konstr., desky standard impreg. tl. 12,5 mm, bez izolace</t>
  </si>
  <si>
    <t>342255020RT2</t>
  </si>
  <si>
    <t>Příčky z desek Ytong tl. 5 cm, desky P 4 - 600, 600 x 250 x 50 mm</t>
  </si>
  <si>
    <t>346244311R00</t>
  </si>
  <si>
    <t>Obezdívky van z desek Ytong tl. 50 mm</t>
  </si>
  <si>
    <t>342255022R00</t>
  </si>
  <si>
    <t>Příčky z desek Ytong tl. 7,5 cm</t>
  </si>
  <si>
    <t>342948111R00</t>
  </si>
  <si>
    <t>Ukotvení příček k cihel.konstr. kotvami na hmožd.</t>
  </si>
  <si>
    <t>m</t>
  </si>
  <si>
    <t>342668111R00</t>
  </si>
  <si>
    <t>Těsnění styku příčky se stáv. konstrukcí PU pěnou</t>
  </si>
  <si>
    <t>342269911RR4</t>
  </si>
  <si>
    <t>Dvířka SDK instalační , stoupačka</t>
  </si>
  <si>
    <t>342269911RR3</t>
  </si>
  <si>
    <t>Dvířka instalační-magnety, vana</t>
  </si>
  <si>
    <t>612481113R00</t>
  </si>
  <si>
    <t>Potažení vnitř. stěn sklotex. pletivem s vypnutím</t>
  </si>
  <si>
    <t>612403384R00</t>
  </si>
  <si>
    <t>Hrubá výplň rýh ve stěnách do 7x7 cm maltou ze SMS</t>
  </si>
  <si>
    <t>612471411RT2</t>
  </si>
  <si>
    <t>Úprava vnitřních stěn aktivovaným štukem, s použitím suché maltové směsi</t>
  </si>
  <si>
    <t>632411125R00</t>
  </si>
  <si>
    <t>Potěr ze SMS Cemix, ruční zpracování, tl. 25 mm</t>
  </si>
  <si>
    <t>642942111RT2</t>
  </si>
  <si>
    <t>Osazení zárubní dveřních ocelových, pl. do 2,5 m2, včetně dodávky zárubně  60 x 197 x 11 cm</t>
  </si>
  <si>
    <t>kus</t>
  </si>
  <si>
    <t>962084121R00</t>
  </si>
  <si>
    <t>Bourání příček deskových, tl. 5 cm</t>
  </si>
  <si>
    <t>979011111R00</t>
  </si>
  <si>
    <t>Svislá doprava suti a vybour. hmot za 2.NP a 1.PP</t>
  </si>
  <si>
    <t>t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</si>
  <si>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</si>
  <si>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</si>
  <si>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</si>
  <si>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</si>
  <si>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</si>
  <si>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</si>
  <si>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979990163R00</t>
  </si>
  <si>
    <t>Poplatek za skládku suti - plast+sklo</t>
  </si>
  <si>
    <t>979082111R00</t>
  </si>
  <si>
    <t>Vnitrostaveništní doprava suti do 10 m</t>
  </si>
  <si>
    <t>979082121R00</t>
  </si>
  <si>
    <t>Příplatek k vnitrost. dopravě suti za dalších 5 m</t>
  </si>
  <si>
    <t>974031122R00</t>
  </si>
  <si>
    <t>Vysekání rýh ve zdi cihelné 3 x 7 cm</t>
  </si>
  <si>
    <t>974031132R00</t>
  </si>
  <si>
    <t>Vysekání rýh ve zdi cihelné 5 x 7 cm</t>
  </si>
  <si>
    <t>999281112R00</t>
  </si>
  <si>
    <t>Přesun hmot pro opravy a údržbu do výšky 36 m</t>
  </si>
  <si>
    <t>711212001R00</t>
  </si>
  <si>
    <t>Nátěr hydroizolační těsnicí hmotou</t>
  </si>
  <si>
    <t>711212601RU1</t>
  </si>
  <si>
    <t>Těsnicí pás do spoje podlaha - stěna, šířka 120 mm (Cemix TP 120)</t>
  </si>
  <si>
    <t>721176102R00</t>
  </si>
  <si>
    <t>Potrubí HT připojovací D 40 x 1,8 mm</t>
  </si>
  <si>
    <t>721176104R00</t>
  </si>
  <si>
    <t>Potrubí HT připojovací D 75 x 1,9 mm</t>
  </si>
  <si>
    <t>721194104R00</t>
  </si>
  <si>
    <t>Vyvedení odpadních výpustek D 40 x 1,8</t>
  </si>
  <si>
    <t>722172311R00</t>
  </si>
  <si>
    <t>Potrubí z PPR Instaplast, studená, D 20x2,8 mm</t>
  </si>
  <si>
    <t>722172331R00</t>
  </si>
  <si>
    <t>Potrubí z PPR Instaplast, teplá, D 20x3,4 mm</t>
  </si>
  <si>
    <t>722181211RT7</t>
  </si>
  <si>
    <t>Izolace návleková MIRELON PRO tl. stěny 6 mm, vnitřní průměr 22 mm</t>
  </si>
  <si>
    <t>722220111R00</t>
  </si>
  <si>
    <t>Nástěnka K 247, pro výtokový ventil G 1/2</t>
  </si>
  <si>
    <t>722280106R00</t>
  </si>
  <si>
    <t>Tlaková zkouška vodovodního potrubí DN 32</t>
  </si>
  <si>
    <t>723191112R00</t>
  </si>
  <si>
    <t>Hadice pro spotřeb. IVAR.FLEXIGAS DN 15,dl. 1,0 m</t>
  </si>
  <si>
    <t>soubor</t>
  </si>
  <si>
    <t>725220841R00</t>
  </si>
  <si>
    <t>Demontáž ocelové vany</t>
  </si>
  <si>
    <t>725820801R00</t>
  </si>
  <si>
    <t>Demontáž baterie nástěnné do G 3/4</t>
  </si>
  <si>
    <t>725110814R00</t>
  </si>
  <si>
    <t>Demontáž klozetů kombinovaných</t>
  </si>
  <si>
    <t>725210821R00</t>
  </si>
  <si>
    <t>Demontáž umyvadel bez výtokových armatur</t>
  </si>
  <si>
    <t>725590813R00</t>
  </si>
  <si>
    <t>Přesun vybour.hmot, zařizovací předměty H 24 m</t>
  </si>
  <si>
    <t>725310823R00</t>
  </si>
  <si>
    <t>Demontáž dřezů 1dílných v kuchyňské sestavě</t>
  </si>
  <si>
    <t>725860201R00</t>
  </si>
  <si>
    <t>Sifon dřezový HL100, 6/4 '', přípoj myčka, pračka</t>
  </si>
  <si>
    <t>725810402R00</t>
  </si>
  <si>
    <t>Ventil rohový bez přípoj. trubičky TE 66 G 1/2</t>
  </si>
  <si>
    <t>725823111RT1</t>
  </si>
  <si>
    <t>Baterie umyvadlová stoján. ruční, bez otvír.odpadu, standardní</t>
  </si>
  <si>
    <t>725835113RT1</t>
  </si>
  <si>
    <t>Baterie vanová nástěnná ruční, vč. příslušenstvím, standardní</t>
  </si>
  <si>
    <t>725119305R00</t>
  </si>
  <si>
    <t>Montáž klozetových mís kombinovaných</t>
  </si>
  <si>
    <t>725018121R00</t>
  </si>
  <si>
    <t>Vana plastová dl. 1600 mm,zápach.uzávěrka, sifon,nožičky, Aqualine-Jizera</t>
  </si>
  <si>
    <t>725860188R00</t>
  </si>
  <si>
    <t>Sifon pračkový HL440, D 40/50 mm</t>
  </si>
  <si>
    <t>725619101R00</t>
  </si>
  <si>
    <t>Montáž plynových sporáků svítiplyn/metan</t>
  </si>
  <si>
    <t>725610810R00</t>
  </si>
  <si>
    <t>Demontáž plynového sporáku</t>
  </si>
  <si>
    <t>766812820R00</t>
  </si>
  <si>
    <t>Demontáž kuchyňských linek do 1,5 m</t>
  </si>
  <si>
    <t>766812113R00</t>
  </si>
  <si>
    <t>Montáž kuchyňských linek dřev.na stěnu š.do 1,8 m</t>
  </si>
  <si>
    <t>766670021R00</t>
  </si>
  <si>
    <t>Montáž kliky a štítku vč.dodávky</t>
  </si>
  <si>
    <t>61160101</t>
  </si>
  <si>
    <t>Dveře vnitřní hladké plné 1kř. 60x197 bílé</t>
  </si>
  <si>
    <t>POL3_0</t>
  </si>
  <si>
    <t>767811100R00</t>
  </si>
  <si>
    <t>Montáž odvětrání soc.zař.</t>
  </si>
  <si>
    <t>soub</t>
  </si>
  <si>
    <t>767811110R00</t>
  </si>
  <si>
    <t>Montáž odsávání digestoře</t>
  </si>
  <si>
    <t>771101121R00</t>
  </si>
  <si>
    <t>Provedení penetrace podkladu</t>
  </si>
  <si>
    <t>771575109R00</t>
  </si>
  <si>
    <t>Montáž podlah keram.,hladké, tmel, 30x30 cm</t>
  </si>
  <si>
    <t>771111122R00</t>
  </si>
  <si>
    <t>Montáž podlahových lišt přechodových</t>
  </si>
  <si>
    <t>59762313.2</t>
  </si>
  <si>
    <t xml:space="preserve">Dlaždice 19,7x19,7 Color </t>
  </si>
  <si>
    <t>771579791R00</t>
  </si>
  <si>
    <t>Příplatek za plochu podlah keram. do 5 m2 jednotl.</t>
  </si>
  <si>
    <t>771578011R00</t>
  </si>
  <si>
    <t>Spára podlaha - stěna, silikonem</t>
  </si>
  <si>
    <t>771579793RT3</t>
  </si>
  <si>
    <t>Příplatek za spárovací hmotu - plošně, malta Keracolor FF (Mapei)</t>
  </si>
  <si>
    <t>775981112RS1</t>
  </si>
  <si>
    <t>Lišta hliníková přechod.,stejná výška vlys.podlah., profil UA, pro tloušťku krytiny 8 mm</t>
  </si>
  <si>
    <t>776511810RT2</t>
  </si>
  <si>
    <t>Odstranění PVC a koberců lepených bez podložky, z ploch 10 - 20 m2</t>
  </si>
  <si>
    <t>781101121R00</t>
  </si>
  <si>
    <t xml:space="preserve">Provedení penetrace podkladu </t>
  </si>
  <si>
    <t>781475115RV1</t>
  </si>
  <si>
    <t>Obklad vnitřní stěn keramický, do tmele, 25x25 cm, CARO FK flex (lepidlo), ASO-Fugenbunt (spára)</t>
  </si>
  <si>
    <t>781111121R00</t>
  </si>
  <si>
    <t>Montáž lišt rohových, vanových a dilatačních</t>
  </si>
  <si>
    <t>59781530</t>
  </si>
  <si>
    <t>Obklad 20x25 cm lesk</t>
  </si>
  <si>
    <t>781111131R00</t>
  </si>
  <si>
    <t>Lišta vanová</t>
  </si>
  <si>
    <t>783222100R00</t>
  </si>
  <si>
    <t>Nátěr syntetický kovových konstrukcí dvojnásobný</t>
  </si>
  <si>
    <t>784161101R00</t>
  </si>
  <si>
    <t>Penetrace podkladu nátěrem HET, A - Grund 1x</t>
  </si>
  <si>
    <t>784165811R00</t>
  </si>
  <si>
    <t>Malba tekutá Hetline pro SDK, bílá, bez pen., 2 x</t>
  </si>
  <si>
    <t>210290671R00</t>
  </si>
  <si>
    <t>Rozvod elektro vč. osvětlení, předpoklad</t>
  </si>
  <si>
    <t/>
  </si>
  <si>
    <t>SUM</t>
  </si>
  <si>
    <t>POPUZIV</t>
  </si>
  <si>
    <t>END</t>
  </si>
  <si>
    <t>Bílina, Za Chlumem č.p. 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</si>
</sst>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72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49" fontId="5" fillId="3" borderId="0" xfId="0" applyNumberFormat="1" applyFont="1" applyFill="1" applyBorder="1" applyAlignment="1">
      <alignment horizontal="center" vertical="center"/>
    </xf>
    <xf numFmtId="49" fontId="0" fillId="0" borderId="54" xfId="0" applyNumberForma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49" fontId="0" fillId="0" borderId="56" xfId="0" applyNumberFormat="1" applyBorder="1" applyAlignment="1">
      <alignment vertical="center"/>
    </xf>
    <xf numFmtId="49" fontId="1" fillId="0" borderId="1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4"/>
  <sheetViews>
    <sheetView showGridLines="0" tabSelected="1" topLeftCell="B1" zoomScaleNormal="100" zoomScaleSheetLayoutView="75" workbookViewId="0">
      <selection activeCell="F7" sqref="F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269" t="s">
        <v>293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7" t="s">
        <v>21</v>
      </c>
      <c r="C5" s="5"/>
      <c r="D5" s="121" t="s">
        <v>47</v>
      </c>
      <c r="E5" s="26"/>
      <c r="F5" s="26"/>
      <c r="G5" s="26"/>
      <c r="H5" s="28" t="s">
        <v>33</v>
      </c>
      <c r="I5" s="121" t="s">
        <v>50</v>
      </c>
      <c r="J5" s="11"/>
    </row>
    <row r="6" spans="1:15" ht="15.75" customHeight="1" x14ac:dyDescent="0.2">
      <c r="A6" s="4"/>
      <c r="B6" s="41"/>
      <c r="C6" s="26"/>
      <c r="D6" s="121" t="s">
        <v>48</v>
      </c>
      <c r="E6" s="26"/>
      <c r="F6" s="26"/>
      <c r="G6" s="26"/>
      <c r="H6" s="28" t="s">
        <v>34</v>
      </c>
      <c r="I6" s="121" t="s">
        <v>51</v>
      </c>
      <c r="J6" s="11"/>
    </row>
    <row r="7" spans="1:15" ht="15.75" customHeight="1" x14ac:dyDescent="0.2">
      <c r="A7" s="4"/>
      <c r="B7" s="42"/>
      <c r="C7" s="122" t="s">
        <v>49</v>
      </c>
      <c r="D7" s="105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3"/>
      <c r="E11" s="123"/>
      <c r="F11" s="123"/>
      <c r="G11" s="123"/>
      <c r="H11" s="28" t="s">
        <v>33</v>
      </c>
      <c r="I11" s="127"/>
      <c r="J11" s="11"/>
    </row>
    <row r="12" spans="1:15" ht="15.75" customHeight="1" x14ac:dyDescent="0.2">
      <c r="A12" s="4"/>
      <c r="B12" s="41"/>
      <c r="C12" s="26"/>
      <c r="D12" s="124"/>
      <c r="E12" s="124"/>
      <c r="F12" s="124"/>
      <c r="G12" s="124"/>
      <c r="H12" s="28" t="s">
        <v>34</v>
      </c>
      <c r="I12" s="127"/>
      <c r="J12" s="11"/>
    </row>
    <row r="13" spans="1:15" ht="15.75" customHeight="1" x14ac:dyDescent="0.2">
      <c r="A13" s="4"/>
      <c r="B13" s="42"/>
      <c r="C13" s="126"/>
      <c r="D13" s="125"/>
      <c r="E13" s="125"/>
      <c r="F13" s="125"/>
      <c r="G13" s="125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4" t="s">
        <v>23</v>
      </c>
      <c r="B16" s="195" t="s">
        <v>23</v>
      </c>
      <c r="C16" s="58"/>
      <c r="D16" s="59"/>
      <c r="E16" s="83"/>
      <c r="F16" s="84"/>
      <c r="G16" s="83"/>
      <c r="H16" s="84"/>
      <c r="I16" s="83">
        <f>SUMIF(F50:F70,A16,I50:I70)+SUMIF(F50:F70,"PSU",I50:I70)</f>
        <v>0</v>
      </c>
      <c r="J16" s="93"/>
    </row>
    <row r="17" spans="1:10" ht="23.25" customHeight="1" x14ac:dyDescent="0.2">
      <c r="A17" s="194" t="s">
        <v>24</v>
      </c>
      <c r="B17" s="195" t="s">
        <v>24</v>
      </c>
      <c r="C17" s="58"/>
      <c r="D17" s="59"/>
      <c r="E17" s="83"/>
      <c r="F17" s="84"/>
      <c r="G17" s="83"/>
      <c r="H17" s="84"/>
      <c r="I17" s="83">
        <f>SUMIF(F50:F70,A17,I50:I70)</f>
        <v>0</v>
      </c>
      <c r="J17" s="93"/>
    </row>
    <row r="18" spans="1:10" ht="23.25" customHeight="1" x14ac:dyDescent="0.2">
      <c r="A18" s="194" t="s">
        <v>25</v>
      </c>
      <c r="B18" s="195" t="s">
        <v>25</v>
      </c>
      <c r="C18" s="58"/>
      <c r="D18" s="59"/>
      <c r="E18" s="83"/>
      <c r="F18" s="84"/>
      <c r="G18" s="83"/>
      <c r="H18" s="84"/>
      <c r="I18" s="83">
        <f>SUMIF(F50:F70,A18,I50:I70)</f>
        <v>0</v>
      </c>
      <c r="J18" s="93"/>
    </row>
    <row r="19" spans="1:10" ht="23.25" customHeight="1" x14ac:dyDescent="0.2">
      <c r="A19" s="194" t="s">
        <v>102</v>
      </c>
      <c r="B19" s="195" t="s">
        <v>26</v>
      </c>
      <c r="C19" s="58"/>
      <c r="D19" s="59"/>
      <c r="E19" s="83"/>
      <c r="F19" s="84"/>
      <c r="G19" s="83"/>
      <c r="H19" s="84"/>
      <c r="I19" s="83">
        <f>SUMIF(F50:F70,A19,I50:I70)</f>
        <v>0</v>
      </c>
      <c r="J19" s="93"/>
    </row>
    <row r="20" spans="1:10" ht="23.25" customHeight="1" x14ac:dyDescent="0.2">
      <c r="A20" s="194" t="s">
        <v>103</v>
      </c>
      <c r="B20" s="195" t="s">
        <v>27</v>
      </c>
      <c r="C20" s="58"/>
      <c r="D20" s="59"/>
      <c r="E20" s="83"/>
      <c r="F20" s="84"/>
      <c r="G20" s="83"/>
      <c r="H20" s="84"/>
      <c r="I20" s="83">
        <f>SUMIF(F50:F70,A20,I50:I70)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43914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52" ht="25.5" hidden="1" customHeight="1" x14ac:dyDescent="0.2">
      <c r="A39" s="130">
        <v>1</v>
      </c>
      <c r="B39" s="136" t="s">
        <v>52</v>
      </c>
      <c r="C39" s="137" t="s">
        <v>46</v>
      </c>
      <c r="D39" s="138"/>
      <c r="E39" s="138"/>
      <c r="F39" s="146">
        <f>'Rozpočet Pol'!AC105</f>
        <v>0</v>
      </c>
      <c r="G39" s="147">
        <f>'Rozpočet Pol'!AD105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52" ht="25.5" hidden="1" customHeight="1" x14ac:dyDescent="0.2">
      <c r="A40" s="130"/>
      <c r="B40" s="140" t="s">
        <v>53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2" spans="1:52" x14ac:dyDescent="0.2">
      <c r="B42" t="s">
        <v>55</v>
      </c>
    </row>
    <row r="43" spans="1:52" ht="25.5" x14ac:dyDescent="0.2">
      <c r="B43" s="161" t="s">
        <v>56</v>
      </c>
      <c r="C43" s="161"/>
      <c r="D43" s="161"/>
      <c r="E43" s="161"/>
      <c r="F43" s="161"/>
      <c r="G43" s="161"/>
      <c r="H43" s="161"/>
      <c r="I43" s="161"/>
      <c r="J43" s="161"/>
      <c r="AZ43" s="160" t="str">
        <f>B43</f>
        <v>Jedná se o rekonstrukci sociálního zařízení - jádra v panelovém domě. Kuchyňská linka, umyvadlo a kombi WC zůstanou stávající,</v>
      </c>
    </row>
    <row r="44" spans="1:52" x14ac:dyDescent="0.2">
      <c r="B44" s="161" t="s">
        <v>57</v>
      </c>
      <c r="C44" s="161"/>
      <c r="D44" s="161"/>
      <c r="E44" s="161"/>
      <c r="F44" s="161"/>
      <c r="G44" s="161"/>
      <c r="H44" s="161"/>
      <c r="I44" s="161"/>
      <c r="J44" s="161"/>
      <c r="AZ44" s="160" t="str">
        <f>B44</f>
        <v>budou pouze zdemontovány a po stavebních pracech opět namontovány.</v>
      </c>
    </row>
    <row r="47" spans="1:52" ht="15.75" x14ac:dyDescent="0.25">
      <c r="B47" s="162" t="s">
        <v>58</v>
      </c>
    </row>
    <row r="49" spans="1:10" ht="25.5" customHeight="1" x14ac:dyDescent="0.2">
      <c r="A49" s="163"/>
      <c r="B49" s="169" t="s">
        <v>16</v>
      </c>
      <c r="C49" s="169" t="s">
        <v>5</v>
      </c>
      <c r="D49" s="170"/>
      <c r="E49" s="170"/>
      <c r="F49" s="173" t="s">
        <v>59</v>
      </c>
      <c r="G49" s="173"/>
      <c r="H49" s="173"/>
      <c r="I49" s="174" t="s">
        <v>28</v>
      </c>
      <c r="J49" s="174"/>
    </row>
    <row r="50" spans="1:10" ht="25.5" customHeight="1" x14ac:dyDescent="0.2">
      <c r="A50" s="164"/>
      <c r="B50" s="175" t="s">
        <v>60</v>
      </c>
      <c r="C50" s="176" t="s">
        <v>61</v>
      </c>
      <c r="D50" s="177"/>
      <c r="E50" s="177"/>
      <c r="F50" s="181" t="s">
        <v>23</v>
      </c>
      <c r="G50" s="182"/>
      <c r="H50" s="182"/>
      <c r="I50" s="183">
        <f>'Rozpočet Pol'!G8</f>
        <v>0</v>
      </c>
      <c r="J50" s="183"/>
    </row>
    <row r="51" spans="1:10" ht="25.5" customHeight="1" x14ac:dyDescent="0.2">
      <c r="A51" s="164"/>
      <c r="B51" s="167" t="s">
        <v>62</v>
      </c>
      <c r="C51" s="166" t="s">
        <v>63</v>
      </c>
      <c r="D51" s="168"/>
      <c r="E51" s="168"/>
      <c r="F51" s="184" t="s">
        <v>23</v>
      </c>
      <c r="G51" s="185"/>
      <c r="H51" s="185"/>
      <c r="I51" s="186">
        <f>'Rozpočet Pol'!G18</f>
        <v>0</v>
      </c>
      <c r="J51" s="186"/>
    </row>
    <row r="52" spans="1:10" ht="25.5" customHeight="1" x14ac:dyDescent="0.2">
      <c r="A52" s="164"/>
      <c r="B52" s="167" t="s">
        <v>64</v>
      </c>
      <c r="C52" s="166" t="s">
        <v>65</v>
      </c>
      <c r="D52" s="168"/>
      <c r="E52" s="168"/>
      <c r="F52" s="184" t="s">
        <v>23</v>
      </c>
      <c r="G52" s="185"/>
      <c r="H52" s="185"/>
      <c r="I52" s="186">
        <f>'Rozpočet Pol'!G22</f>
        <v>0</v>
      </c>
      <c r="J52" s="186"/>
    </row>
    <row r="53" spans="1:10" ht="25.5" customHeight="1" x14ac:dyDescent="0.2">
      <c r="A53" s="164"/>
      <c r="B53" s="167" t="s">
        <v>66</v>
      </c>
      <c r="C53" s="166" t="s">
        <v>67</v>
      </c>
      <c r="D53" s="168"/>
      <c r="E53" s="168"/>
      <c r="F53" s="184" t="s">
        <v>23</v>
      </c>
      <c r="G53" s="185"/>
      <c r="H53" s="185"/>
      <c r="I53" s="186">
        <f>'Rozpočet Pol'!G24</f>
        <v>0</v>
      </c>
      <c r="J53" s="186"/>
    </row>
    <row r="54" spans="1:10" ht="25.5" customHeight="1" x14ac:dyDescent="0.2">
      <c r="A54" s="164"/>
      <c r="B54" s="167" t="s">
        <v>68</v>
      </c>
      <c r="C54" s="166" t="s">
        <v>69</v>
      </c>
      <c r="D54" s="168"/>
      <c r="E54" s="168"/>
      <c r="F54" s="184" t="s">
        <v>23</v>
      </c>
      <c r="G54" s="185"/>
      <c r="H54" s="185"/>
      <c r="I54" s="186">
        <f>'Rozpočet Pol'!G26</f>
        <v>0</v>
      </c>
      <c r="J54" s="186"/>
    </row>
    <row r="55" spans="1:10" ht="25.5" customHeight="1" x14ac:dyDescent="0.2">
      <c r="A55" s="164"/>
      <c r="B55" s="167" t="s">
        <v>70</v>
      </c>
      <c r="C55" s="166" t="s">
        <v>71</v>
      </c>
      <c r="D55" s="168"/>
      <c r="E55" s="168"/>
      <c r="F55" s="184" t="s">
        <v>23</v>
      </c>
      <c r="G55" s="185"/>
      <c r="H55" s="185"/>
      <c r="I55" s="186">
        <f>'Rozpočet Pol'!G28</f>
        <v>0</v>
      </c>
      <c r="J55" s="186"/>
    </row>
    <row r="56" spans="1:10" ht="25.5" customHeight="1" x14ac:dyDescent="0.2">
      <c r="A56" s="164"/>
      <c r="B56" s="167" t="s">
        <v>72</v>
      </c>
      <c r="C56" s="166" t="s">
        <v>73</v>
      </c>
      <c r="D56" s="168"/>
      <c r="E56" s="168"/>
      <c r="F56" s="184" t="s">
        <v>23</v>
      </c>
      <c r="G56" s="185"/>
      <c r="H56" s="185"/>
      <c r="I56" s="186">
        <f>'Rozpočet Pol'!G38</f>
        <v>0</v>
      </c>
      <c r="J56" s="186"/>
    </row>
    <row r="57" spans="1:10" ht="25.5" customHeight="1" x14ac:dyDescent="0.2">
      <c r="A57" s="164"/>
      <c r="B57" s="167" t="s">
        <v>74</v>
      </c>
      <c r="C57" s="166" t="s">
        <v>75</v>
      </c>
      <c r="D57" s="168"/>
      <c r="E57" s="168"/>
      <c r="F57" s="184" t="s">
        <v>24</v>
      </c>
      <c r="G57" s="185"/>
      <c r="H57" s="185"/>
      <c r="I57" s="186">
        <f>'Rozpočet Pol'!G40</f>
        <v>0</v>
      </c>
      <c r="J57" s="186"/>
    </row>
    <row r="58" spans="1:10" ht="25.5" customHeight="1" x14ac:dyDescent="0.2">
      <c r="A58" s="164"/>
      <c r="B58" s="167" t="s">
        <v>76</v>
      </c>
      <c r="C58" s="166" t="s">
        <v>77</v>
      </c>
      <c r="D58" s="168"/>
      <c r="E58" s="168"/>
      <c r="F58" s="184" t="s">
        <v>24</v>
      </c>
      <c r="G58" s="185"/>
      <c r="H58" s="185"/>
      <c r="I58" s="186">
        <f>'Rozpočet Pol'!G43</f>
        <v>0</v>
      </c>
      <c r="J58" s="186"/>
    </row>
    <row r="59" spans="1:10" ht="25.5" customHeight="1" x14ac:dyDescent="0.2">
      <c r="A59" s="164"/>
      <c r="B59" s="167" t="s">
        <v>78</v>
      </c>
      <c r="C59" s="166" t="s">
        <v>79</v>
      </c>
      <c r="D59" s="168"/>
      <c r="E59" s="168"/>
      <c r="F59" s="184" t="s">
        <v>24</v>
      </c>
      <c r="G59" s="185"/>
      <c r="H59" s="185"/>
      <c r="I59" s="186">
        <f>'Rozpočet Pol'!G47</f>
        <v>0</v>
      </c>
      <c r="J59" s="186"/>
    </row>
    <row r="60" spans="1:10" ht="25.5" customHeight="1" x14ac:dyDescent="0.2">
      <c r="A60" s="164"/>
      <c r="B60" s="167" t="s">
        <v>80</v>
      </c>
      <c r="C60" s="166" t="s">
        <v>81</v>
      </c>
      <c r="D60" s="168"/>
      <c r="E60" s="168"/>
      <c r="F60" s="184" t="s">
        <v>24</v>
      </c>
      <c r="G60" s="185"/>
      <c r="H60" s="185"/>
      <c r="I60" s="186">
        <f>'Rozpočet Pol'!G53</f>
        <v>0</v>
      </c>
      <c r="J60" s="186"/>
    </row>
    <row r="61" spans="1:10" ht="25.5" customHeight="1" x14ac:dyDescent="0.2">
      <c r="A61" s="164"/>
      <c r="B61" s="167" t="s">
        <v>82</v>
      </c>
      <c r="C61" s="166" t="s">
        <v>83</v>
      </c>
      <c r="D61" s="168"/>
      <c r="E61" s="168"/>
      <c r="F61" s="184" t="s">
        <v>24</v>
      </c>
      <c r="G61" s="185"/>
      <c r="H61" s="185"/>
      <c r="I61" s="186">
        <f>'Rozpočet Pol'!G55</f>
        <v>0</v>
      </c>
      <c r="J61" s="186"/>
    </row>
    <row r="62" spans="1:10" ht="25.5" customHeight="1" x14ac:dyDescent="0.2">
      <c r="A62" s="164"/>
      <c r="B62" s="167" t="s">
        <v>84</v>
      </c>
      <c r="C62" s="166" t="s">
        <v>85</v>
      </c>
      <c r="D62" s="168"/>
      <c r="E62" s="168"/>
      <c r="F62" s="184" t="s">
        <v>24</v>
      </c>
      <c r="G62" s="185"/>
      <c r="H62" s="185"/>
      <c r="I62" s="186">
        <f>'Rozpočet Pol'!G71</f>
        <v>0</v>
      </c>
      <c r="J62" s="186"/>
    </row>
    <row r="63" spans="1:10" ht="25.5" customHeight="1" x14ac:dyDescent="0.2">
      <c r="A63" s="164"/>
      <c r="B63" s="167" t="s">
        <v>86</v>
      </c>
      <c r="C63" s="166" t="s">
        <v>87</v>
      </c>
      <c r="D63" s="168"/>
      <c r="E63" s="168"/>
      <c r="F63" s="184" t="s">
        <v>24</v>
      </c>
      <c r="G63" s="185"/>
      <c r="H63" s="185"/>
      <c r="I63" s="186">
        <f>'Rozpočet Pol'!G76</f>
        <v>0</v>
      </c>
      <c r="J63" s="186"/>
    </row>
    <row r="64" spans="1:10" ht="25.5" customHeight="1" x14ac:dyDescent="0.2">
      <c r="A64" s="164"/>
      <c r="B64" s="167" t="s">
        <v>88</v>
      </c>
      <c r="C64" s="166" t="s">
        <v>89</v>
      </c>
      <c r="D64" s="168"/>
      <c r="E64" s="168"/>
      <c r="F64" s="184" t="s">
        <v>24</v>
      </c>
      <c r="G64" s="185"/>
      <c r="H64" s="185"/>
      <c r="I64" s="186">
        <f>'Rozpočet Pol'!G79</f>
        <v>0</v>
      </c>
      <c r="J64" s="186"/>
    </row>
    <row r="65" spans="1:10" ht="25.5" customHeight="1" x14ac:dyDescent="0.2">
      <c r="A65" s="164"/>
      <c r="B65" s="167" t="s">
        <v>90</v>
      </c>
      <c r="C65" s="166" t="s">
        <v>91</v>
      </c>
      <c r="D65" s="168"/>
      <c r="E65" s="168"/>
      <c r="F65" s="184" t="s">
        <v>24</v>
      </c>
      <c r="G65" s="185"/>
      <c r="H65" s="185"/>
      <c r="I65" s="186">
        <f>'Rozpočet Pol'!G87</f>
        <v>0</v>
      </c>
      <c r="J65" s="186"/>
    </row>
    <row r="66" spans="1:10" ht="25.5" customHeight="1" x14ac:dyDescent="0.2">
      <c r="A66" s="164"/>
      <c r="B66" s="167" t="s">
        <v>92</v>
      </c>
      <c r="C66" s="166" t="s">
        <v>93</v>
      </c>
      <c r="D66" s="168"/>
      <c r="E66" s="168"/>
      <c r="F66" s="184" t="s">
        <v>24</v>
      </c>
      <c r="G66" s="185"/>
      <c r="H66" s="185"/>
      <c r="I66" s="186">
        <f>'Rozpočet Pol'!G89</f>
        <v>0</v>
      </c>
      <c r="J66" s="186"/>
    </row>
    <row r="67" spans="1:10" ht="25.5" customHeight="1" x14ac:dyDescent="0.2">
      <c r="A67" s="164"/>
      <c r="B67" s="167" t="s">
        <v>94</v>
      </c>
      <c r="C67" s="166" t="s">
        <v>95</v>
      </c>
      <c r="D67" s="168"/>
      <c r="E67" s="168"/>
      <c r="F67" s="184" t="s">
        <v>24</v>
      </c>
      <c r="G67" s="185"/>
      <c r="H67" s="185"/>
      <c r="I67" s="186">
        <f>'Rozpočet Pol'!G91</f>
        <v>0</v>
      </c>
      <c r="J67" s="186"/>
    </row>
    <row r="68" spans="1:10" ht="25.5" customHeight="1" x14ac:dyDescent="0.2">
      <c r="A68" s="164"/>
      <c r="B68" s="167" t="s">
        <v>96</v>
      </c>
      <c r="C68" s="166" t="s">
        <v>97</v>
      </c>
      <c r="D68" s="168"/>
      <c r="E68" s="168"/>
      <c r="F68" s="184" t="s">
        <v>24</v>
      </c>
      <c r="G68" s="185"/>
      <c r="H68" s="185"/>
      <c r="I68" s="186">
        <f>'Rozpočet Pol'!G97</f>
        <v>0</v>
      </c>
      <c r="J68" s="186"/>
    </row>
    <row r="69" spans="1:10" ht="25.5" customHeight="1" x14ac:dyDescent="0.2">
      <c r="A69" s="164"/>
      <c r="B69" s="167" t="s">
        <v>98</v>
      </c>
      <c r="C69" s="166" t="s">
        <v>99</v>
      </c>
      <c r="D69" s="168"/>
      <c r="E69" s="168"/>
      <c r="F69" s="184" t="s">
        <v>24</v>
      </c>
      <c r="G69" s="185"/>
      <c r="H69" s="185"/>
      <c r="I69" s="186">
        <f>'Rozpočet Pol'!G99</f>
        <v>0</v>
      </c>
      <c r="J69" s="186"/>
    </row>
    <row r="70" spans="1:10" ht="25.5" customHeight="1" x14ac:dyDescent="0.2">
      <c r="A70" s="164"/>
      <c r="B70" s="178" t="s">
        <v>100</v>
      </c>
      <c r="C70" s="179" t="s">
        <v>101</v>
      </c>
      <c r="D70" s="180"/>
      <c r="E70" s="180"/>
      <c r="F70" s="187" t="s">
        <v>25</v>
      </c>
      <c r="G70" s="188"/>
      <c r="H70" s="188"/>
      <c r="I70" s="189">
        <f>'Rozpočet Pol'!G102</f>
        <v>0</v>
      </c>
      <c r="J70" s="189"/>
    </row>
    <row r="71" spans="1:10" ht="25.5" customHeight="1" x14ac:dyDescent="0.2">
      <c r="A71" s="165"/>
      <c r="B71" s="171" t="s">
        <v>1</v>
      </c>
      <c r="C71" s="171"/>
      <c r="D71" s="172"/>
      <c r="E71" s="172"/>
      <c r="F71" s="190"/>
      <c r="G71" s="191"/>
      <c r="H71" s="191"/>
      <c r="I71" s="192">
        <f>SUM(I50:I70)</f>
        <v>0</v>
      </c>
      <c r="J71" s="192"/>
    </row>
    <row r="72" spans="1:10" x14ac:dyDescent="0.2">
      <c r="F72" s="193"/>
      <c r="G72" s="129"/>
      <c r="H72" s="193"/>
      <c r="I72" s="129"/>
      <c r="J72" s="129"/>
    </row>
    <row r="73" spans="1:10" x14ac:dyDescent="0.2">
      <c r="F73" s="193"/>
      <c r="G73" s="129"/>
      <c r="H73" s="193"/>
      <c r="I73" s="129"/>
      <c r="J73" s="129"/>
    </row>
    <row r="74" spans="1:10" x14ac:dyDescent="0.2">
      <c r="F74" s="193"/>
      <c r="G74" s="129"/>
      <c r="H74" s="193"/>
      <c r="I74" s="129"/>
      <c r="J74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I69:J69"/>
    <mergeCell ref="C69:E69"/>
    <mergeCell ref="I70:J70"/>
    <mergeCell ref="C70:E70"/>
    <mergeCell ref="I71:J71"/>
    <mergeCell ref="I66:J66"/>
    <mergeCell ref="C66:E66"/>
    <mergeCell ref="I67:J67"/>
    <mergeCell ref="C67:E67"/>
    <mergeCell ref="I68:J68"/>
    <mergeCell ref="C68:E68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C39:E39"/>
    <mergeCell ref="B40:E40"/>
    <mergeCell ref="B43:J43"/>
    <mergeCell ref="B44:J44"/>
    <mergeCell ref="I49:J49"/>
    <mergeCell ref="I50:J50"/>
    <mergeCell ref="C50:E5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15"/>
  <sheetViews>
    <sheetView topLeftCell="A30" workbookViewId="0">
      <selection activeCell="E7" sqref="E7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6" t="s">
        <v>6</v>
      </c>
      <c r="B1" s="196"/>
      <c r="C1" s="196"/>
      <c r="D1" s="196"/>
      <c r="E1" s="196"/>
      <c r="F1" s="196"/>
      <c r="G1" s="196"/>
      <c r="AE1" t="s">
        <v>105</v>
      </c>
    </row>
    <row r="2" spans="1:60" ht="24.95" customHeight="1" x14ac:dyDescent="0.2">
      <c r="A2" s="200" t="s">
        <v>104</v>
      </c>
      <c r="B2" s="197"/>
      <c r="C2" s="275" t="s">
        <v>46</v>
      </c>
      <c r="D2" s="198"/>
      <c r="E2" s="198"/>
      <c r="F2" s="198"/>
      <c r="G2" s="202"/>
      <c r="H2" s="5"/>
      <c r="I2" s="5"/>
      <c r="AE2" t="s">
        <v>106</v>
      </c>
    </row>
    <row r="3" spans="1:60" ht="24.95" customHeight="1" x14ac:dyDescent="0.2">
      <c r="A3" s="201" t="s">
        <v>7</v>
      </c>
      <c r="B3" s="199"/>
      <c r="C3" s="276" t="s">
        <v>293</v>
      </c>
      <c r="D3" s="273"/>
      <c r="E3" s="273"/>
      <c r="F3" s="273"/>
      <c r="G3" s="273"/>
      <c r="H3" s="273"/>
      <c r="I3" s="274"/>
      <c r="AE3" t="s">
        <v>107</v>
      </c>
    </row>
    <row r="4" spans="1:60" ht="24.95" hidden="1" customHeight="1" x14ac:dyDescent="0.2">
      <c r="A4" s="201" t="s">
        <v>8</v>
      </c>
      <c r="B4" s="199"/>
      <c r="C4" s="270"/>
      <c r="D4" s="271"/>
      <c r="E4" s="271"/>
      <c r="F4" s="271"/>
      <c r="G4" s="272"/>
      <c r="AE4" t="s">
        <v>108</v>
      </c>
    </row>
    <row r="5" spans="1:60" hidden="1" x14ac:dyDescent="0.2">
      <c r="A5" s="203" t="s">
        <v>109</v>
      </c>
      <c r="B5" s="204"/>
      <c r="C5" s="205"/>
      <c r="D5" s="206"/>
      <c r="E5" s="206"/>
      <c r="F5" s="206"/>
      <c r="G5" s="207"/>
      <c r="AE5" t="s">
        <v>110</v>
      </c>
    </row>
    <row r="7" spans="1:60" ht="38.25" x14ac:dyDescent="0.2">
      <c r="A7" s="212" t="s">
        <v>111</v>
      </c>
      <c r="B7" s="213" t="s">
        <v>112</v>
      </c>
      <c r="C7" s="213" t="s">
        <v>113</v>
      </c>
      <c r="D7" s="212" t="s">
        <v>114</v>
      </c>
      <c r="E7" s="212" t="s">
        <v>115</v>
      </c>
      <c r="F7" s="208" t="s">
        <v>116</v>
      </c>
      <c r="G7" s="229" t="s">
        <v>28</v>
      </c>
      <c r="H7" s="230" t="s">
        <v>29</v>
      </c>
      <c r="I7" s="230" t="s">
        <v>117</v>
      </c>
      <c r="J7" s="230" t="s">
        <v>30</v>
      </c>
      <c r="K7" s="230" t="s">
        <v>118</v>
      </c>
      <c r="L7" s="230" t="s">
        <v>119</v>
      </c>
      <c r="M7" s="230" t="s">
        <v>120</v>
      </c>
      <c r="N7" s="230" t="s">
        <v>121</v>
      </c>
      <c r="O7" s="230" t="s">
        <v>122</v>
      </c>
      <c r="P7" s="230" t="s">
        <v>123</v>
      </c>
      <c r="Q7" s="230" t="s">
        <v>124</v>
      </c>
      <c r="R7" s="230" t="s">
        <v>125</v>
      </c>
      <c r="S7" s="230" t="s">
        <v>126</v>
      </c>
      <c r="T7" s="230" t="s">
        <v>127</v>
      </c>
      <c r="U7" s="215" t="s">
        <v>128</v>
      </c>
    </row>
    <row r="8" spans="1:60" x14ac:dyDescent="0.2">
      <c r="A8" s="231" t="s">
        <v>129</v>
      </c>
      <c r="B8" s="232" t="s">
        <v>60</v>
      </c>
      <c r="C8" s="233" t="s">
        <v>61</v>
      </c>
      <c r="D8" s="234"/>
      <c r="E8" s="235"/>
      <c r="F8" s="236"/>
      <c r="G8" s="236">
        <f>SUMIF(AE9:AE17,"&lt;&gt;NOR",G9:G17)</f>
        <v>0</v>
      </c>
      <c r="H8" s="236"/>
      <c r="I8" s="236">
        <f>SUM(I9:I17)</f>
        <v>0</v>
      </c>
      <c r="J8" s="236"/>
      <c r="K8" s="236">
        <f>SUM(K9:K17)</f>
        <v>0</v>
      </c>
      <c r="L8" s="236"/>
      <c r="M8" s="236">
        <f>SUM(M9:M17)</f>
        <v>0</v>
      </c>
      <c r="N8" s="214"/>
      <c r="O8" s="214">
        <f>SUM(O9:O17)</f>
        <v>1.3406800000000001</v>
      </c>
      <c r="P8" s="214"/>
      <c r="Q8" s="214">
        <f>SUM(Q9:Q17)</f>
        <v>0</v>
      </c>
      <c r="R8" s="214"/>
      <c r="S8" s="214"/>
      <c r="T8" s="231"/>
      <c r="U8" s="214">
        <f>SUM(U9:U17)</f>
        <v>25.020000000000003</v>
      </c>
      <c r="AE8" t="s">
        <v>130</v>
      </c>
    </row>
    <row r="9" spans="1:60" ht="22.5" outlineLevel="1" x14ac:dyDescent="0.2">
      <c r="A9" s="210">
        <v>1</v>
      </c>
      <c r="B9" s="216" t="s">
        <v>131</v>
      </c>
      <c r="C9" s="259" t="s">
        <v>132</v>
      </c>
      <c r="D9" s="218" t="s">
        <v>133</v>
      </c>
      <c r="E9" s="224">
        <v>6.37</v>
      </c>
      <c r="F9" s="226"/>
      <c r="G9" s="227">
        <f>ROUND(E9*F9,2)</f>
        <v>0</v>
      </c>
      <c r="H9" s="226"/>
      <c r="I9" s="227">
        <f>ROUND(E9*H9,2)</f>
        <v>0</v>
      </c>
      <c r="J9" s="226"/>
      <c r="K9" s="227">
        <f>ROUND(E9*J9,2)</f>
        <v>0</v>
      </c>
      <c r="L9" s="227">
        <v>15</v>
      </c>
      <c r="M9" s="227">
        <f>G9*(1+L9/100)</f>
        <v>0</v>
      </c>
      <c r="N9" s="219">
        <v>1.439E-2</v>
      </c>
      <c r="O9" s="219">
        <f>ROUND(E9*N9,5)</f>
        <v>9.1660000000000005E-2</v>
      </c>
      <c r="P9" s="219">
        <v>0</v>
      </c>
      <c r="Q9" s="219">
        <f>ROUND(E9*P9,5)</f>
        <v>0</v>
      </c>
      <c r="R9" s="219"/>
      <c r="S9" s="219"/>
      <c r="T9" s="220">
        <v>0.7</v>
      </c>
      <c r="U9" s="219">
        <f>ROUND(E9*T9,2)</f>
        <v>4.46</v>
      </c>
      <c r="V9" s="209"/>
      <c r="W9" s="209"/>
      <c r="X9" s="209"/>
      <c r="Y9" s="209"/>
      <c r="Z9" s="209"/>
      <c r="AA9" s="209"/>
      <c r="AB9" s="209"/>
      <c r="AC9" s="209"/>
      <c r="AD9" s="209"/>
      <c r="AE9" s="209" t="s">
        <v>134</v>
      </c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ht="22.5" outlineLevel="1" x14ac:dyDescent="0.2">
      <c r="A10" s="210">
        <v>2</v>
      </c>
      <c r="B10" s="216" t="s">
        <v>135</v>
      </c>
      <c r="C10" s="259" t="s">
        <v>136</v>
      </c>
      <c r="D10" s="218" t="s">
        <v>133</v>
      </c>
      <c r="E10" s="224">
        <v>3.58</v>
      </c>
      <c r="F10" s="226"/>
      <c r="G10" s="227">
        <f>ROUND(E10*F10,2)</f>
        <v>0</v>
      </c>
      <c r="H10" s="226"/>
      <c r="I10" s="227">
        <f>ROUND(E10*H10,2)</f>
        <v>0</v>
      </c>
      <c r="J10" s="226"/>
      <c r="K10" s="227">
        <f>ROUND(E10*J10,2)</f>
        <v>0</v>
      </c>
      <c r="L10" s="227">
        <v>15</v>
      </c>
      <c r="M10" s="227">
        <f>G10*(1+L10/100)</f>
        <v>0</v>
      </c>
      <c r="N10" s="219">
        <v>1.8599999999999998E-2</v>
      </c>
      <c r="O10" s="219">
        <f>ROUND(E10*N10,5)</f>
        <v>6.6589999999999996E-2</v>
      </c>
      <c r="P10" s="219">
        <v>0</v>
      </c>
      <c r="Q10" s="219">
        <f>ROUND(E10*P10,5)</f>
        <v>0</v>
      </c>
      <c r="R10" s="219"/>
      <c r="S10" s="219"/>
      <c r="T10" s="220">
        <v>1.01</v>
      </c>
      <c r="U10" s="219">
        <f>ROUND(E10*T10,2)</f>
        <v>3.62</v>
      </c>
      <c r="V10" s="209"/>
      <c r="W10" s="209"/>
      <c r="X10" s="209"/>
      <c r="Y10" s="209"/>
      <c r="Z10" s="209"/>
      <c r="AA10" s="209"/>
      <c r="AB10" s="209"/>
      <c r="AC10" s="209"/>
      <c r="AD10" s="209"/>
      <c r="AE10" s="209" t="s">
        <v>134</v>
      </c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ht="22.5" outlineLevel="1" x14ac:dyDescent="0.2">
      <c r="A11" s="210">
        <v>3</v>
      </c>
      <c r="B11" s="216" t="s">
        <v>137</v>
      </c>
      <c r="C11" s="259" t="s">
        <v>138</v>
      </c>
      <c r="D11" s="218" t="s">
        <v>133</v>
      </c>
      <c r="E11" s="224">
        <v>6.5</v>
      </c>
      <c r="F11" s="226"/>
      <c r="G11" s="227">
        <f>ROUND(E11*F11,2)</f>
        <v>0</v>
      </c>
      <c r="H11" s="226"/>
      <c r="I11" s="227">
        <f>ROUND(E11*H11,2)</f>
        <v>0</v>
      </c>
      <c r="J11" s="226"/>
      <c r="K11" s="227">
        <f>ROUND(E11*J11,2)</f>
        <v>0</v>
      </c>
      <c r="L11" s="227">
        <v>15</v>
      </c>
      <c r="M11" s="227">
        <f>G11*(1+L11/100)</f>
        <v>0</v>
      </c>
      <c r="N11" s="219">
        <v>4.761E-2</v>
      </c>
      <c r="O11" s="219">
        <f>ROUND(E11*N11,5)</f>
        <v>0.30947000000000002</v>
      </c>
      <c r="P11" s="219">
        <v>0</v>
      </c>
      <c r="Q11" s="219">
        <f>ROUND(E11*P11,5)</f>
        <v>0</v>
      </c>
      <c r="R11" s="219"/>
      <c r="S11" s="219"/>
      <c r="T11" s="220">
        <v>0.47</v>
      </c>
      <c r="U11" s="219">
        <f>ROUND(E11*T11,2)</f>
        <v>3.06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 t="s">
        <v>134</v>
      </c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 x14ac:dyDescent="0.2">
      <c r="A12" s="210">
        <v>4</v>
      </c>
      <c r="B12" s="216" t="s">
        <v>139</v>
      </c>
      <c r="C12" s="259" t="s">
        <v>140</v>
      </c>
      <c r="D12" s="218" t="s">
        <v>133</v>
      </c>
      <c r="E12" s="224">
        <v>0.8</v>
      </c>
      <c r="F12" s="226"/>
      <c r="G12" s="227">
        <f>ROUND(E12*F12,2)</f>
        <v>0</v>
      </c>
      <c r="H12" s="226"/>
      <c r="I12" s="227">
        <f>ROUND(E12*H12,2)</f>
        <v>0</v>
      </c>
      <c r="J12" s="226"/>
      <c r="K12" s="227">
        <f>ROUND(E12*J12,2)</f>
        <v>0</v>
      </c>
      <c r="L12" s="227">
        <v>15</v>
      </c>
      <c r="M12" s="227">
        <f>G12*(1+L12/100)</f>
        <v>0</v>
      </c>
      <c r="N12" s="219">
        <v>4.6820000000000001E-2</v>
      </c>
      <c r="O12" s="219">
        <f>ROUND(E12*N12,5)</f>
        <v>3.746E-2</v>
      </c>
      <c r="P12" s="219">
        <v>0</v>
      </c>
      <c r="Q12" s="219">
        <f>ROUND(E12*P12,5)</f>
        <v>0</v>
      </c>
      <c r="R12" s="219"/>
      <c r="S12" s="219"/>
      <c r="T12" s="220">
        <v>0.76</v>
      </c>
      <c r="U12" s="219">
        <f>ROUND(E12*T12,2)</f>
        <v>0.61</v>
      </c>
      <c r="V12" s="209"/>
      <c r="W12" s="209"/>
      <c r="X12" s="209"/>
      <c r="Y12" s="209"/>
      <c r="Z12" s="209"/>
      <c r="AA12" s="209"/>
      <c r="AB12" s="209"/>
      <c r="AC12" s="209"/>
      <c r="AD12" s="209"/>
      <c r="AE12" s="209" t="s">
        <v>134</v>
      </c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 outlineLevel="1" x14ac:dyDescent="0.2">
      <c r="A13" s="210">
        <v>5</v>
      </c>
      <c r="B13" s="216" t="s">
        <v>141</v>
      </c>
      <c r="C13" s="259" t="s">
        <v>142</v>
      </c>
      <c r="D13" s="218" t="s">
        <v>133</v>
      </c>
      <c r="E13" s="224">
        <v>13.52</v>
      </c>
      <c r="F13" s="226"/>
      <c r="G13" s="227">
        <f>ROUND(E13*F13,2)</f>
        <v>0</v>
      </c>
      <c r="H13" s="226"/>
      <c r="I13" s="227">
        <f>ROUND(E13*H13,2)</f>
        <v>0</v>
      </c>
      <c r="J13" s="226"/>
      <c r="K13" s="227">
        <f>ROUND(E13*J13,2)</f>
        <v>0</v>
      </c>
      <c r="L13" s="227">
        <v>15</v>
      </c>
      <c r="M13" s="227">
        <f>G13*(1+L13/100)</f>
        <v>0</v>
      </c>
      <c r="N13" s="219">
        <v>5.3199999999999997E-2</v>
      </c>
      <c r="O13" s="219">
        <f>ROUND(E13*N13,5)</f>
        <v>0.71926000000000001</v>
      </c>
      <c r="P13" s="219">
        <v>0</v>
      </c>
      <c r="Q13" s="219">
        <f>ROUND(E13*P13,5)</f>
        <v>0</v>
      </c>
      <c r="R13" s="219"/>
      <c r="S13" s="219"/>
      <c r="T13" s="220">
        <v>0.47</v>
      </c>
      <c r="U13" s="219">
        <f>ROUND(E13*T13,2)</f>
        <v>6.35</v>
      </c>
      <c r="V13" s="209"/>
      <c r="W13" s="209"/>
      <c r="X13" s="209"/>
      <c r="Y13" s="209"/>
      <c r="Z13" s="209"/>
      <c r="AA13" s="209"/>
      <c r="AB13" s="209"/>
      <c r="AC13" s="209"/>
      <c r="AD13" s="209"/>
      <c r="AE13" s="209" t="s">
        <v>134</v>
      </c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</row>
    <row r="14" spans="1:60" outlineLevel="1" x14ac:dyDescent="0.2">
      <c r="A14" s="210">
        <v>6</v>
      </c>
      <c r="B14" s="216" t="s">
        <v>143</v>
      </c>
      <c r="C14" s="259" t="s">
        <v>144</v>
      </c>
      <c r="D14" s="218" t="s">
        <v>145</v>
      </c>
      <c r="E14" s="224">
        <v>5.2</v>
      </c>
      <c r="F14" s="226"/>
      <c r="G14" s="227">
        <f>ROUND(E14*F14,2)</f>
        <v>0</v>
      </c>
      <c r="H14" s="226"/>
      <c r="I14" s="227">
        <f>ROUND(E14*H14,2)</f>
        <v>0</v>
      </c>
      <c r="J14" s="226"/>
      <c r="K14" s="227">
        <f>ROUND(E14*J14,2)</f>
        <v>0</v>
      </c>
      <c r="L14" s="227">
        <v>15</v>
      </c>
      <c r="M14" s="227">
        <f>G14*(1+L14/100)</f>
        <v>0</v>
      </c>
      <c r="N14" s="219">
        <v>1.0200000000000001E-3</v>
      </c>
      <c r="O14" s="219">
        <f>ROUND(E14*N14,5)</f>
        <v>5.3E-3</v>
      </c>
      <c r="P14" s="219">
        <v>0</v>
      </c>
      <c r="Q14" s="219">
        <f>ROUND(E14*P14,5)</f>
        <v>0</v>
      </c>
      <c r="R14" s="219"/>
      <c r="S14" s="219"/>
      <c r="T14" s="220">
        <v>0.36</v>
      </c>
      <c r="U14" s="219">
        <f>ROUND(E14*T14,2)</f>
        <v>1.87</v>
      </c>
      <c r="V14" s="209"/>
      <c r="W14" s="209"/>
      <c r="X14" s="209"/>
      <c r="Y14" s="209"/>
      <c r="Z14" s="209"/>
      <c r="AA14" s="209"/>
      <c r="AB14" s="209"/>
      <c r="AC14" s="209"/>
      <c r="AD14" s="209"/>
      <c r="AE14" s="209" t="s">
        <v>134</v>
      </c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 x14ac:dyDescent="0.2">
      <c r="A15" s="210">
        <v>7</v>
      </c>
      <c r="B15" s="216" t="s">
        <v>146</v>
      </c>
      <c r="C15" s="259" t="s">
        <v>147</v>
      </c>
      <c r="D15" s="218" t="s">
        <v>145</v>
      </c>
      <c r="E15" s="224">
        <v>6.05</v>
      </c>
      <c r="F15" s="226"/>
      <c r="G15" s="227">
        <f>ROUND(E15*F15,2)</f>
        <v>0</v>
      </c>
      <c r="H15" s="226"/>
      <c r="I15" s="227">
        <f>ROUND(E15*H15,2)</f>
        <v>0</v>
      </c>
      <c r="J15" s="226"/>
      <c r="K15" s="227">
        <f>ROUND(E15*J15,2)</f>
        <v>0</v>
      </c>
      <c r="L15" s="227">
        <v>15</v>
      </c>
      <c r="M15" s="227">
        <f>G15*(1+L15/100)</f>
        <v>0</v>
      </c>
      <c r="N15" s="219">
        <v>8.0000000000000007E-5</v>
      </c>
      <c r="O15" s="219">
        <f>ROUND(E15*N15,5)</f>
        <v>4.8000000000000001E-4</v>
      </c>
      <c r="P15" s="219">
        <v>0</v>
      </c>
      <c r="Q15" s="219">
        <f>ROUND(E15*P15,5)</f>
        <v>0</v>
      </c>
      <c r="R15" s="219"/>
      <c r="S15" s="219"/>
      <c r="T15" s="220">
        <v>0.18</v>
      </c>
      <c r="U15" s="219">
        <f>ROUND(E15*T15,2)</f>
        <v>1.0900000000000001</v>
      </c>
      <c r="V15" s="209"/>
      <c r="W15" s="209"/>
      <c r="X15" s="209"/>
      <c r="Y15" s="209"/>
      <c r="Z15" s="209"/>
      <c r="AA15" s="209"/>
      <c r="AB15" s="209"/>
      <c r="AC15" s="209"/>
      <c r="AD15" s="209"/>
      <c r="AE15" s="209" t="s">
        <v>134</v>
      </c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 x14ac:dyDescent="0.2">
      <c r="A16" s="210">
        <v>8</v>
      </c>
      <c r="B16" s="216" t="s">
        <v>148</v>
      </c>
      <c r="C16" s="259" t="s">
        <v>149</v>
      </c>
      <c r="D16" s="218" t="s">
        <v>133</v>
      </c>
      <c r="E16" s="224">
        <v>1</v>
      </c>
      <c r="F16" s="226"/>
      <c r="G16" s="227">
        <f>ROUND(E16*F16,2)</f>
        <v>0</v>
      </c>
      <c r="H16" s="226"/>
      <c r="I16" s="227">
        <f>ROUND(E16*H16,2)</f>
        <v>0</v>
      </c>
      <c r="J16" s="226"/>
      <c r="K16" s="227">
        <f>ROUND(E16*J16,2)</f>
        <v>0</v>
      </c>
      <c r="L16" s="227">
        <v>15</v>
      </c>
      <c r="M16" s="227">
        <f>G16*(1+L16/100)</f>
        <v>0</v>
      </c>
      <c r="N16" s="219">
        <v>5.8380000000000001E-2</v>
      </c>
      <c r="O16" s="219">
        <f>ROUND(E16*N16,5)</f>
        <v>5.8380000000000001E-2</v>
      </c>
      <c r="P16" s="219">
        <v>0</v>
      </c>
      <c r="Q16" s="219">
        <f>ROUND(E16*P16,5)</f>
        <v>0</v>
      </c>
      <c r="R16" s="219"/>
      <c r="S16" s="219"/>
      <c r="T16" s="220">
        <v>1.98</v>
      </c>
      <c r="U16" s="219">
        <f>ROUND(E16*T16,2)</f>
        <v>1.98</v>
      </c>
      <c r="V16" s="209"/>
      <c r="W16" s="209"/>
      <c r="X16" s="209"/>
      <c r="Y16" s="209"/>
      <c r="Z16" s="209"/>
      <c r="AA16" s="209"/>
      <c r="AB16" s="209"/>
      <c r="AC16" s="209"/>
      <c r="AD16" s="209"/>
      <c r="AE16" s="209" t="s">
        <v>134</v>
      </c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 x14ac:dyDescent="0.2">
      <c r="A17" s="210">
        <v>9</v>
      </c>
      <c r="B17" s="216" t="s">
        <v>150</v>
      </c>
      <c r="C17" s="259" t="s">
        <v>151</v>
      </c>
      <c r="D17" s="218" t="s">
        <v>133</v>
      </c>
      <c r="E17" s="224">
        <v>1</v>
      </c>
      <c r="F17" s="226"/>
      <c r="G17" s="227">
        <f>ROUND(E17*F17,2)</f>
        <v>0</v>
      </c>
      <c r="H17" s="226"/>
      <c r="I17" s="227">
        <f>ROUND(E17*H17,2)</f>
        <v>0</v>
      </c>
      <c r="J17" s="226"/>
      <c r="K17" s="227">
        <f>ROUND(E17*J17,2)</f>
        <v>0</v>
      </c>
      <c r="L17" s="227">
        <v>15</v>
      </c>
      <c r="M17" s="227">
        <f>G17*(1+L17/100)</f>
        <v>0</v>
      </c>
      <c r="N17" s="219">
        <v>5.2080000000000001E-2</v>
      </c>
      <c r="O17" s="219">
        <f>ROUND(E17*N17,5)</f>
        <v>5.2080000000000001E-2</v>
      </c>
      <c r="P17" s="219">
        <v>0</v>
      </c>
      <c r="Q17" s="219">
        <f>ROUND(E17*P17,5)</f>
        <v>0</v>
      </c>
      <c r="R17" s="219"/>
      <c r="S17" s="219"/>
      <c r="T17" s="220">
        <v>1.98</v>
      </c>
      <c r="U17" s="219">
        <f>ROUND(E17*T17,2)</f>
        <v>1.98</v>
      </c>
      <c r="V17" s="209"/>
      <c r="W17" s="209"/>
      <c r="X17" s="209"/>
      <c r="Y17" s="209"/>
      <c r="Z17" s="209"/>
      <c r="AA17" s="209"/>
      <c r="AB17" s="209"/>
      <c r="AC17" s="209"/>
      <c r="AD17" s="209"/>
      <c r="AE17" s="209" t="s">
        <v>134</v>
      </c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x14ac:dyDescent="0.2">
      <c r="A18" s="211" t="s">
        <v>129</v>
      </c>
      <c r="B18" s="217" t="s">
        <v>62</v>
      </c>
      <c r="C18" s="260" t="s">
        <v>63</v>
      </c>
      <c r="D18" s="221"/>
      <c r="E18" s="225"/>
      <c r="F18" s="228"/>
      <c r="G18" s="228">
        <f>SUMIF(AE19:AE21,"&lt;&gt;NOR",G19:G21)</f>
        <v>0</v>
      </c>
      <c r="H18" s="228"/>
      <c r="I18" s="228">
        <f>SUM(I19:I21)</f>
        <v>0</v>
      </c>
      <c r="J18" s="228"/>
      <c r="K18" s="228">
        <f>SUM(K19:K21)</f>
        <v>0</v>
      </c>
      <c r="L18" s="228"/>
      <c r="M18" s="228">
        <f>SUM(M19:M21)</f>
        <v>0</v>
      </c>
      <c r="N18" s="222"/>
      <c r="O18" s="222">
        <f>SUM(O19:O21)</f>
        <v>0.12881999999999999</v>
      </c>
      <c r="P18" s="222"/>
      <c r="Q18" s="222">
        <f>SUM(Q19:Q21)</f>
        <v>0</v>
      </c>
      <c r="R18" s="222"/>
      <c r="S18" s="222"/>
      <c r="T18" s="223"/>
      <c r="U18" s="222">
        <f>SUM(U19:U21)</f>
        <v>8.870000000000001</v>
      </c>
      <c r="AE18" t="s">
        <v>130</v>
      </c>
    </row>
    <row r="19" spans="1:60" outlineLevel="1" x14ac:dyDescent="0.2">
      <c r="A19" s="210">
        <v>10</v>
      </c>
      <c r="B19" s="216" t="s">
        <v>152</v>
      </c>
      <c r="C19" s="259" t="s">
        <v>153</v>
      </c>
      <c r="D19" s="218" t="s">
        <v>133</v>
      </c>
      <c r="E19" s="224">
        <v>15.73</v>
      </c>
      <c r="F19" s="226"/>
      <c r="G19" s="227">
        <f>ROUND(E19*F19,2)</f>
        <v>0</v>
      </c>
      <c r="H19" s="226"/>
      <c r="I19" s="227">
        <f>ROUND(E19*H19,2)</f>
        <v>0</v>
      </c>
      <c r="J19" s="226"/>
      <c r="K19" s="227">
        <f>ROUND(E19*J19,2)</f>
        <v>0</v>
      </c>
      <c r="L19" s="227">
        <v>15</v>
      </c>
      <c r="M19" s="227">
        <f>G19*(1+L19/100)</f>
        <v>0</v>
      </c>
      <c r="N19" s="219">
        <v>3.4000000000000002E-4</v>
      </c>
      <c r="O19" s="219">
        <f>ROUND(E19*N19,5)</f>
        <v>5.3499999999999997E-3</v>
      </c>
      <c r="P19" s="219">
        <v>0</v>
      </c>
      <c r="Q19" s="219">
        <f>ROUND(E19*P19,5)</f>
        <v>0</v>
      </c>
      <c r="R19" s="219"/>
      <c r="S19" s="219"/>
      <c r="T19" s="220">
        <v>0.24</v>
      </c>
      <c r="U19" s="219">
        <f>ROUND(E19*T19,2)</f>
        <v>3.78</v>
      </c>
      <c r="V19" s="209"/>
      <c r="W19" s="209"/>
      <c r="X19" s="209"/>
      <c r="Y19" s="209"/>
      <c r="Z19" s="209"/>
      <c r="AA19" s="209"/>
      <c r="AB19" s="209"/>
      <c r="AC19" s="209"/>
      <c r="AD19" s="209"/>
      <c r="AE19" s="209" t="s">
        <v>134</v>
      </c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ht="22.5" outlineLevel="1" x14ac:dyDescent="0.2">
      <c r="A20" s="210">
        <v>11</v>
      </c>
      <c r="B20" s="216" t="s">
        <v>154</v>
      </c>
      <c r="C20" s="259" t="s">
        <v>155</v>
      </c>
      <c r="D20" s="218" t="s">
        <v>145</v>
      </c>
      <c r="E20" s="224">
        <v>6.7</v>
      </c>
      <c r="F20" s="226"/>
      <c r="G20" s="227">
        <f>ROUND(E20*F20,2)</f>
        <v>0</v>
      </c>
      <c r="H20" s="226"/>
      <c r="I20" s="227">
        <f>ROUND(E20*H20,2)</f>
        <v>0</v>
      </c>
      <c r="J20" s="226"/>
      <c r="K20" s="227">
        <f>ROUND(E20*J20,2)</f>
        <v>0</v>
      </c>
      <c r="L20" s="227">
        <v>15</v>
      </c>
      <c r="M20" s="227">
        <f>G20*(1+L20/100)</f>
        <v>0</v>
      </c>
      <c r="N20" s="219">
        <v>8.4899999999999993E-3</v>
      </c>
      <c r="O20" s="219">
        <f>ROUND(E20*N20,5)</f>
        <v>5.688E-2</v>
      </c>
      <c r="P20" s="219">
        <v>0</v>
      </c>
      <c r="Q20" s="219">
        <f>ROUND(E20*P20,5)</f>
        <v>0</v>
      </c>
      <c r="R20" s="219"/>
      <c r="S20" s="219"/>
      <c r="T20" s="220">
        <v>0.2</v>
      </c>
      <c r="U20" s="219">
        <f>ROUND(E20*T20,2)</f>
        <v>1.34</v>
      </c>
      <c r="V20" s="209"/>
      <c r="W20" s="209"/>
      <c r="X20" s="209"/>
      <c r="Y20" s="209"/>
      <c r="Z20" s="209"/>
      <c r="AA20" s="209"/>
      <c r="AB20" s="209"/>
      <c r="AC20" s="209"/>
      <c r="AD20" s="209"/>
      <c r="AE20" s="209" t="s">
        <v>134</v>
      </c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ht="22.5" outlineLevel="1" x14ac:dyDescent="0.2">
      <c r="A21" s="210">
        <v>12</v>
      </c>
      <c r="B21" s="216" t="s">
        <v>156</v>
      </c>
      <c r="C21" s="259" t="s">
        <v>157</v>
      </c>
      <c r="D21" s="218" t="s">
        <v>133</v>
      </c>
      <c r="E21" s="224">
        <v>14.93</v>
      </c>
      <c r="F21" s="226"/>
      <c r="G21" s="227">
        <f>ROUND(E21*F21,2)</f>
        <v>0</v>
      </c>
      <c r="H21" s="226"/>
      <c r="I21" s="227">
        <f>ROUND(E21*H21,2)</f>
        <v>0</v>
      </c>
      <c r="J21" s="226"/>
      <c r="K21" s="227">
        <f>ROUND(E21*J21,2)</f>
        <v>0</v>
      </c>
      <c r="L21" s="227">
        <v>15</v>
      </c>
      <c r="M21" s="227">
        <f>G21*(1+L21/100)</f>
        <v>0</v>
      </c>
      <c r="N21" s="219">
        <v>4.4600000000000004E-3</v>
      </c>
      <c r="O21" s="219">
        <f>ROUND(E21*N21,5)</f>
        <v>6.6589999999999996E-2</v>
      </c>
      <c r="P21" s="219">
        <v>0</v>
      </c>
      <c r="Q21" s="219">
        <f>ROUND(E21*P21,5)</f>
        <v>0</v>
      </c>
      <c r="R21" s="219"/>
      <c r="S21" s="219"/>
      <c r="T21" s="220">
        <v>0.25115999999999999</v>
      </c>
      <c r="U21" s="219">
        <f>ROUND(E21*T21,2)</f>
        <v>3.75</v>
      </c>
      <c r="V21" s="209"/>
      <c r="W21" s="209"/>
      <c r="X21" s="209"/>
      <c r="Y21" s="209"/>
      <c r="Z21" s="209"/>
      <c r="AA21" s="209"/>
      <c r="AB21" s="209"/>
      <c r="AC21" s="209"/>
      <c r="AD21" s="209"/>
      <c r="AE21" s="209" t="s">
        <v>134</v>
      </c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x14ac:dyDescent="0.2">
      <c r="A22" s="211" t="s">
        <v>129</v>
      </c>
      <c r="B22" s="217" t="s">
        <v>64</v>
      </c>
      <c r="C22" s="260" t="s">
        <v>65</v>
      </c>
      <c r="D22" s="221"/>
      <c r="E22" s="225"/>
      <c r="F22" s="228"/>
      <c r="G22" s="228">
        <f>SUMIF(AE23:AE23,"&lt;&gt;NOR",G23:G23)</f>
        <v>0</v>
      </c>
      <c r="H22" s="228"/>
      <c r="I22" s="228">
        <f>SUM(I23:I23)</f>
        <v>0</v>
      </c>
      <c r="J22" s="228"/>
      <c r="K22" s="228">
        <f>SUM(K23:K23)</f>
        <v>0</v>
      </c>
      <c r="L22" s="228"/>
      <c r="M22" s="228">
        <f>SUM(M23:M23)</f>
        <v>0</v>
      </c>
      <c r="N22" s="222"/>
      <c r="O22" s="222">
        <f>SUM(O23:O23)</f>
        <v>0.16933000000000001</v>
      </c>
      <c r="P22" s="222"/>
      <c r="Q22" s="222">
        <f>SUM(Q23:Q23)</f>
        <v>0</v>
      </c>
      <c r="R22" s="222"/>
      <c r="S22" s="222"/>
      <c r="T22" s="223"/>
      <c r="U22" s="222">
        <f>SUM(U23:U23)</f>
        <v>1.18</v>
      </c>
      <c r="AE22" t="s">
        <v>130</v>
      </c>
    </row>
    <row r="23" spans="1:60" outlineLevel="1" x14ac:dyDescent="0.2">
      <c r="A23" s="210">
        <v>13</v>
      </c>
      <c r="B23" s="216" t="s">
        <v>158</v>
      </c>
      <c r="C23" s="259" t="s">
        <v>159</v>
      </c>
      <c r="D23" s="218" t="s">
        <v>133</v>
      </c>
      <c r="E23" s="224">
        <v>3.58</v>
      </c>
      <c r="F23" s="226"/>
      <c r="G23" s="227">
        <f>ROUND(E23*F23,2)</f>
        <v>0</v>
      </c>
      <c r="H23" s="226"/>
      <c r="I23" s="227">
        <f>ROUND(E23*H23,2)</f>
        <v>0</v>
      </c>
      <c r="J23" s="226"/>
      <c r="K23" s="227">
        <f>ROUND(E23*J23,2)</f>
        <v>0</v>
      </c>
      <c r="L23" s="227">
        <v>15</v>
      </c>
      <c r="M23" s="227">
        <f>G23*(1+L23/100)</f>
        <v>0</v>
      </c>
      <c r="N23" s="219">
        <v>4.7300000000000002E-2</v>
      </c>
      <c r="O23" s="219">
        <f>ROUND(E23*N23,5)</f>
        <v>0.16933000000000001</v>
      </c>
      <c r="P23" s="219">
        <v>0</v>
      </c>
      <c r="Q23" s="219">
        <f>ROUND(E23*P23,5)</f>
        <v>0</v>
      </c>
      <c r="R23" s="219"/>
      <c r="S23" s="219"/>
      <c r="T23" s="220">
        <v>0.33</v>
      </c>
      <c r="U23" s="219">
        <f>ROUND(E23*T23,2)</f>
        <v>1.18</v>
      </c>
      <c r="V23" s="209"/>
      <c r="W23" s="209"/>
      <c r="X23" s="209"/>
      <c r="Y23" s="209"/>
      <c r="Z23" s="209"/>
      <c r="AA23" s="209"/>
      <c r="AB23" s="209"/>
      <c r="AC23" s="209"/>
      <c r="AD23" s="209"/>
      <c r="AE23" s="209" t="s">
        <v>134</v>
      </c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x14ac:dyDescent="0.2">
      <c r="A24" s="211" t="s">
        <v>129</v>
      </c>
      <c r="B24" s="217" t="s">
        <v>66</v>
      </c>
      <c r="C24" s="260" t="s">
        <v>67</v>
      </c>
      <c r="D24" s="221"/>
      <c r="E24" s="225"/>
      <c r="F24" s="228"/>
      <c r="G24" s="228">
        <f>SUMIF(AE25:AE25,"&lt;&gt;NOR",G25:G25)</f>
        <v>0</v>
      </c>
      <c r="H24" s="228"/>
      <c r="I24" s="228">
        <f>SUM(I25:I25)</f>
        <v>0</v>
      </c>
      <c r="J24" s="228"/>
      <c r="K24" s="228">
        <f>SUM(K25:K25)</f>
        <v>0</v>
      </c>
      <c r="L24" s="228"/>
      <c r="M24" s="228">
        <f>SUM(M25:M25)</f>
        <v>0</v>
      </c>
      <c r="N24" s="222"/>
      <c r="O24" s="222">
        <f>SUM(O25:O25)</f>
        <v>6.0539999999999997E-2</v>
      </c>
      <c r="P24" s="222"/>
      <c r="Q24" s="222">
        <f>SUM(Q25:Q25)</f>
        <v>0</v>
      </c>
      <c r="R24" s="222"/>
      <c r="S24" s="222"/>
      <c r="T24" s="223"/>
      <c r="U24" s="222">
        <f>SUM(U25:U25)</f>
        <v>3.72</v>
      </c>
      <c r="AE24" t="s">
        <v>130</v>
      </c>
    </row>
    <row r="25" spans="1:60" ht="22.5" outlineLevel="1" x14ac:dyDescent="0.2">
      <c r="A25" s="210">
        <v>14</v>
      </c>
      <c r="B25" s="216" t="s">
        <v>160</v>
      </c>
      <c r="C25" s="259" t="s">
        <v>161</v>
      </c>
      <c r="D25" s="218" t="s">
        <v>162</v>
      </c>
      <c r="E25" s="224">
        <v>2</v>
      </c>
      <c r="F25" s="226"/>
      <c r="G25" s="227">
        <f>ROUND(E25*F25,2)</f>
        <v>0</v>
      </c>
      <c r="H25" s="226"/>
      <c r="I25" s="227">
        <f>ROUND(E25*H25,2)</f>
        <v>0</v>
      </c>
      <c r="J25" s="226"/>
      <c r="K25" s="227">
        <f>ROUND(E25*J25,2)</f>
        <v>0</v>
      </c>
      <c r="L25" s="227">
        <v>15</v>
      </c>
      <c r="M25" s="227">
        <f>G25*(1+L25/100)</f>
        <v>0</v>
      </c>
      <c r="N25" s="219">
        <v>3.0269999999999998E-2</v>
      </c>
      <c r="O25" s="219">
        <f>ROUND(E25*N25,5)</f>
        <v>6.0539999999999997E-2</v>
      </c>
      <c r="P25" s="219">
        <v>0</v>
      </c>
      <c r="Q25" s="219">
        <f>ROUND(E25*P25,5)</f>
        <v>0</v>
      </c>
      <c r="R25" s="219"/>
      <c r="S25" s="219"/>
      <c r="T25" s="220">
        <v>1.86</v>
      </c>
      <c r="U25" s="219">
        <f>ROUND(E25*T25,2)</f>
        <v>3.72</v>
      </c>
      <c r="V25" s="209"/>
      <c r="W25" s="209"/>
      <c r="X25" s="209"/>
      <c r="Y25" s="209"/>
      <c r="Z25" s="209"/>
      <c r="AA25" s="209"/>
      <c r="AB25" s="209"/>
      <c r="AC25" s="209"/>
      <c r="AD25" s="209"/>
      <c r="AE25" s="209" t="s">
        <v>134</v>
      </c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x14ac:dyDescent="0.2">
      <c r="A26" s="211" t="s">
        <v>129</v>
      </c>
      <c r="B26" s="217" t="s">
        <v>68</v>
      </c>
      <c r="C26" s="260" t="s">
        <v>69</v>
      </c>
      <c r="D26" s="221"/>
      <c r="E26" s="225"/>
      <c r="F26" s="228"/>
      <c r="G26" s="228">
        <f>SUMIF(AE27:AE27,"&lt;&gt;NOR",G27:G27)</f>
        <v>0</v>
      </c>
      <c r="H26" s="228"/>
      <c r="I26" s="228">
        <f>SUM(I27:I27)</f>
        <v>0</v>
      </c>
      <c r="J26" s="228"/>
      <c r="K26" s="228">
        <f>SUM(K27:K27)</f>
        <v>0</v>
      </c>
      <c r="L26" s="228"/>
      <c r="M26" s="228">
        <f>SUM(M27:M27)</f>
        <v>0</v>
      </c>
      <c r="N26" s="222"/>
      <c r="O26" s="222">
        <f>SUM(O27:O27)</f>
        <v>2.1329999999999998E-2</v>
      </c>
      <c r="P26" s="222"/>
      <c r="Q26" s="222">
        <f>SUM(Q27:Q27)</f>
        <v>3.1842000000000001</v>
      </c>
      <c r="R26" s="222"/>
      <c r="S26" s="222"/>
      <c r="T26" s="223"/>
      <c r="U26" s="222">
        <f>SUM(U27:U27)</f>
        <v>7.64</v>
      </c>
      <c r="AE26" t="s">
        <v>130</v>
      </c>
    </row>
    <row r="27" spans="1:60" outlineLevel="1" x14ac:dyDescent="0.2">
      <c r="A27" s="210">
        <v>15</v>
      </c>
      <c r="B27" s="216" t="s">
        <v>163</v>
      </c>
      <c r="C27" s="259" t="s">
        <v>164</v>
      </c>
      <c r="D27" s="218" t="s">
        <v>133</v>
      </c>
      <c r="E27" s="224">
        <v>31.841999999999999</v>
      </c>
      <c r="F27" s="226"/>
      <c r="G27" s="227">
        <f>ROUND(E27*F27,2)</f>
        <v>0</v>
      </c>
      <c r="H27" s="226"/>
      <c r="I27" s="227">
        <f>ROUND(E27*H27,2)</f>
        <v>0</v>
      </c>
      <c r="J27" s="226"/>
      <c r="K27" s="227">
        <f>ROUND(E27*J27,2)</f>
        <v>0</v>
      </c>
      <c r="L27" s="227">
        <v>15</v>
      </c>
      <c r="M27" s="227">
        <f>G27*(1+L27/100)</f>
        <v>0</v>
      </c>
      <c r="N27" s="219">
        <v>6.7000000000000002E-4</v>
      </c>
      <c r="O27" s="219">
        <f>ROUND(E27*N27,5)</f>
        <v>2.1329999999999998E-2</v>
      </c>
      <c r="P27" s="219">
        <v>0.1</v>
      </c>
      <c r="Q27" s="219">
        <f>ROUND(E27*P27,5)</f>
        <v>3.1842000000000001</v>
      </c>
      <c r="R27" s="219"/>
      <c r="S27" s="219"/>
      <c r="T27" s="220">
        <v>0.24</v>
      </c>
      <c r="U27" s="219">
        <f>ROUND(E27*T27,2)</f>
        <v>7.64</v>
      </c>
      <c r="V27" s="209"/>
      <c r="W27" s="209"/>
      <c r="X27" s="209"/>
      <c r="Y27" s="209"/>
      <c r="Z27" s="209"/>
      <c r="AA27" s="209"/>
      <c r="AB27" s="209"/>
      <c r="AC27" s="209"/>
      <c r="AD27" s="209"/>
      <c r="AE27" s="209" t="s">
        <v>134</v>
      </c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x14ac:dyDescent="0.2">
      <c r="A28" s="211" t="s">
        <v>129</v>
      </c>
      <c r="B28" s="217" t="s">
        <v>70</v>
      </c>
      <c r="C28" s="260" t="s">
        <v>71</v>
      </c>
      <c r="D28" s="221"/>
      <c r="E28" s="225"/>
      <c r="F28" s="228"/>
      <c r="G28" s="228">
        <f>SUMIF(AE29:AE37,"&lt;&gt;NOR",G29:G37)</f>
        <v>0</v>
      </c>
      <c r="H28" s="228"/>
      <c r="I28" s="228">
        <f>SUM(I29:I37)</f>
        <v>0</v>
      </c>
      <c r="J28" s="228"/>
      <c r="K28" s="228">
        <f>SUM(K29:K37)</f>
        <v>0</v>
      </c>
      <c r="L28" s="228"/>
      <c r="M28" s="228">
        <f>SUM(M29:M37)</f>
        <v>0</v>
      </c>
      <c r="N28" s="222"/>
      <c r="O28" s="222">
        <f>SUM(O29:O37)</f>
        <v>3.29E-3</v>
      </c>
      <c r="P28" s="222"/>
      <c r="Q28" s="222">
        <f>SUM(Q29:Q37)</f>
        <v>3.32E-2</v>
      </c>
      <c r="R28" s="222"/>
      <c r="S28" s="222"/>
      <c r="T28" s="223"/>
      <c r="U28" s="222">
        <f>SUM(U29:U37)</f>
        <v>29.399999999999995</v>
      </c>
      <c r="AE28" t="s">
        <v>130</v>
      </c>
    </row>
    <row r="29" spans="1:60" outlineLevel="1" x14ac:dyDescent="0.2">
      <c r="A29" s="210">
        <v>16</v>
      </c>
      <c r="B29" s="216" t="s">
        <v>165</v>
      </c>
      <c r="C29" s="259" t="s">
        <v>166</v>
      </c>
      <c r="D29" s="218" t="s">
        <v>167</v>
      </c>
      <c r="E29" s="224">
        <v>3.5</v>
      </c>
      <c r="F29" s="226"/>
      <c r="G29" s="227">
        <f>ROUND(E29*F29,2)</f>
        <v>0</v>
      </c>
      <c r="H29" s="226"/>
      <c r="I29" s="227">
        <f>ROUND(E29*H29,2)</f>
        <v>0</v>
      </c>
      <c r="J29" s="226"/>
      <c r="K29" s="227">
        <f>ROUND(E29*J29,2)</f>
        <v>0</v>
      </c>
      <c r="L29" s="227">
        <v>15</v>
      </c>
      <c r="M29" s="227">
        <f>G29*(1+L29/100)</f>
        <v>0</v>
      </c>
      <c r="N29" s="219">
        <v>0</v>
      </c>
      <c r="O29" s="219">
        <f>ROUND(E29*N29,5)</f>
        <v>0</v>
      </c>
      <c r="P29" s="219">
        <v>0</v>
      </c>
      <c r="Q29" s="219">
        <f>ROUND(E29*P29,5)</f>
        <v>0</v>
      </c>
      <c r="R29" s="219"/>
      <c r="S29" s="219"/>
      <c r="T29" s="220">
        <v>0.93</v>
      </c>
      <c r="U29" s="219">
        <f>ROUND(E29*T29,2)</f>
        <v>3.26</v>
      </c>
      <c r="V29" s="209"/>
      <c r="W29" s="209"/>
      <c r="X29" s="209"/>
      <c r="Y29" s="209"/>
      <c r="Z29" s="209"/>
      <c r="AA29" s="209"/>
      <c r="AB29" s="209"/>
      <c r="AC29" s="209"/>
      <c r="AD29" s="209"/>
      <c r="AE29" s="209" t="s">
        <v>134</v>
      </c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 x14ac:dyDescent="0.2">
      <c r="A30" s="210">
        <v>17</v>
      </c>
      <c r="B30" s="216" t="s">
        <v>168</v>
      </c>
      <c r="C30" s="259" t="s">
        <v>169</v>
      </c>
      <c r="D30" s="218" t="s">
        <v>167</v>
      </c>
      <c r="E30" s="224">
        <v>28</v>
      </c>
      <c r="F30" s="226"/>
      <c r="G30" s="227">
        <f>ROUND(E30*F30,2)</f>
        <v>0</v>
      </c>
      <c r="H30" s="226"/>
      <c r="I30" s="227">
        <f>ROUND(E30*H30,2)</f>
        <v>0</v>
      </c>
      <c r="J30" s="226"/>
      <c r="K30" s="227">
        <f>ROUND(E30*J30,2)</f>
        <v>0</v>
      </c>
      <c r="L30" s="227">
        <v>15</v>
      </c>
      <c r="M30" s="227">
        <f>G30*(1+L30/100)</f>
        <v>0</v>
      </c>
      <c r="N30" s="219">
        <v>0</v>
      </c>
      <c r="O30" s="219">
        <f>ROUND(E30*N30,5)</f>
        <v>0</v>
      </c>
      <c r="P30" s="219">
        <v>0</v>
      </c>
      <c r="Q30" s="219">
        <f>ROUND(E30*P30,5)</f>
        <v>0</v>
      </c>
      <c r="R30" s="219"/>
      <c r="S30" s="219"/>
      <c r="T30" s="220">
        <v>0.65</v>
      </c>
      <c r="U30" s="219">
        <f>ROUND(E30*T30,2)</f>
        <v>18.2</v>
      </c>
      <c r="V30" s="209"/>
      <c r="W30" s="209"/>
      <c r="X30" s="209"/>
      <c r="Y30" s="209"/>
      <c r="Z30" s="209"/>
      <c r="AA30" s="209"/>
      <c r="AB30" s="209"/>
      <c r="AC30" s="209"/>
      <c r="AD30" s="209"/>
      <c r="AE30" s="209" t="s">
        <v>134</v>
      </c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outlineLevel="1" x14ac:dyDescent="0.2">
      <c r="A31" s="210">
        <v>18</v>
      </c>
      <c r="B31" s="216" t="s">
        <v>170</v>
      </c>
      <c r="C31" s="259" t="s">
        <v>171</v>
      </c>
      <c r="D31" s="218" t="s">
        <v>167</v>
      </c>
      <c r="E31" s="224">
        <v>3.5</v>
      </c>
      <c r="F31" s="226"/>
      <c r="G31" s="227">
        <f>ROUND(E31*F31,2)</f>
        <v>0</v>
      </c>
      <c r="H31" s="226"/>
      <c r="I31" s="227">
        <f>ROUND(E31*H31,2)</f>
        <v>0</v>
      </c>
      <c r="J31" s="226"/>
      <c r="K31" s="227">
        <f>ROUND(E31*J31,2)</f>
        <v>0</v>
      </c>
      <c r="L31" s="227">
        <v>15</v>
      </c>
      <c r="M31" s="227">
        <f>G31*(1+L31/100)</f>
        <v>0</v>
      </c>
      <c r="N31" s="219">
        <v>0</v>
      </c>
      <c r="O31" s="219">
        <f>ROUND(E31*N31,5)</f>
        <v>0</v>
      </c>
      <c r="P31" s="219">
        <v>0</v>
      </c>
      <c r="Q31" s="219">
        <f>ROUND(E31*P31,5)</f>
        <v>0</v>
      </c>
      <c r="R31" s="219"/>
      <c r="S31" s="219"/>
      <c r="T31" s="220">
        <v>0.49</v>
      </c>
      <c r="U31" s="219">
        <f>ROUND(E31*T31,2)</f>
        <v>1.72</v>
      </c>
      <c r="V31" s="209"/>
      <c r="W31" s="209"/>
      <c r="X31" s="209"/>
      <c r="Y31" s="209"/>
      <c r="Z31" s="209"/>
      <c r="AA31" s="209"/>
      <c r="AB31" s="209"/>
      <c r="AC31" s="209"/>
      <c r="AD31" s="209"/>
      <c r="AE31" s="209" t="s">
        <v>134</v>
      </c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 x14ac:dyDescent="0.2">
      <c r="A32" s="210">
        <v>19</v>
      </c>
      <c r="B32" s="216" t="s">
        <v>172</v>
      </c>
      <c r="C32" s="259" t="s">
        <v>173</v>
      </c>
      <c r="D32" s="218" t="s">
        <v>167</v>
      </c>
      <c r="E32" s="224">
        <v>7</v>
      </c>
      <c r="F32" s="226"/>
      <c r="G32" s="227">
        <f>ROUND(E32*F32,2)</f>
        <v>0</v>
      </c>
      <c r="H32" s="226"/>
      <c r="I32" s="227">
        <f>ROUND(E32*H32,2)</f>
        <v>0</v>
      </c>
      <c r="J32" s="226"/>
      <c r="K32" s="227">
        <f>ROUND(E32*J32,2)</f>
        <v>0</v>
      </c>
      <c r="L32" s="227">
        <v>15</v>
      </c>
      <c r="M32" s="227">
        <f>G32*(1+L32/100)</f>
        <v>0</v>
      </c>
      <c r="N32" s="219">
        <v>0</v>
      </c>
      <c r="O32" s="219">
        <f>ROUND(E32*N32,5)</f>
        <v>0</v>
      </c>
      <c r="P32" s="219">
        <v>0</v>
      </c>
      <c r="Q32" s="219">
        <f>ROUND(E32*P32,5)</f>
        <v>0</v>
      </c>
      <c r="R32" s="219"/>
      <c r="S32" s="219"/>
      <c r="T32" s="220">
        <v>0</v>
      </c>
      <c r="U32" s="219">
        <f>ROUND(E32*T32,2)</f>
        <v>0</v>
      </c>
      <c r="V32" s="209"/>
      <c r="W32" s="209"/>
      <c r="X32" s="209"/>
      <c r="Y32" s="209"/>
      <c r="Z32" s="209"/>
      <c r="AA32" s="209"/>
      <c r="AB32" s="209"/>
      <c r="AC32" s="209"/>
      <c r="AD32" s="209"/>
      <c r="AE32" s="209" t="s">
        <v>134</v>
      </c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 x14ac:dyDescent="0.2">
      <c r="A33" s="210">
        <v>20</v>
      </c>
      <c r="B33" s="216" t="s">
        <v>174</v>
      </c>
      <c r="C33" s="259" t="s">
        <v>175</v>
      </c>
      <c r="D33" s="218" t="s">
        <v>167</v>
      </c>
      <c r="E33" s="224">
        <v>3.5</v>
      </c>
      <c r="F33" s="226"/>
      <c r="G33" s="227">
        <f>ROUND(E33*F33,2)</f>
        <v>0</v>
      </c>
      <c r="H33" s="226"/>
      <c r="I33" s="227">
        <f>ROUND(E33*H33,2)</f>
        <v>0</v>
      </c>
      <c r="J33" s="226"/>
      <c r="K33" s="227">
        <f>ROUND(E33*J33,2)</f>
        <v>0</v>
      </c>
      <c r="L33" s="227">
        <v>15</v>
      </c>
      <c r="M33" s="227">
        <f>G33*(1+L33/100)</f>
        <v>0</v>
      </c>
      <c r="N33" s="219">
        <v>0</v>
      </c>
      <c r="O33" s="219">
        <f>ROUND(E33*N33,5)</f>
        <v>0</v>
      </c>
      <c r="P33" s="219">
        <v>0</v>
      </c>
      <c r="Q33" s="219">
        <f>ROUND(E33*P33,5)</f>
        <v>0</v>
      </c>
      <c r="R33" s="219"/>
      <c r="S33" s="219"/>
      <c r="T33" s="220">
        <v>0</v>
      </c>
      <c r="U33" s="219">
        <f>ROUND(E33*T33,2)</f>
        <v>0</v>
      </c>
      <c r="V33" s="209"/>
      <c r="W33" s="209"/>
      <c r="X33" s="209"/>
      <c r="Y33" s="209"/>
      <c r="Z33" s="209"/>
      <c r="AA33" s="209"/>
      <c r="AB33" s="209"/>
      <c r="AC33" s="209"/>
      <c r="AD33" s="209"/>
      <c r="AE33" s="209" t="s">
        <v>134</v>
      </c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 x14ac:dyDescent="0.2">
      <c r="A34" s="210">
        <v>21</v>
      </c>
      <c r="B34" s="216" t="s">
        <v>176</v>
      </c>
      <c r="C34" s="259" t="s">
        <v>177</v>
      </c>
      <c r="D34" s="218" t="s">
        <v>167</v>
      </c>
      <c r="E34" s="224">
        <v>4.0579999999999998</v>
      </c>
      <c r="F34" s="226"/>
      <c r="G34" s="227">
        <f>ROUND(E34*F34,2)</f>
        <v>0</v>
      </c>
      <c r="H34" s="226"/>
      <c r="I34" s="227">
        <f>ROUND(E34*H34,2)</f>
        <v>0</v>
      </c>
      <c r="J34" s="226"/>
      <c r="K34" s="227">
        <f>ROUND(E34*J34,2)</f>
        <v>0</v>
      </c>
      <c r="L34" s="227">
        <v>15</v>
      </c>
      <c r="M34" s="227">
        <f>G34*(1+L34/100)</f>
        <v>0</v>
      </c>
      <c r="N34" s="219">
        <v>0</v>
      </c>
      <c r="O34" s="219">
        <f>ROUND(E34*N34,5)</f>
        <v>0</v>
      </c>
      <c r="P34" s="219">
        <v>0</v>
      </c>
      <c r="Q34" s="219">
        <f>ROUND(E34*P34,5)</f>
        <v>0</v>
      </c>
      <c r="R34" s="219"/>
      <c r="S34" s="219"/>
      <c r="T34" s="220">
        <v>0.94</v>
      </c>
      <c r="U34" s="219">
        <f>ROUND(E34*T34,2)</f>
        <v>3.81</v>
      </c>
      <c r="V34" s="209"/>
      <c r="W34" s="209"/>
      <c r="X34" s="209"/>
      <c r="Y34" s="209"/>
      <c r="Z34" s="209"/>
      <c r="AA34" s="209"/>
      <c r="AB34" s="209"/>
      <c r="AC34" s="209"/>
      <c r="AD34" s="209"/>
      <c r="AE34" s="209" t="s">
        <v>134</v>
      </c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 x14ac:dyDescent="0.2">
      <c r="A35" s="210">
        <v>22</v>
      </c>
      <c r="B35" s="216" t="s">
        <v>178</v>
      </c>
      <c r="C35" s="259" t="s">
        <v>179</v>
      </c>
      <c r="D35" s="218" t="s">
        <v>167</v>
      </c>
      <c r="E35" s="224">
        <v>8.1159999999999997</v>
      </c>
      <c r="F35" s="226"/>
      <c r="G35" s="227">
        <f>ROUND(E35*F35,2)</f>
        <v>0</v>
      </c>
      <c r="H35" s="226"/>
      <c r="I35" s="227">
        <f>ROUND(E35*H35,2)</f>
        <v>0</v>
      </c>
      <c r="J35" s="226"/>
      <c r="K35" s="227">
        <f>ROUND(E35*J35,2)</f>
        <v>0</v>
      </c>
      <c r="L35" s="227">
        <v>15</v>
      </c>
      <c r="M35" s="227">
        <f>G35*(1+L35/100)</f>
        <v>0</v>
      </c>
      <c r="N35" s="219">
        <v>0</v>
      </c>
      <c r="O35" s="219">
        <f>ROUND(E35*N35,5)</f>
        <v>0</v>
      </c>
      <c r="P35" s="219">
        <v>0</v>
      </c>
      <c r="Q35" s="219">
        <f>ROUND(E35*P35,5)</f>
        <v>0</v>
      </c>
      <c r="R35" s="219"/>
      <c r="S35" s="219"/>
      <c r="T35" s="220">
        <v>0.1</v>
      </c>
      <c r="U35" s="219">
        <f>ROUND(E35*T35,2)</f>
        <v>0.81</v>
      </c>
      <c r="V35" s="209"/>
      <c r="W35" s="209"/>
      <c r="X35" s="209"/>
      <c r="Y35" s="209"/>
      <c r="Z35" s="209"/>
      <c r="AA35" s="209"/>
      <c r="AB35" s="209"/>
      <c r="AC35" s="209"/>
      <c r="AD35" s="209"/>
      <c r="AE35" s="209" t="s">
        <v>134</v>
      </c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 x14ac:dyDescent="0.2">
      <c r="A36" s="210">
        <v>23</v>
      </c>
      <c r="B36" s="216" t="s">
        <v>180</v>
      </c>
      <c r="C36" s="259" t="s">
        <v>181</v>
      </c>
      <c r="D36" s="218" t="s">
        <v>145</v>
      </c>
      <c r="E36" s="224">
        <v>3.5</v>
      </c>
      <c r="F36" s="226"/>
      <c r="G36" s="227">
        <f>ROUND(E36*F36,2)</f>
        <v>0</v>
      </c>
      <c r="H36" s="226"/>
      <c r="I36" s="227">
        <f>ROUND(E36*H36,2)</f>
        <v>0</v>
      </c>
      <c r="J36" s="226"/>
      <c r="K36" s="227">
        <f>ROUND(E36*J36,2)</f>
        <v>0</v>
      </c>
      <c r="L36" s="227">
        <v>15</v>
      </c>
      <c r="M36" s="227">
        <f>G36*(1+L36/100)</f>
        <v>0</v>
      </c>
      <c r="N36" s="219">
        <v>4.8999999999999998E-4</v>
      </c>
      <c r="O36" s="219">
        <f>ROUND(E36*N36,5)</f>
        <v>1.72E-3</v>
      </c>
      <c r="P36" s="219">
        <v>4.0000000000000001E-3</v>
      </c>
      <c r="Q36" s="219">
        <f>ROUND(E36*P36,5)</f>
        <v>1.4E-2</v>
      </c>
      <c r="R36" s="219"/>
      <c r="S36" s="219"/>
      <c r="T36" s="220">
        <v>0.21</v>
      </c>
      <c r="U36" s="219">
        <f>ROUND(E36*T36,2)</f>
        <v>0.74</v>
      </c>
      <c r="V36" s="209"/>
      <c r="W36" s="209"/>
      <c r="X36" s="209"/>
      <c r="Y36" s="209"/>
      <c r="Z36" s="209"/>
      <c r="AA36" s="209"/>
      <c r="AB36" s="209"/>
      <c r="AC36" s="209"/>
      <c r="AD36" s="209"/>
      <c r="AE36" s="209" t="s">
        <v>134</v>
      </c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 x14ac:dyDescent="0.2">
      <c r="A37" s="210">
        <v>24</v>
      </c>
      <c r="B37" s="216" t="s">
        <v>182</v>
      </c>
      <c r="C37" s="259" t="s">
        <v>183</v>
      </c>
      <c r="D37" s="218" t="s">
        <v>145</v>
      </c>
      <c r="E37" s="224">
        <v>3.2</v>
      </c>
      <c r="F37" s="226"/>
      <c r="G37" s="227">
        <f>ROUND(E37*F37,2)</f>
        <v>0</v>
      </c>
      <c r="H37" s="226"/>
      <c r="I37" s="227">
        <f>ROUND(E37*H37,2)</f>
        <v>0</v>
      </c>
      <c r="J37" s="226"/>
      <c r="K37" s="227">
        <f>ROUND(E37*J37,2)</f>
        <v>0</v>
      </c>
      <c r="L37" s="227">
        <v>15</v>
      </c>
      <c r="M37" s="227">
        <f>G37*(1+L37/100)</f>
        <v>0</v>
      </c>
      <c r="N37" s="219">
        <v>4.8999999999999998E-4</v>
      </c>
      <c r="O37" s="219">
        <f>ROUND(E37*N37,5)</f>
        <v>1.57E-3</v>
      </c>
      <c r="P37" s="219">
        <v>6.0000000000000001E-3</v>
      </c>
      <c r="Q37" s="219">
        <f>ROUND(E37*P37,5)</f>
        <v>1.9199999999999998E-2</v>
      </c>
      <c r="R37" s="219"/>
      <c r="S37" s="219"/>
      <c r="T37" s="220">
        <v>0.27</v>
      </c>
      <c r="U37" s="219">
        <f>ROUND(E37*T37,2)</f>
        <v>0.86</v>
      </c>
      <c r="V37" s="209"/>
      <c r="W37" s="209"/>
      <c r="X37" s="209"/>
      <c r="Y37" s="209"/>
      <c r="Z37" s="209"/>
      <c r="AA37" s="209"/>
      <c r="AB37" s="209"/>
      <c r="AC37" s="209"/>
      <c r="AD37" s="209"/>
      <c r="AE37" s="209" t="s">
        <v>134</v>
      </c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x14ac:dyDescent="0.2">
      <c r="A38" s="211" t="s">
        <v>129</v>
      </c>
      <c r="B38" s="217" t="s">
        <v>72</v>
      </c>
      <c r="C38" s="260" t="s">
        <v>73</v>
      </c>
      <c r="D38" s="221"/>
      <c r="E38" s="225"/>
      <c r="F38" s="228"/>
      <c r="G38" s="228">
        <f>SUMIF(AE39:AE39,"&lt;&gt;NOR",G39:G39)</f>
        <v>0</v>
      </c>
      <c r="H38" s="228"/>
      <c r="I38" s="228">
        <f>SUM(I39:I39)</f>
        <v>0</v>
      </c>
      <c r="J38" s="228"/>
      <c r="K38" s="228">
        <f>SUM(K39:K39)</f>
        <v>0</v>
      </c>
      <c r="L38" s="228"/>
      <c r="M38" s="228">
        <f>SUM(M39:M39)</f>
        <v>0</v>
      </c>
      <c r="N38" s="222"/>
      <c r="O38" s="222">
        <f>SUM(O39:O39)</f>
        <v>0</v>
      </c>
      <c r="P38" s="222"/>
      <c r="Q38" s="222">
        <f>SUM(Q39:Q39)</f>
        <v>0</v>
      </c>
      <c r="R38" s="222"/>
      <c r="S38" s="222"/>
      <c r="T38" s="223"/>
      <c r="U38" s="222">
        <f>SUM(U39:U39)</f>
        <v>5.99</v>
      </c>
      <c r="AE38" t="s">
        <v>130</v>
      </c>
    </row>
    <row r="39" spans="1:60" outlineLevel="1" x14ac:dyDescent="0.2">
      <c r="A39" s="210">
        <v>25</v>
      </c>
      <c r="B39" s="216" t="s">
        <v>184</v>
      </c>
      <c r="C39" s="259" t="s">
        <v>185</v>
      </c>
      <c r="D39" s="218" t="s">
        <v>167</v>
      </c>
      <c r="E39" s="224">
        <v>1.9950000000000001</v>
      </c>
      <c r="F39" s="226"/>
      <c r="G39" s="227">
        <f>ROUND(E39*F39,2)</f>
        <v>0</v>
      </c>
      <c r="H39" s="226"/>
      <c r="I39" s="227">
        <f>ROUND(E39*H39,2)</f>
        <v>0</v>
      </c>
      <c r="J39" s="226"/>
      <c r="K39" s="227">
        <f>ROUND(E39*J39,2)</f>
        <v>0</v>
      </c>
      <c r="L39" s="227">
        <v>15</v>
      </c>
      <c r="M39" s="227">
        <f>G39*(1+L39/100)</f>
        <v>0</v>
      </c>
      <c r="N39" s="219">
        <v>0</v>
      </c>
      <c r="O39" s="219">
        <f>ROUND(E39*N39,5)</f>
        <v>0</v>
      </c>
      <c r="P39" s="219">
        <v>0</v>
      </c>
      <c r="Q39" s="219">
        <f>ROUND(E39*P39,5)</f>
        <v>0</v>
      </c>
      <c r="R39" s="219"/>
      <c r="S39" s="219"/>
      <c r="T39" s="220">
        <v>3</v>
      </c>
      <c r="U39" s="219">
        <f>ROUND(E39*T39,2)</f>
        <v>5.99</v>
      </c>
      <c r="V39" s="209"/>
      <c r="W39" s="209"/>
      <c r="X39" s="209"/>
      <c r="Y39" s="209"/>
      <c r="Z39" s="209"/>
      <c r="AA39" s="209"/>
      <c r="AB39" s="209"/>
      <c r="AC39" s="209"/>
      <c r="AD39" s="209"/>
      <c r="AE39" s="209" t="s">
        <v>134</v>
      </c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x14ac:dyDescent="0.2">
      <c r="A40" s="211" t="s">
        <v>129</v>
      </c>
      <c r="B40" s="217" t="s">
        <v>74</v>
      </c>
      <c r="C40" s="260" t="s">
        <v>75</v>
      </c>
      <c r="D40" s="221"/>
      <c r="E40" s="225"/>
      <c r="F40" s="228"/>
      <c r="G40" s="228">
        <f>SUMIF(AE41:AE42,"&lt;&gt;NOR",G41:G42)</f>
        <v>0</v>
      </c>
      <c r="H40" s="228"/>
      <c r="I40" s="228">
        <f>SUM(I41:I42)</f>
        <v>0</v>
      </c>
      <c r="J40" s="228"/>
      <c r="K40" s="228">
        <f>SUM(K41:K42)</f>
        <v>0</v>
      </c>
      <c r="L40" s="228"/>
      <c r="M40" s="228">
        <f>SUM(M41:M42)</f>
        <v>0</v>
      </c>
      <c r="N40" s="222"/>
      <c r="O40" s="222">
        <f>SUM(O41:O42)</f>
        <v>1.678E-2</v>
      </c>
      <c r="P40" s="222"/>
      <c r="Q40" s="222">
        <f>SUM(Q41:Q42)</f>
        <v>0</v>
      </c>
      <c r="R40" s="222"/>
      <c r="S40" s="222"/>
      <c r="T40" s="223"/>
      <c r="U40" s="222">
        <f>SUM(U41:U42)</f>
        <v>3.42</v>
      </c>
      <c r="AE40" t="s">
        <v>130</v>
      </c>
    </row>
    <row r="41" spans="1:60" outlineLevel="1" x14ac:dyDescent="0.2">
      <c r="A41" s="210">
        <v>26</v>
      </c>
      <c r="B41" s="216" t="s">
        <v>186</v>
      </c>
      <c r="C41" s="259" t="s">
        <v>187</v>
      </c>
      <c r="D41" s="218" t="s">
        <v>133</v>
      </c>
      <c r="E41" s="224">
        <v>10.780000000000001</v>
      </c>
      <c r="F41" s="226"/>
      <c r="G41" s="227">
        <f>ROUND(E41*F41,2)</f>
        <v>0</v>
      </c>
      <c r="H41" s="226"/>
      <c r="I41" s="227">
        <f>ROUND(E41*H41,2)</f>
        <v>0</v>
      </c>
      <c r="J41" s="226"/>
      <c r="K41" s="227">
        <f>ROUND(E41*J41,2)</f>
        <v>0</v>
      </c>
      <c r="L41" s="227">
        <v>15</v>
      </c>
      <c r="M41" s="227">
        <f>G41*(1+L41/100)</f>
        <v>0</v>
      </c>
      <c r="N41" s="219">
        <v>1.2600000000000001E-3</v>
      </c>
      <c r="O41" s="219">
        <f>ROUND(E41*N41,5)</f>
        <v>1.358E-2</v>
      </c>
      <c r="P41" s="219">
        <v>0</v>
      </c>
      <c r="Q41" s="219">
        <f>ROUND(E41*P41,5)</f>
        <v>0</v>
      </c>
      <c r="R41" s="219"/>
      <c r="S41" s="219"/>
      <c r="T41" s="220">
        <v>0.24</v>
      </c>
      <c r="U41" s="219">
        <f>ROUND(E41*T41,2)</f>
        <v>2.59</v>
      </c>
      <c r="V41" s="209"/>
      <c r="W41" s="209"/>
      <c r="X41" s="209"/>
      <c r="Y41" s="209"/>
      <c r="Z41" s="209"/>
      <c r="AA41" s="209"/>
      <c r="AB41" s="209"/>
      <c r="AC41" s="209"/>
      <c r="AD41" s="209"/>
      <c r="AE41" s="209" t="s">
        <v>134</v>
      </c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ht="22.5" outlineLevel="1" x14ac:dyDescent="0.2">
      <c r="A42" s="210">
        <v>27</v>
      </c>
      <c r="B42" s="216" t="s">
        <v>188</v>
      </c>
      <c r="C42" s="259" t="s">
        <v>189</v>
      </c>
      <c r="D42" s="218" t="s">
        <v>145</v>
      </c>
      <c r="E42" s="224">
        <v>6.4</v>
      </c>
      <c r="F42" s="226"/>
      <c r="G42" s="227">
        <f>ROUND(E42*F42,2)</f>
        <v>0</v>
      </c>
      <c r="H42" s="226"/>
      <c r="I42" s="227">
        <f>ROUND(E42*H42,2)</f>
        <v>0</v>
      </c>
      <c r="J42" s="226"/>
      <c r="K42" s="227">
        <f>ROUND(E42*J42,2)</f>
        <v>0</v>
      </c>
      <c r="L42" s="227">
        <v>15</v>
      </c>
      <c r="M42" s="227">
        <f>G42*(1+L42/100)</f>
        <v>0</v>
      </c>
      <c r="N42" s="219">
        <v>5.0000000000000001E-4</v>
      </c>
      <c r="O42" s="219">
        <f>ROUND(E42*N42,5)</f>
        <v>3.2000000000000002E-3</v>
      </c>
      <c r="P42" s="219">
        <v>0</v>
      </c>
      <c r="Q42" s="219">
        <f>ROUND(E42*P42,5)</f>
        <v>0</v>
      </c>
      <c r="R42" s="219"/>
      <c r="S42" s="219"/>
      <c r="T42" s="220">
        <v>0.13</v>
      </c>
      <c r="U42" s="219">
        <f>ROUND(E42*T42,2)</f>
        <v>0.83</v>
      </c>
      <c r="V42" s="209"/>
      <c r="W42" s="209"/>
      <c r="X42" s="209"/>
      <c r="Y42" s="209"/>
      <c r="Z42" s="209"/>
      <c r="AA42" s="209"/>
      <c r="AB42" s="209"/>
      <c r="AC42" s="209"/>
      <c r="AD42" s="209"/>
      <c r="AE42" s="209" t="s">
        <v>134</v>
      </c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x14ac:dyDescent="0.2">
      <c r="A43" s="211" t="s">
        <v>129</v>
      </c>
      <c r="B43" s="217" t="s">
        <v>76</v>
      </c>
      <c r="C43" s="260" t="s">
        <v>77</v>
      </c>
      <c r="D43" s="221"/>
      <c r="E43" s="225"/>
      <c r="F43" s="228"/>
      <c r="G43" s="228">
        <f>SUMIF(AE44:AE46,"&lt;&gt;NOR",G44:G46)</f>
        <v>0</v>
      </c>
      <c r="H43" s="228"/>
      <c r="I43" s="228">
        <f>SUM(I44:I46)</f>
        <v>0</v>
      </c>
      <c r="J43" s="228"/>
      <c r="K43" s="228">
        <f>SUM(K44:K46)</f>
        <v>0</v>
      </c>
      <c r="L43" s="228"/>
      <c r="M43" s="228">
        <f>SUM(M44:M46)</f>
        <v>0</v>
      </c>
      <c r="N43" s="222"/>
      <c r="O43" s="222">
        <f>SUM(O44:O46)</f>
        <v>1.17E-3</v>
      </c>
      <c r="P43" s="222"/>
      <c r="Q43" s="222">
        <f>SUM(Q44:Q46)</f>
        <v>0</v>
      </c>
      <c r="R43" s="222"/>
      <c r="S43" s="222"/>
      <c r="T43" s="223"/>
      <c r="U43" s="222">
        <f>SUM(U44:U46)</f>
        <v>1.19</v>
      </c>
      <c r="AE43" t="s">
        <v>130</v>
      </c>
    </row>
    <row r="44" spans="1:60" outlineLevel="1" x14ac:dyDescent="0.2">
      <c r="A44" s="210">
        <v>28</v>
      </c>
      <c r="B44" s="216" t="s">
        <v>190</v>
      </c>
      <c r="C44" s="259" t="s">
        <v>191</v>
      </c>
      <c r="D44" s="218" t="s">
        <v>145</v>
      </c>
      <c r="E44" s="224">
        <v>1.6</v>
      </c>
      <c r="F44" s="226"/>
      <c r="G44" s="227">
        <f>ROUND(E44*F44,2)</f>
        <v>0</v>
      </c>
      <c r="H44" s="226"/>
      <c r="I44" s="227">
        <f>ROUND(E44*H44,2)</f>
        <v>0</v>
      </c>
      <c r="J44" s="226"/>
      <c r="K44" s="227">
        <f>ROUND(E44*J44,2)</f>
        <v>0</v>
      </c>
      <c r="L44" s="227">
        <v>15</v>
      </c>
      <c r="M44" s="227">
        <f>G44*(1+L44/100)</f>
        <v>0</v>
      </c>
      <c r="N44" s="219">
        <v>3.8000000000000002E-4</v>
      </c>
      <c r="O44" s="219">
        <f>ROUND(E44*N44,5)</f>
        <v>6.0999999999999997E-4</v>
      </c>
      <c r="P44" s="219">
        <v>0</v>
      </c>
      <c r="Q44" s="219">
        <f>ROUND(E44*P44,5)</f>
        <v>0</v>
      </c>
      <c r="R44" s="219"/>
      <c r="S44" s="219"/>
      <c r="T44" s="220">
        <v>0.32</v>
      </c>
      <c r="U44" s="219">
        <f>ROUND(E44*T44,2)</f>
        <v>0.51</v>
      </c>
      <c r="V44" s="209"/>
      <c r="W44" s="209"/>
      <c r="X44" s="209"/>
      <c r="Y44" s="209"/>
      <c r="Z44" s="209"/>
      <c r="AA44" s="209"/>
      <c r="AB44" s="209"/>
      <c r="AC44" s="209"/>
      <c r="AD44" s="209"/>
      <c r="AE44" s="209" t="s">
        <v>134</v>
      </c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 x14ac:dyDescent="0.2">
      <c r="A45" s="210">
        <v>29</v>
      </c>
      <c r="B45" s="216" t="s">
        <v>192</v>
      </c>
      <c r="C45" s="259" t="s">
        <v>193</v>
      </c>
      <c r="D45" s="218" t="s">
        <v>145</v>
      </c>
      <c r="E45" s="224">
        <v>0.8</v>
      </c>
      <c r="F45" s="226"/>
      <c r="G45" s="227">
        <f>ROUND(E45*F45,2)</f>
        <v>0</v>
      </c>
      <c r="H45" s="226"/>
      <c r="I45" s="227">
        <f>ROUND(E45*H45,2)</f>
        <v>0</v>
      </c>
      <c r="J45" s="226"/>
      <c r="K45" s="227">
        <f>ROUND(E45*J45,2)</f>
        <v>0</v>
      </c>
      <c r="L45" s="227">
        <v>15</v>
      </c>
      <c r="M45" s="227">
        <f>G45*(1+L45/100)</f>
        <v>0</v>
      </c>
      <c r="N45" s="219">
        <v>6.9999999999999999E-4</v>
      </c>
      <c r="O45" s="219">
        <f>ROUND(E45*N45,5)</f>
        <v>5.5999999999999995E-4</v>
      </c>
      <c r="P45" s="219">
        <v>0</v>
      </c>
      <c r="Q45" s="219">
        <f>ROUND(E45*P45,5)</f>
        <v>0</v>
      </c>
      <c r="R45" s="219"/>
      <c r="S45" s="219"/>
      <c r="T45" s="220">
        <v>0.45</v>
      </c>
      <c r="U45" s="219">
        <f>ROUND(E45*T45,2)</f>
        <v>0.36</v>
      </c>
      <c r="V45" s="209"/>
      <c r="W45" s="209"/>
      <c r="X45" s="209"/>
      <c r="Y45" s="209"/>
      <c r="Z45" s="209"/>
      <c r="AA45" s="209"/>
      <c r="AB45" s="209"/>
      <c r="AC45" s="209"/>
      <c r="AD45" s="209"/>
      <c r="AE45" s="209" t="s">
        <v>134</v>
      </c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 x14ac:dyDescent="0.2">
      <c r="A46" s="210">
        <v>30</v>
      </c>
      <c r="B46" s="216" t="s">
        <v>194</v>
      </c>
      <c r="C46" s="259" t="s">
        <v>195</v>
      </c>
      <c r="D46" s="218" t="s">
        <v>162</v>
      </c>
      <c r="E46" s="224">
        <v>2</v>
      </c>
      <c r="F46" s="226"/>
      <c r="G46" s="227">
        <f>ROUND(E46*F46,2)</f>
        <v>0</v>
      </c>
      <c r="H46" s="226"/>
      <c r="I46" s="227">
        <f>ROUND(E46*H46,2)</f>
        <v>0</v>
      </c>
      <c r="J46" s="226"/>
      <c r="K46" s="227">
        <f>ROUND(E46*J46,2)</f>
        <v>0</v>
      </c>
      <c r="L46" s="227">
        <v>15</v>
      </c>
      <c r="M46" s="227">
        <f>G46*(1+L46/100)</f>
        <v>0</v>
      </c>
      <c r="N46" s="219">
        <v>0</v>
      </c>
      <c r="O46" s="219">
        <f>ROUND(E46*N46,5)</f>
        <v>0</v>
      </c>
      <c r="P46" s="219">
        <v>0</v>
      </c>
      <c r="Q46" s="219">
        <f>ROUND(E46*P46,5)</f>
        <v>0</v>
      </c>
      <c r="R46" s="219"/>
      <c r="S46" s="219"/>
      <c r="T46" s="220">
        <v>0.16</v>
      </c>
      <c r="U46" s="219">
        <f>ROUND(E46*T46,2)</f>
        <v>0.32</v>
      </c>
      <c r="V46" s="209"/>
      <c r="W46" s="209"/>
      <c r="X46" s="209"/>
      <c r="Y46" s="209"/>
      <c r="Z46" s="209"/>
      <c r="AA46" s="209"/>
      <c r="AB46" s="209"/>
      <c r="AC46" s="209"/>
      <c r="AD46" s="209"/>
      <c r="AE46" s="209" t="s">
        <v>134</v>
      </c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x14ac:dyDescent="0.2">
      <c r="A47" s="211" t="s">
        <v>129</v>
      </c>
      <c r="B47" s="217" t="s">
        <v>78</v>
      </c>
      <c r="C47" s="260" t="s">
        <v>79</v>
      </c>
      <c r="D47" s="221"/>
      <c r="E47" s="225"/>
      <c r="F47" s="228"/>
      <c r="G47" s="228">
        <f>SUMIF(AE48:AE52,"&lt;&gt;NOR",G48:G52)</f>
        <v>0</v>
      </c>
      <c r="H47" s="228"/>
      <c r="I47" s="228">
        <f>SUM(I48:I52)</f>
        <v>0</v>
      </c>
      <c r="J47" s="228"/>
      <c r="K47" s="228">
        <f>SUM(K48:K52)</f>
        <v>0</v>
      </c>
      <c r="L47" s="228"/>
      <c r="M47" s="228">
        <f>SUM(M48:M52)</f>
        <v>0</v>
      </c>
      <c r="N47" s="222"/>
      <c r="O47" s="222">
        <f>SUM(O48:O52)</f>
        <v>3.031E-2</v>
      </c>
      <c r="P47" s="222"/>
      <c r="Q47" s="222">
        <f>SUM(Q48:Q52)</f>
        <v>0</v>
      </c>
      <c r="R47" s="222"/>
      <c r="S47" s="222"/>
      <c r="T47" s="223"/>
      <c r="U47" s="222">
        <f>SUM(U48:U52)</f>
        <v>6.5600000000000005</v>
      </c>
      <c r="AE47" t="s">
        <v>130</v>
      </c>
    </row>
    <row r="48" spans="1:60" outlineLevel="1" x14ac:dyDescent="0.2">
      <c r="A48" s="210">
        <v>31</v>
      </c>
      <c r="B48" s="216" t="s">
        <v>196</v>
      </c>
      <c r="C48" s="259" t="s">
        <v>197</v>
      </c>
      <c r="D48" s="218" t="s">
        <v>145</v>
      </c>
      <c r="E48" s="224">
        <v>4.2</v>
      </c>
      <c r="F48" s="226"/>
      <c r="G48" s="227">
        <f>ROUND(E48*F48,2)</f>
        <v>0</v>
      </c>
      <c r="H48" s="226"/>
      <c r="I48" s="227">
        <f>ROUND(E48*H48,2)</f>
        <v>0</v>
      </c>
      <c r="J48" s="226"/>
      <c r="K48" s="227">
        <f>ROUND(E48*J48,2)</f>
        <v>0</v>
      </c>
      <c r="L48" s="227">
        <v>15</v>
      </c>
      <c r="M48" s="227">
        <f>G48*(1+L48/100)</f>
        <v>0</v>
      </c>
      <c r="N48" s="219">
        <v>3.98E-3</v>
      </c>
      <c r="O48" s="219">
        <f>ROUND(E48*N48,5)</f>
        <v>1.6719999999999999E-2</v>
      </c>
      <c r="P48" s="219">
        <v>0</v>
      </c>
      <c r="Q48" s="219">
        <f>ROUND(E48*P48,5)</f>
        <v>0</v>
      </c>
      <c r="R48" s="219"/>
      <c r="S48" s="219"/>
      <c r="T48" s="220">
        <v>0.54</v>
      </c>
      <c r="U48" s="219">
        <f>ROUND(E48*T48,2)</f>
        <v>2.27</v>
      </c>
      <c r="V48" s="209"/>
      <c r="W48" s="209"/>
      <c r="X48" s="209"/>
      <c r="Y48" s="209"/>
      <c r="Z48" s="209"/>
      <c r="AA48" s="209"/>
      <c r="AB48" s="209"/>
      <c r="AC48" s="209"/>
      <c r="AD48" s="209"/>
      <c r="AE48" s="209" t="s">
        <v>134</v>
      </c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 x14ac:dyDescent="0.2">
      <c r="A49" s="210">
        <v>32</v>
      </c>
      <c r="B49" s="216" t="s">
        <v>198</v>
      </c>
      <c r="C49" s="259" t="s">
        <v>199</v>
      </c>
      <c r="D49" s="218" t="s">
        <v>145</v>
      </c>
      <c r="E49" s="224">
        <v>2.1</v>
      </c>
      <c r="F49" s="226"/>
      <c r="G49" s="227">
        <f>ROUND(E49*F49,2)</f>
        <v>0</v>
      </c>
      <c r="H49" s="226"/>
      <c r="I49" s="227">
        <f>ROUND(E49*H49,2)</f>
        <v>0</v>
      </c>
      <c r="J49" s="226"/>
      <c r="K49" s="227">
        <f>ROUND(E49*J49,2)</f>
        <v>0</v>
      </c>
      <c r="L49" s="227">
        <v>15</v>
      </c>
      <c r="M49" s="227">
        <f>G49*(1+L49/100)</f>
        <v>0</v>
      </c>
      <c r="N49" s="219">
        <v>4.0099999999999997E-3</v>
      </c>
      <c r="O49" s="219">
        <f>ROUND(E49*N49,5)</f>
        <v>8.4200000000000004E-3</v>
      </c>
      <c r="P49" s="219">
        <v>0</v>
      </c>
      <c r="Q49" s="219">
        <f>ROUND(E49*P49,5)</f>
        <v>0</v>
      </c>
      <c r="R49" s="219"/>
      <c r="S49" s="219"/>
      <c r="T49" s="220">
        <v>0.54</v>
      </c>
      <c r="U49" s="219">
        <f>ROUND(E49*T49,2)</f>
        <v>1.1299999999999999</v>
      </c>
      <c r="V49" s="209"/>
      <c r="W49" s="209"/>
      <c r="X49" s="209"/>
      <c r="Y49" s="209"/>
      <c r="Z49" s="209"/>
      <c r="AA49" s="209"/>
      <c r="AB49" s="209"/>
      <c r="AC49" s="209"/>
      <c r="AD49" s="209"/>
      <c r="AE49" s="209" t="s">
        <v>134</v>
      </c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 ht="22.5" outlineLevel="1" x14ac:dyDescent="0.2">
      <c r="A50" s="210">
        <v>33</v>
      </c>
      <c r="B50" s="216" t="s">
        <v>200</v>
      </c>
      <c r="C50" s="259" t="s">
        <v>201</v>
      </c>
      <c r="D50" s="218" t="s">
        <v>145</v>
      </c>
      <c r="E50" s="224">
        <v>6.3</v>
      </c>
      <c r="F50" s="226"/>
      <c r="G50" s="227">
        <f>ROUND(E50*F50,2)</f>
        <v>0</v>
      </c>
      <c r="H50" s="226"/>
      <c r="I50" s="227">
        <f>ROUND(E50*H50,2)</f>
        <v>0</v>
      </c>
      <c r="J50" s="226"/>
      <c r="K50" s="227">
        <f>ROUND(E50*J50,2)</f>
        <v>0</v>
      </c>
      <c r="L50" s="227">
        <v>15</v>
      </c>
      <c r="M50" s="227">
        <f>G50*(1+L50/100)</f>
        <v>0</v>
      </c>
      <c r="N50" s="219">
        <v>2.0000000000000002E-5</v>
      </c>
      <c r="O50" s="219">
        <f>ROUND(E50*N50,5)</f>
        <v>1.2999999999999999E-4</v>
      </c>
      <c r="P50" s="219">
        <v>0</v>
      </c>
      <c r="Q50" s="219">
        <f>ROUND(E50*P50,5)</f>
        <v>0</v>
      </c>
      <c r="R50" s="219"/>
      <c r="S50" s="219"/>
      <c r="T50" s="220">
        <v>0.129</v>
      </c>
      <c r="U50" s="219">
        <f>ROUND(E50*T50,2)</f>
        <v>0.81</v>
      </c>
      <c r="V50" s="209"/>
      <c r="W50" s="209"/>
      <c r="X50" s="209"/>
      <c r="Y50" s="209"/>
      <c r="Z50" s="209"/>
      <c r="AA50" s="209"/>
      <c r="AB50" s="209"/>
      <c r="AC50" s="209"/>
      <c r="AD50" s="209"/>
      <c r="AE50" s="209" t="s">
        <v>134</v>
      </c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spans="1:60" outlineLevel="1" x14ac:dyDescent="0.2">
      <c r="A51" s="210">
        <v>34</v>
      </c>
      <c r="B51" s="216" t="s">
        <v>202</v>
      </c>
      <c r="C51" s="259" t="s">
        <v>203</v>
      </c>
      <c r="D51" s="218" t="s">
        <v>162</v>
      </c>
      <c r="E51" s="224">
        <v>8</v>
      </c>
      <c r="F51" s="226"/>
      <c r="G51" s="227">
        <f>ROUND(E51*F51,2)</f>
        <v>0</v>
      </c>
      <c r="H51" s="226"/>
      <c r="I51" s="227">
        <f>ROUND(E51*H51,2)</f>
        <v>0</v>
      </c>
      <c r="J51" s="226"/>
      <c r="K51" s="227">
        <f>ROUND(E51*J51,2)</f>
        <v>0</v>
      </c>
      <c r="L51" s="227">
        <v>15</v>
      </c>
      <c r="M51" s="227">
        <f>G51*(1+L51/100)</f>
        <v>0</v>
      </c>
      <c r="N51" s="219">
        <v>6.3000000000000003E-4</v>
      </c>
      <c r="O51" s="219">
        <f>ROUND(E51*N51,5)</f>
        <v>5.0400000000000002E-3</v>
      </c>
      <c r="P51" s="219">
        <v>0</v>
      </c>
      <c r="Q51" s="219">
        <f>ROUND(E51*P51,5)</f>
        <v>0</v>
      </c>
      <c r="R51" s="219"/>
      <c r="S51" s="219"/>
      <c r="T51" s="220">
        <v>0.27</v>
      </c>
      <c r="U51" s="219">
        <f>ROUND(E51*T51,2)</f>
        <v>2.16</v>
      </c>
      <c r="V51" s="209"/>
      <c r="W51" s="209"/>
      <c r="X51" s="209"/>
      <c r="Y51" s="209"/>
      <c r="Z51" s="209"/>
      <c r="AA51" s="209"/>
      <c r="AB51" s="209"/>
      <c r="AC51" s="209"/>
      <c r="AD51" s="209"/>
      <c r="AE51" s="209" t="s">
        <v>134</v>
      </c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 x14ac:dyDescent="0.2">
      <c r="A52" s="210">
        <v>35</v>
      </c>
      <c r="B52" s="216" t="s">
        <v>204</v>
      </c>
      <c r="C52" s="259" t="s">
        <v>205</v>
      </c>
      <c r="D52" s="218" t="s">
        <v>145</v>
      </c>
      <c r="E52" s="224">
        <v>6.3</v>
      </c>
      <c r="F52" s="226"/>
      <c r="G52" s="227">
        <f>ROUND(E52*F52,2)</f>
        <v>0</v>
      </c>
      <c r="H52" s="226"/>
      <c r="I52" s="227">
        <f>ROUND(E52*H52,2)</f>
        <v>0</v>
      </c>
      <c r="J52" s="226"/>
      <c r="K52" s="227">
        <f>ROUND(E52*J52,2)</f>
        <v>0</v>
      </c>
      <c r="L52" s="227">
        <v>15</v>
      </c>
      <c r="M52" s="227">
        <f>G52*(1+L52/100)</f>
        <v>0</v>
      </c>
      <c r="N52" s="219">
        <v>0</v>
      </c>
      <c r="O52" s="219">
        <f>ROUND(E52*N52,5)</f>
        <v>0</v>
      </c>
      <c r="P52" s="219">
        <v>0</v>
      </c>
      <c r="Q52" s="219">
        <f>ROUND(E52*P52,5)</f>
        <v>0</v>
      </c>
      <c r="R52" s="219"/>
      <c r="S52" s="219"/>
      <c r="T52" s="220">
        <v>0.03</v>
      </c>
      <c r="U52" s="219">
        <f>ROUND(E52*T52,2)</f>
        <v>0.19</v>
      </c>
      <c r="V52" s="209"/>
      <c r="W52" s="209"/>
      <c r="X52" s="209"/>
      <c r="Y52" s="209"/>
      <c r="Z52" s="209"/>
      <c r="AA52" s="209"/>
      <c r="AB52" s="209"/>
      <c r="AC52" s="209"/>
      <c r="AD52" s="209"/>
      <c r="AE52" s="209" t="s">
        <v>134</v>
      </c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x14ac:dyDescent="0.2">
      <c r="A53" s="211" t="s">
        <v>129</v>
      </c>
      <c r="B53" s="217" t="s">
        <v>80</v>
      </c>
      <c r="C53" s="260" t="s">
        <v>81</v>
      </c>
      <c r="D53" s="221"/>
      <c r="E53" s="225"/>
      <c r="F53" s="228"/>
      <c r="G53" s="228">
        <f>SUMIF(AE54:AE54,"&lt;&gt;NOR",G54:G54)</f>
        <v>0</v>
      </c>
      <c r="H53" s="228"/>
      <c r="I53" s="228">
        <f>SUM(I54:I54)</f>
        <v>0</v>
      </c>
      <c r="J53" s="228"/>
      <c r="K53" s="228">
        <f>SUM(K54:K54)</f>
        <v>0</v>
      </c>
      <c r="L53" s="228"/>
      <c r="M53" s="228">
        <f>SUM(M54:M54)</f>
        <v>0</v>
      </c>
      <c r="N53" s="222"/>
      <c r="O53" s="222">
        <f>SUM(O54:O54)</f>
        <v>6.9999999999999999E-4</v>
      </c>
      <c r="P53" s="222"/>
      <c r="Q53" s="222">
        <f>SUM(Q54:Q54)</f>
        <v>0</v>
      </c>
      <c r="R53" s="222"/>
      <c r="S53" s="222"/>
      <c r="T53" s="223"/>
      <c r="U53" s="222">
        <f>SUM(U54:U54)</f>
        <v>0.15</v>
      </c>
      <c r="AE53" t="s">
        <v>130</v>
      </c>
    </row>
    <row r="54" spans="1:60" outlineLevel="1" x14ac:dyDescent="0.2">
      <c r="A54" s="210">
        <v>36</v>
      </c>
      <c r="B54" s="216" t="s">
        <v>206</v>
      </c>
      <c r="C54" s="259" t="s">
        <v>207</v>
      </c>
      <c r="D54" s="218" t="s">
        <v>208</v>
      </c>
      <c r="E54" s="224">
        <v>1</v>
      </c>
      <c r="F54" s="226"/>
      <c r="G54" s="227">
        <f>ROUND(E54*F54,2)</f>
        <v>0</v>
      </c>
      <c r="H54" s="226"/>
      <c r="I54" s="227">
        <f>ROUND(E54*H54,2)</f>
        <v>0</v>
      </c>
      <c r="J54" s="226"/>
      <c r="K54" s="227">
        <f>ROUND(E54*J54,2)</f>
        <v>0</v>
      </c>
      <c r="L54" s="227">
        <v>15</v>
      </c>
      <c r="M54" s="227">
        <f>G54*(1+L54/100)</f>
        <v>0</v>
      </c>
      <c r="N54" s="219">
        <v>6.9999999999999999E-4</v>
      </c>
      <c r="O54" s="219">
        <f>ROUND(E54*N54,5)</f>
        <v>6.9999999999999999E-4</v>
      </c>
      <c r="P54" s="219">
        <v>0</v>
      </c>
      <c r="Q54" s="219">
        <f>ROUND(E54*P54,5)</f>
        <v>0</v>
      </c>
      <c r="R54" s="219"/>
      <c r="S54" s="219"/>
      <c r="T54" s="220">
        <v>0.14499999999999999</v>
      </c>
      <c r="U54" s="219">
        <f>ROUND(E54*T54,2)</f>
        <v>0.15</v>
      </c>
      <c r="V54" s="209"/>
      <c r="W54" s="209"/>
      <c r="X54" s="209"/>
      <c r="Y54" s="209"/>
      <c r="Z54" s="209"/>
      <c r="AA54" s="209"/>
      <c r="AB54" s="209"/>
      <c r="AC54" s="209"/>
      <c r="AD54" s="209"/>
      <c r="AE54" s="209" t="s">
        <v>134</v>
      </c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x14ac:dyDescent="0.2">
      <c r="A55" s="211" t="s">
        <v>129</v>
      </c>
      <c r="B55" s="217" t="s">
        <v>82</v>
      </c>
      <c r="C55" s="260" t="s">
        <v>83</v>
      </c>
      <c r="D55" s="221"/>
      <c r="E55" s="225"/>
      <c r="F55" s="228"/>
      <c r="G55" s="228">
        <f>SUMIF(AE56:AE70,"&lt;&gt;NOR",G56:G70)</f>
        <v>0</v>
      </c>
      <c r="H55" s="228"/>
      <c r="I55" s="228">
        <f>SUM(I56:I70)</f>
        <v>0</v>
      </c>
      <c r="J55" s="228"/>
      <c r="K55" s="228">
        <f>SUM(K56:K70)</f>
        <v>0</v>
      </c>
      <c r="L55" s="228"/>
      <c r="M55" s="228">
        <f>SUM(M56:M70)</f>
        <v>0</v>
      </c>
      <c r="N55" s="222"/>
      <c r="O55" s="222">
        <f>SUM(O56:O70)</f>
        <v>5.951E-2</v>
      </c>
      <c r="P55" s="222"/>
      <c r="Q55" s="222">
        <f>SUM(Q56:Q70)</f>
        <v>0.16588000000000003</v>
      </c>
      <c r="R55" s="222"/>
      <c r="S55" s="222"/>
      <c r="T55" s="223"/>
      <c r="U55" s="222">
        <f>SUM(U56:U70)</f>
        <v>12.120000000000001</v>
      </c>
      <c r="AE55" t="s">
        <v>130</v>
      </c>
    </row>
    <row r="56" spans="1:60" outlineLevel="1" x14ac:dyDescent="0.2">
      <c r="A56" s="210">
        <v>37</v>
      </c>
      <c r="B56" s="216" t="s">
        <v>209</v>
      </c>
      <c r="C56" s="259" t="s">
        <v>210</v>
      </c>
      <c r="D56" s="218" t="s">
        <v>208</v>
      </c>
      <c r="E56" s="224">
        <v>1</v>
      </c>
      <c r="F56" s="226"/>
      <c r="G56" s="227">
        <f>ROUND(E56*F56,2)</f>
        <v>0</v>
      </c>
      <c r="H56" s="226"/>
      <c r="I56" s="227">
        <f>ROUND(E56*H56,2)</f>
        <v>0</v>
      </c>
      <c r="J56" s="226"/>
      <c r="K56" s="227">
        <f>ROUND(E56*J56,2)</f>
        <v>0</v>
      </c>
      <c r="L56" s="227">
        <v>15</v>
      </c>
      <c r="M56" s="227">
        <f>G56*(1+L56/100)</f>
        <v>0</v>
      </c>
      <c r="N56" s="219">
        <v>0</v>
      </c>
      <c r="O56" s="219">
        <f>ROUND(E56*N56,5)</f>
        <v>0</v>
      </c>
      <c r="P56" s="219">
        <v>3.2899999999999999E-2</v>
      </c>
      <c r="Q56" s="219">
        <f>ROUND(E56*P56,5)</f>
        <v>3.2899999999999999E-2</v>
      </c>
      <c r="R56" s="219"/>
      <c r="S56" s="219"/>
      <c r="T56" s="220">
        <v>0.43</v>
      </c>
      <c r="U56" s="219">
        <f>ROUND(E56*T56,2)</f>
        <v>0.43</v>
      </c>
      <c r="V56" s="209"/>
      <c r="W56" s="209"/>
      <c r="X56" s="209"/>
      <c r="Y56" s="209"/>
      <c r="Z56" s="209"/>
      <c r="AA56" s="209"/>
      <c r="AB56" s="209"/>
      <c r="AC56" s="209"/>
      <c r="AD56" s="209"/>
      <c r="AE56" s="209" t="s">
        <v>134</v>
      </c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 x14ac:dyDescent="0.2">
      <c r="A57" s="210">
        <v>38</v>
      </c>
      <c r="B57" s="216" t="s">
        <v>211</v>
      </c>
      <c r="C57" s="259" t="s">
        <v>212</v>
      </c>
      <c r="D57" s="218" t="s">
        <v>208</v>
      </c>
      <c r="E57" s="224">
        <v>2</v>
      </c>
      <c r="F57" s="226"/>
      <c r="G57" s="227">
        <f>ROUND(E57*F57,2)</f>
        <v>0</v>
      </c>
      <c r="H57" s="226"/>
      <c r="I57" s="227">
        <f>ROUND(E57*H57,2)</f>
        <v>0</v>
      </c>
      <c r="J57" s="226"/>
      <c r="K57" s="227">
        <f>ROUND(E57*J57,2)</f>
        <v>0</v>
      </c>
      <c r="L57" s="227">
        <v>15</v>
      </c>
      <c r="M57" s="227">
        <f>G57*(1+L57/100)</f>
        <v>0</v>
      </c>
      <c r="N57" s="219">
        <v>0</v>
      </c>
      <c r="O57" s="219">
        <f>ROUND(E57*N57,5)</f>
        <v>0</v>
      </c>
      <c r="P57" s="219">
        <v>1.56E-3</v>
      </c>
      <c r="Q57" s="219">
        <f>ROUND(E57*P57,5)</f>
        <v>3.1199999999999999E-3</v>
      </c>
      <c r="R57" s="219"/>
      <c r="S57" s="219"/>
      <c r="T57" s="220">
        <v>0.22</v>
      </c>
      <c r="U57" s="219">
        <f>ROUND(E57*T57,2)</f>
        <v>0.44</v>
      </c>
      <c r="V57" s="209"/>
      <c r="W57" s="209"/>
      <c r="X57" s="209"/>
      <c r="Y57" s="209"/>
      <c r="Z57" s="209"/>
      <c r="AA57" s="209"/>
      <c r="AB57" s="209"/>
      <c r="AC57" s="209"/>
      <c r="AD57" s="209"/>
      <c r="AE57" s="209" t="s">
        <v>134</v>
      </c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 x14ac:dyDescent="0.2">
      <c r="A58" s="210">
        <v>39</v>
      </c>
      <c r="B58" s="216" t="s">
        <v>213</v>
      </c>
      <c r="C58" s="259" t="s">
        <v>214</v>
      </c>
      <c r="D58" s="218" t="s">
        <v>208</v>
      </c>
      <c r="E58" s="224">
        <v>1</v>
      </c>
      <c r="F58" s="226"/>
      <c r="G58" s="227">
        <f>ROUND(E58*F58,2)</f>
        <v>0</v>
      </c>
      <c r="H58" s="226"/>
      <c r="I58" s="227">
        <f>ROUND(E58*H58,2)</f>
        <v>0</v>
      </c>
      <c r="J58" s="226"/>
      <c r="K58" s="227">
        <f>ROUND(E58*J58,2)</f>
        <v>0</v>
      </c>
      <c r="L58" s="227">
        <v>15</v>
      </c>
      <c r="M58" s="227">
        <f>G58*(1+L58/100)</f>
        <v>0</v>
      </c>
      <c r="N58" s="219">
        <v>0</v>
      </c>
      <c r="O58" s="219">
        <f>ROUND(E58*N58,5)</f>
        <v>0</v>
      </c>
      <c r="P58" s="219">
        <v>3.4200000000000001E-2</v>
      </c>
      <c r="Q58" s="219">
        <f>ROUND(E58*P58,5)</f>
        <v>3.4200000000000001E-2</v>
      </c>
      <c r="R58" s="219"/>
      <c r="S58" s="219"/>
      <c r="T58" s="220">
        <v>0.46500000000000002</v>
      </c>
      <c r="U58" s="219">
        <f>ROUND(E58*T58,2)</f>
        <v>0.47</v>
      </c>
      <c r="V58" s="209"/>
      <c r="W58" s="209"/>
      <c r="X58" s="209"/>
      <c r="Y58" s="209"/>
      <c r="Z58" s="209"/>
      <c r="AA58" s="209"/>
      <c r="AB58" s="209"/>
      <c r="AC58" s="209"/>
      <c r="AD58" s="209"/>
      <c r="AE58" s="209" t="s">
        <v>134</v>
      </c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 x14ac:dyDescent="0.2">
      <c r="A59" s="210">
        <v>40</v>
      </c>
      <c r="B59" s="216" t="s">
        <v>215</v>
      </c>
      <c r="C59" s="259" t="s">
        <v>216</v>
      </c>
      <c r="D59" s="218" t="s">
        <v>208</v>
      </c>
      <c r="E59" s="224">
        <v>1</v>
      </c>
      <c r="F59" s="226"/>
      <c r="G59" s="227">
        <f>ROUND(E59*F59,2)</f>
        <v>0</v>
      </c>
      <c r="H59" s="226"/>
      <c r="I59" s="227">
        <f>ROUND(E59*H59,2)</f>
        <v>0</v>
      </c>
      <c r="J59" s="226"/>
      <c r="K59" s="227">
        <f>ROUND(E59*J59,2)</f>
        <v>0</v>
      </c>
      <c r="L59" s="227">
        <v>15</v>
      </c>
      <c r="M59" s="227">
        <f>G59*(1+L59/100)</f>
        <v>0</v>
      </c>
      <c r="N59" s="219">
        <v>0</v>
      </c>
      <c r="O59" s="219">
        <f>ROUND(E59*N59,5)</f>
        <v>0</v>
      </c>
      <c r="P59" s="219">
        <v>1.9460000000000002E-2</v>
      </c>
      <c r="Q59" s="219">
        <f>ROUND(E59*P59,5)</f>
        <v>1.9460000000000002E-2</v>
      </c>
      <c r="R59" s="219"/>
      <c r="S59" s="219"/>
      <c r="T59" s="220">
        <v>0.38</v>
      </c>
      <c r="U59" s="219">
        <f>ROUND(E59*T59,2)</f>
        <v>0.38</v>
      </c>
      <c r="V59" s="209"/>
      <c r="W59" s="209"/>
      <c r="X59" s="209"/>
      <c r="Y59" s="209"/>
      <c r="Z59" s="209"/>
      <c r="AA59" s="209"/>
      <c r="AB59" s="209"/>
      <c r="AC59" s="209"/>
      <c r="AD59" s="209"/>
      <c r="AE59" s="209" t="s">
        <v>134</v>
      </c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 outlineLevel="1" x14ac:dyDescent="0.2">
      <c r="A60" s="210">
        <v>41</v>
      </c>
      <c r="B60" s="216" t="s">
        <v>217</v>
      </c>
      <c r="C60" s="259" t="s">
        <v>218</v>
      </c>
      <c r="D60" s="218" t="s">
        <v>167</v>
      </c>
      <c r="E60" s="224">
        <v>0.14099999999999999</v>
      </c>
      <c r="F60" s="226"/>
      <c r="G60" s="227">
        <f>ROUND(E60*F60,2)</f>
        <v>0</v>
      </c>
      <c r="H60" s="226"/>
      <c r="I60" s="227">
        <f>ROUND(E60*H60,2)</f>
        <v>0</v>
      </c>
      <c r="J60" s="226"/>
      <c r="K60" s="227">
        <f>ROUND(E60*J60,2)</f>
        <v>0</v>
      </c>
      <c r="L60" s="227">
        <v>15</v>
      </c>
      <c r="M60" s="227">
        <f>G60*(1+L60/100)</f>
        <v>0</v>
      </c>
      <c r="N60" s="219">
        <v>0</v>
      </c>
      <c r="O60" s="219">
        <f>ROUND(E60*N60,5)</f>
        <v>0</v>
      </c>
      <c r="P60" s="219">
        <v>0</v>
      </c>
      <c r="Q60" s="219">
        <f>ROUND(E60*P60,5)</f>
        <v>0</v>
      </c>
      <c r="R60" s="219"/>
      <c r="S60" s="219"/>
      <c r="T60" s="220">
        <v>4.7699999999999996</v>
      </c>
      <c r="U60" s="219">
        <f>ROUND(E60*T60,2)</f>
        <v>0.67</v>
      </c>
      <c r="V60" s="209"/>
      <c r="W60" s="209"/>
      <c r="X60" s="209"/>
      <c r="Y60" s="209"/>
      <c r="Z60" s="209"/>
      <c r="AA60" s="209"/>
      <c r="AB60" s="209"/>
      <c r="AC60" s="209"/>
      <c r="AD60" s="209"/>
      <c r="AE60" s="209" t="s">
        <v>134</v>
      </c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spans="1:60" outlineLevel="1" x14ac:dyDescent="0.2">
      <c r="A61" s="210">
        <v>42</v>
      </c>
      <c r="B61" s="216" t="s">
        <v>219</v>
      </c>
      <c r="C61" s="259" t="s">
        <v>220</v>
      </c>
      <c r="D61" s="218" t="s">
        <v>208</v>
      </c>
      <c r="E61" s="224">
        <v>1</v>
      </c>
      <c r="F61" s="226"/>
      <c r="G61" s="227">
        <f>ROUND(E61*F61,2)</f>
        <v>0</v>
      </c>
      <c r="H61" s="226"/>
      <c r="I61" s="227">
        <f>ROUND(E61*H61,2)</f>
        <v>0</v>
      </c>
      <c r="J61" s="226"/>
      <c r="K61" s="227">
        <f>ROUND(E61*J61,2)</f>
        <v>0</v>
      </c>
      <c r="L61" s="227">
        <v>15</v>
      </c>
      <c r="M61" s="227">
        <f>G61*(1+L61/100)</f>
        <v>0</v>
      </c>
      <c r="N61" s="219">
        <v>0</v>
      </c>
      <c r="O61" s="219">
        <f>ROUND(E61*N61,5)</f>
        <v>0</v>
      </c>
      <c r="P61" s="219">
        <v>9.1999999999999998E-3</v>
      </c>
      <c r="Q61" s="219">
        <f>ROUND(E61*P61,5)</f>
        <v>9.1999999999999998E-3</v>
      </c>
      <c r="R61" s="219"/>
      <c r="S61" s="219"/>
      <c r="T61" s="220">
        <v>0.47</v>
      </c>
      <c r="U61" s="219">
        <f>ROUND(E61*T61,2)</f>
        <v>0.47</v>
      </c>
      <c r="V61" s="209"/>
      <c r="W61" s="209"/>
      <c r="X61" s="209"/>
      <c r="Y61" s="209"/>
      <c r="Z61" s="209"/>
      <c r="AA61" s="209"/>
      <c r="AB61" s="209"/>
      <c r="AC61" s="209"/>
      <c r="AD61" s="209"/>
      <c r="AE61" s="209" t="s">
        <v>134</v>
      </c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 x14ac:dyDescent="0.2">
      <c r="A62" s="210">
        <v>43</v>
      </c>
      <c r="B62" s="216" t="s">
        <v>221</v>
      </c>
      <c r="C62" s="259" t="s">
        <v>222</v>
      </c>
      <c r="D62" s="218" t="s">
        <v>162</v>
      </c>
      <c r="E62" s="224">
        <v>1</v>
      </c>
      <c r="F62" s="226"/>
      <c r="G62" s="227">
        <f>ROUND(E62*F62,2)</f>
        <v>0</v>
      </c>
      <c r="H62" s="226"/>
      <c r="I62" s="227">
        <f>ROUND(E62*H62,2)</f>
        <v>0</v>
      </c>
      <c r="J62" s="226"/>
      <c r="K62" s="227">
        <f>ROUND(E62*J62,2)</f>
        <v>0</v>
      </c>
      <c r="L62" s="227">
        <v>15</v>
      </c>
      <c r="M62" s="227">
        <f>G62*(1+L62/100)</f>
        <v>0</v>
      </c>
      <c r="N62" s="219">
        <v>2.5999999999999998E-4</v>
      </c>
      <c r="O62" s="219">
        <f>ROUND(E62*N62,5)</f>
        <v>2.5999999999999998E-4</v>
      </c>
      <c r="P62" s="219">
        <v>0</v>
      </c>
      <c r="Q62" s="219">
        <f>ROUND(E62*P62,5)</f>
        <v>0</v>
      </c>
      <c r="R62" s="219"/>
      <c r="S62" s="219"/>
      <c r="T62" s="220">
        <v>0.25</v>
      </c>
      <c r="U62" s="219">
        <f>ROUND(E62*T62,2)</f>
        <v>0.25</v>
      </c>
      <c r="V62" s="209"/>
      <c r="W62" s="209"/>
      <c r="X62" s="209"/>
      <c r="Y62" s="209"/>
      <c r="Z62" s="209"/>
      <c r="AA62" s="209"/>
      <c r="AB62" s="209"/>
      <c r="AC62" s="209"/>
      <c r="AD62" s="209"/>
      <c r="AE62" s="209" t="s">
        <v>134</v>
      </c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 x14ac:dyDescent="0.2">
      <c r="A63" s="210">
        <v>44</v>
      </c>
      <c r="B63" s="216" t="s">
        <v>223</v>
      </c>
      <c r="C63" s="259" t="s">
        <v>224</v>
      </c>
      <c r="D63" s="218" t="s">
        <v>208</v>
      </c>
      <c r="E63" s="224">
        <v>8</v>
      </c>
      <c r="F63" s="226"/>
      <c r="G63" s="227">
        <f>ROUND(E63*F63,2)</f>
        <v>0</v>
      </c>
      <c r="H63" s="226"/>
      <c r="I63" s="227">
        <f>ROUND(E63*H63,2)</f>
        <v>0</v>
      </c>
      <c r="J63" s="226"/>
      <c r="K63" s="227">
        <f>ROUND(E63*J63,2)</f>
        <v>0</v>
      </c>
      <c r="L63" s="227">
        <v>15</v>
      </c>
      <c r="M63" s="227">
        <f>G63*(1+L63/100)</f>
        <v>0</v>
      </c>
      <c r="N63" s="219">
        <v>1.7000000000000001E-4</v>
      </c>
      <c r="O63" s="219">
        <f>ROUND(E63*N63,5)</f>
        <v>1.3600000000000001E-3</v>
      </c>
      <c r="P63" s="219">
        <v>0</v>
      </c>
      <c r="Q63" s="219">
        <f>ROUND(E63*P63,5)</f>
        <v>0</v>
      </c>
      <c r="R63" s="219"/>
      <c r="S63" s="219"/>
      <c r="T63" s="220">
        <v>0.23</v>
      </c>
      <c r="U63" s="219">
        <f>ROUND(E63*T63,2)</f>
        <v>1.84</v>
      </c>
      <c r="V63" s="209"/>
      <c r="W63" s="209"/>
      <c r="X63" s="209"/>
      <c r="Y63" s="209"/>
      <c r="Z63" s="209"/>
      <c r="AA63" s="209"/>
      <c r="AB63" s="209"/>
      <c r="AC63" s="209"/>
      <c r="AD63" s="209"/>
      <c r="AE63" s="209" t="s">
        <v>134</v>
      </c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ht="22.5" outlineLevel="1" x14ac:dyDescent="0.2">
      <c r="A64" s="210">
        <v>45</v>
      </c>
      <c r="B64" s="216" t="s">
        <v>225</v>
      </c>
      <c r="C64" s="259" t="s">
        <v>226</v>
      </c>
      <c r="D64" s="218" t="s">
        <v>162</v>
      </c>
      <c r="E64" s="224">
        <v>2</v>
      </c>
      <c r="F64" s="226"/>
      <c r="G64" s="227">
        <f>ROUND(E64*F64,2)</f>
        <v>0</v>
      </c>
      <c r="H64" s="226"/>
      <c r="I64" s="227">
        <f>ROUND(E64*H64,2)</f>
        <v>0</v>
      </c>
      <c r="J64" s="226"/>
      <c r="K64" s="227">
        <f>ROUND(E64*J64,2)</f>
        <v>0</v>
      </c>
      <c r="L64" s="227">
        <v>15</v>
      </c>
      <c r="M64" s="227">
        <f>G64*(1+L64/100)</f>
        <v>0</v>
      </c>
      <c r="N64" s="219">
        <v>8.4999999999999995E-4</v>
      </c>
      <c r="O64" s="219">
        <f>ROUND(E64*N64,5)</f>
        <v>1.6999999999999999E-3</v>
      </c>
      <c r="P64" s="219">
        <v>0</v>
      </c>
      <c r="Q64" s="219">
        <f>ROUND(E64*P64,5)</f>
        <v>0</v>
      </c>
      <c r="R64" s="219"/>
      <c r="S64" s="219"/>
      <c r="T64" s="220">
        <v>0.45</v>
      </c>
      <c r="U64" s="219">
        <f>ROUND(E64*T64,2)</f>
        <v>0.9</v>
      </c>
      <c r="V64" s="209"/>
      <c r="W64" s="209"/>
      <c r="X64" s="209"/>
      <c r="Y64" s="209"/>
      <c r="Z64" s="209"/>
      <c r="AA64" s="209"/>
      <c r="AB64" s="209"/>
      <c r="AC64" s="209"/>
      <c r="AD64" s="209"/>
      <c r="AE64" s="209" t="s">
        <v>134</v>
      </c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ht="22.5" outlineLevel="1" x14ac:dyDescent="0.2">
      <c r="A65" s="210">
        <v>46</v>
      </c>
      <c r="B65" s="216" t="s">
        <v>227</v>
      </c>
      <c r="C65" s="259" t="s">
        <v>228</v>
      </c>
      <c r="D65" s="218" t="s">
        <v>208</v>
      </c>
      <c r="E65" s="224">
        <v>1</v>
      </c>
      <c r="F65" s="226"/>
      <c r="G65" s="227">
        <f>ROUND(E65*F65,2)</f>
        <v>0</v>
      </c>
      <c r="H65" s="226"/>
      <c r="I65" s="227">
        <f>ROUND(E65*H65,2)</f>
        <v>0</v>
      </c>
      <c r="J65" s="226"/>
      <c r="K65" s="227">
        <f>ROUND(E65*J65,2)</f>
        <v>0</v>
      </c>
      <c r="L65" s="227">
        <v>15</v>
      </c>
      <c r="M65" s="227">
        <f>G65*(1+L65/100)</f>
        <v>0</v>
      </c>
      <c r="N65" s="219">
        <v>1.5299999999999999E-3</v>
      </c>
      <c r="O65" s="219">
        <f>ROUND(E65*N65,5)</f>
        <v>1.5299999999999999E-3</v>
      </c>
      <c r="P65" s="219">
        <v>0</v>
      </c>
      <c r="Q65" s="219">
        <f>ROUND(E65*P65,5)</f>
        <v>0</v>
      </c>
      <c r="R65" s="219"/>
      <c r="S65" s="219"/>
      <c r="T65" s="220">
        <v>0.65500000000000003</v>
      </c>
      <c r="U65" s="219">
        <f>ROUND(E65*T65,2)</f>
        <v>0.66</v>
      </c>
      <c r="V65" s="209"/>
      <c r="W65" s="209"/>
      <c r="X65" s="209"/>
      <c r="Y65" s="209"/>
      <c r="Z65" s="209"/>
      <c r="AA65" s="209"/>
      <c r="AB65" s="209"/>
      <c r="AC65" s="209"/>
      <c r="AD65" s="209"/>
      <c r="AE65" s="209" t="s">
        <v>134</v>
      </c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 outlineLevel="1" x14ac:dyDescent="0.2">
      <c r="A66" s="210">
        <v>47</v>
      </c>
      <c r="B66" s="216" t="s">
        <v>229</v>
      </c>
      <c r="C66" s="259" t="s">
        <v>230</v>
      </c>
      <c r="D66" s="218" t="s">
        <v>208</v>
      </c>
      <c r="E66" s="224">
        <v>1</v>
      </c>
      <c r="F66" s="226"/>
      <c r="G66" s="227">
        <f>ROUND(E66*F66,2)</f>
        <v>0</v>
      </c>
      <c r="H66" s="226"/>
      <c r="I66" s="227">
        <f>ROUND(E66*H66,2)</f>
        <v>0</v>
      </c>
      <c r="J66" s="226"/>
      <c r="K66" s="227">
        <f>ROUND(E66*J66,2)</f>
        <v>0</v>
      </c>
      <c r="L66" s="227">
        <v>15</v>
      </c>
      <c r="M66" s="227">
        <f>G66*(1+L66/100)</f>
        <v>0</v>
      </c>
      <c r="N66" s="219">
        <v>1.8600000000000001E-3</v>
      </c>
      <c r="O66" s="219">
        <f>ROUND(E66*N66,5)</f>
        <v>1.8600000000000001E-3</v>
      </c>
      <c r="P66" s="219">
        <v>0</v>
      </c>
      <c r="Q66" s="219">
        <f>ROUND(E66*P66,5)</f>
        <v>0</v>
      </c>
      <c r="R66" s="219"/>
      <c r="S66" s="219"/>
      <c r="T66" s="220">
        <v>1.3340000000000001</v>
      </c>
      <c r="U66" s="219">
        <f>ROUND(E66*T66,2)</f>
        <v>1.33</v>
      </c>
      <c r="V66" s="209"/>
      <c r="W66" s="209"/>
      <c r="X66" s="209"/>
      <c r="Y66" s="209"/>
      <c r="Z66" s="209"/>
      <c r="AA66" s="209"/>
      <c r="AB66" s="209"/>
      <c r="AC66" s="209"/>
      <c r="AD66" s="209"/>
      <c r="AE66" s="209" t="s">
        <v>134</v>
      </c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spans="1:60" ht="22.5" outlineLevel="1" x14ac:dyDescent="0.2">
      <c r="A67" s="210">
        <v>48</v>
      </c>
      <c r="B67" s="216" t="s">
        <v>231</v>
      </c>
      <c r="C67" s="259" t="s">
        <v>232</v>
      </c>
      <c r="D67" s="218" t="s">
        <v>208</v>
      </c>
      <c r="E67" s="224">
        <v>1</v>
      </c>
      <c r="F67" s="226"/>
      <c r="G67" s="227">
        <f>ROUND(E67*F67,2)</f>
        <v>0</v>
      </c>
      <c r="H67" s="226"/>
      <c r="I67" s="227">
        <f>ROUND(E67*H67,2)</f>
        <v>0</v>
      </c>
      <c r="J67" s="226"/>
      <c r="K67" s="227">
        <f>ROUND(E67*J67,2)</f>
        <v>0</v>
      </c>
      <c r="L67" s="227">
        <v>15</v>
      </c>
      <c r="M67" s="227">
        <f>G67*(1+L67/100)</f>
        <v>0</v>
      </c>
      <c r="N67" s="219">
        <v>5.0779999999999999E-2</v>
      </c>
      <c r="O67" s="219">
        <f>ROUND(E67*N67,5)</f>
        <v>5.0779999999999999E-2</v>
      </c>
      <c r="P67" s="219">
        <v>0</v>
      </c>
      <c r="Q67" s="219">
        <f>ROUND(E67*P67,5)</f>
        <v>0</v>
      </c>
      <c r="R67" s="219"/>
      <c r="S67" s="219"/>
      <c r="T67" s="220">
        <v>2.46</v>
      </c>
      <c r="U67" s="219">
        <f>ROUND(E67*T67,2)</f>
        <v>2.46</v>
      </c>
      <c r="V67" s="209"/>
      <c r="W67" s="209"/>
      <c r="X67" s="209"/>
      <c r="Y67" s="209"/>
      <c r="Z67" s="209"/>
      <c r="AA67" s="209"/>
      <c r="AB67" s="209"/>
      <c r="AC67" s="209"/>
      <c r="AD67" s="209"/>
      <c r="AE67" s="209" t="s">
        <v>134</v>
      </c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spans="1:60" outlineLevel="1" x14ac:dyDescent="0.2">
      <c r="A68" s="210">
        <v>49</v>
      </c>
      <c r="B68" s="216" t="s">
        <v>233</v>
      </c>
      <c r="C68" s="259" t="s">
        <v>234</v>
      </c>
      <c r="D68" s="218" t="s">
        <v>162</v>
      </c>
      <c r="E68" s="224">
        <v>1</v>
      </c>
      <c r="F68" s="226"/>
      <c r="G68" s="227">
        <f>ROUND(E68*F68,2)</f>
        <v>0</v>
      </c>
      <c r="H68" s="226"/>
      <c r="I68" s="227">
        <f>ROUND(E68*H68,2)</f>
        <v>0</v>
      </c>
      <c r="J68" s="226"/>
      <c r="K68" s="227">
        <f>ROUND(E68*J68,2)</f>
        <v>0</v>
      </c>
      <c r="L68" s="227">
        <v>15</v>
      </c>
      <c r="M68" s="227">
        <f>G68*(1+L68/100)</f>
        <v>0</v>
      </c>
      <c r="N68" s="219">
        <v>2.0000000000000001E-4</v>
      </c>
      <c r="O68" s="219">
        <f>ROUND(E68*N68,5)</f>
        <v>2.0000000000000001E-4</v>
      </c>
      <c r="P68" s="219">
        <v>0</v>
      </c>
      <c r="Q68" s="219">
        <f>ROUND(E68*P68,5)</f>
        <v>0</v>
      </c>
      <c r="R68" s="219"/>
      <c r="S68" s="219"/>
      <c r="T68" s="220">
        <v>0.246</v>
      </c>
      <c r="U68" s="219">
        <f>ROUND(E68*T68,2)</f>
        <v>0.25</v>
      </c>
      <c r="V68" s="209"/>
      <c r="W68" s="209"/>
      <c r="X68" s="209"/>
      <c r="Y68" s="209"/>
      <c r="Z68" s="209"/>
      <c r="AA68" s="209"/>
      <c r="AB68" s="209"/>
      <c r="AC68" s="209"/>
      <c r="AD68" s="209"/>
      <c r="AE68" s="209" t="s">
        <v>134</v>
      </c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spans="1:60" outlineLevel="1" x14ac:dyDescent="0.2">
      <c r="A69" s="210">
        <v>50</v>
      </c>
      <c r="B69" s="216" t="s">
        <v>235</v>
      </c>
      <c r="C69" s="259" t="s">
        <v>236</v>
      </c>
      <c r="D69" s="218" t="s">
        <v>162</v>
      </c>
      <c r="E69" s="224">
        <v>1</v>
      </c>
      <c r="F69" s="226"/>
      <c r="G69" s="227">
        <f>ROUND(E69*F69,2)</f>
        <v>0</v>
      </c>
      <c r="H69" s="226"/>
      <c r="I69" s="227">
        <f>ROUND(E69*H69,2)</f>
        <v>0</v>
      </c>
      <c r="J69" s="226"/>
      <c r="K69" s="227">
        <f>ROUND(E69*J69,2)</f>
        <v>0</v>
      </c>
      <c r="L69" s="227">
        <v>15</v>
      </c>
      <c r="M69" s="227">
        <f>G69*(1+L69/100)</f>
        <v>0</v>
      </c>
      <c r="N69" s="219">
        <v>1.82E-3</v>
      </c>
      <c r="O69" s="219">
        <f>ROUND(E69*N69,5)</f>
        <v>1.82E-3</v>
      </c>
      <c r="P69" s="219">
        <v>0</v>
      </c>
      <c r="Q69" s="219">
        <f>ROUND(E69*P69,5)</f>
        <v>0</v>
      </c>
      <c r="R69" s="219"/>
      <c r="S69" s="219"/>
      <c r="T69" s="220">
        <v>1.26</v>
      </c>
      <c r="U69" s="219">
        <f>ROUND(E69*T69,2)</f>
        <v>1.26</v>
      </c>
      <c r="V69" s="209"/>
      <c r="W69" s="209"/>
      <c r="X69" s="209"/>
      <c r="Y69" s="209"/>
      <c r="Z69" s="209"/>
      <c r="AA69" s="209"/>
      <c r="AB69" s="209"/>
      <c r="AC69" s="209"/>
      <c r="AD69" s="209"/>
      <c r="AE69" s="209" t="s">
        <v>134</v>
      </c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spans="1:60" outlineLevel="1" x14ac:dyDescent="0.2">
      <c r="A70" s="210">
        <v>51</v>
      </c>
      <c r="B70" s="216" t="s">
        <v>237</v>
      </c>
      <c r="C70" s="259" t="s">
        <v>238</v>
      </c>
      <c r="D70" s="218" t="s">
        <v>208</v>
      </c>
      <c r="E70" s="224">
        <v>1</v>
      </c>
      <c r="F70" s="226"/>
      <c r="G70" s="227">
        <f>ROUND(E70*F70,2)</f>
        <v>0</v>
      </c>
      <c r="H70" s="226"/>
      <c r="I70" s="227">
        <f>ROUND(E70*H70,2)</f>
        <v>0</v>
      </c>
      <c r="J70" s="226"/>
      <c r="K70" s="227">
        <f>ROUND(E70*J70,2)</f>
        <v>0</v>
      </c>
      <c r="L70" s="227">
        <v>15</v>
      </c>
      <c r="M70" s="227">
        <f>G70*(1+L70/100)</f>
        <v>0</v>
      </c>
      <c r="N70" s="219">
        <v>0</v>
      </c>
      <c r="O70" s="219">
        <f>ROUND(E70*N70,5)</f>
        <v>0</v>
      </c>
      <c r="P70" s="219">
        <v>6.7000000000000004E-2</v>
      </c>
      <c r="Q70" s="219">
        <f>ROUND(E70*P70,5)</f>
        <v>6.7000000000000004E-2</v>
      </c>
      <c r="R70" s="219"/>
      <c r="S70" s="219"/>
      <c r="T70" s="220">
        <v>0.31</v>
      </c>
      <c r="U70" s="219">
        <f>ROUND(E70*T70,2)</f>
        <v>0.31</v>
      </c>
      <c r="V70" s="209"/>
      <c r="W70" s="209"/>
      <c r="X70" s="209"/>
      <c r="Y70" s="209"/>
      <c r="Z70" s="209"/>
      <c r="AA70" s="209"/>
      <c r="AB70" s="209"/>
      <c r="AC70" s="209"/>
      <c r="AD70" s="209"/>
      <c r="AE70" s="209" t="s">
        <v>134</v>
      </c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spans="1:60" x14ac:dyDescent="0.2">
      <c r="A71" s="211" t="s">
        <v>129</v>
      </c>
      <c r="B71" s="217" t="s">
        <v>84</v>
      </c>
      <c r="C71" s="260" t="s">
        <v>85</v>
      </c>
      <c r="D71" s="221"/>
      <c r="E71" s="225"/>
      <c r="F71" s="228"/>
      <c r="G71" s="228">
        <f>SUMIF(AE72:AE75,"&lt;&gt;NOR",G72:G75)</f>
        <v>0</v>
      </c>
      <c r="H71" s="228"/>
      <c r="I71" s="228">
        <f>SUM(I72:I75)</f>
        <v>0</v>
      </c>
      <c r="J71" s="228"/>
      <c r="K71" s="228">
        <f>SUM(K72:K75)</f>
        <v>0</v>
      </c>
      <c r="L71" s="228"/>
      <c r="M71" s="228">
        <f>SUM(M72:M75)</f>
        <v>0</v>
      </c>
      <c r="N71" s="222"/>
      <c r="O71" s="222">
        <f>SUM(O72:O75)</f>
        <v>2.5999999999999999E-2</v>
      </c>
      <c r="P71" s="222"/>
      <c r="Q71" s="222">
        <f>SUM(Q72:Q75)</f>
        <v>0.13100000000000001</v>
      </c>
      <c r="R71" s="222"/>
      <c r="S71" s="222"/>
      <c r="T71" s="223"/>
      <c r="U71" s="222">
        <f>SUM(U72:U75)</f>
        <v>6.1099999999999994</v>
      </c>
      <c r="AE71" t="s">
        <v>130</v>
      </c>
    </row>
    <row r="72" spans="1:60" outlineLevel="1" x14ac:dyDescent="0.2">
      <c r="A72" s="210">
        <v>52</v>
      </c>
      <c r="B72" s="216" t="s">
        <v>239</v>
      </c>
      <c r="C72" s="259" t="s">
        <v>240</v>
      </c>
      <c r="D72" s="218" t="s">
        <v>162</v>
      </c>
      <c r="E72" s="224">
        <v>1</v>
      </c>
      <c r="F72" s="226"/>
      <c r="G72" s="227">
        <f>ROUND(E72*F72,2)</f>
        <v>0</v>
      </c>
      <c r="H72" s="226"/>
      <c r="I72" s="227">
        <f>ROUND(E72*H72,2)</f>
        <v>0</v>
      </c>
      <c r="J72" s="226"/>
      <c r="K72" s="227">
        <f>ROUND(E72*J72,2)</f>
        <v>0</v>
      </c>
      <c r="L72" s="227">
        <v>15</v>
      </c>
      <c r="M72" s="227">
        <f>G72*(1+L72/100)</f>
        <v>0</v>
      </c>
      <c r="N72" s="219">
        <v>0</v>
      </c>
      <c r="O72" s="219">
        <f>ROUND(E72*N72,5)</f>
        <v>0</v>
      </c>
      <c r="P72" s="219">
        <v>0.13100000000000001</v>
      </c>
      <c r="Q72" s="219">
        <f>ROUND(E72*P72,5)</f>
        <v>0.13100000000000001</v>
      </c>
      <c r="R72" s="219"/>
      <c r="S72" s="219"/>
      <c r="T72" s="220">
        <v>0.77</v>
      </c>
      <c r="U72" s="219">
        <f>ROUND(E72*T72,2)</f>
        <v>0.77</v>
      </c>
      <c r="V72" s="209"/>
      <c r="W72" s="209"/>
      <c r="X72" s="209"/>
      <c r="Y72" s="209"/>
      <c r="Z72" s="209"/>
      <c r="AA72" s="209"/>
      <c r="AB72" s="209"/>
      <c r="AC72" s="209"/>
      <c r="AD72" s="209"/>
      <c r="AE72" s="209" t="s">
        <v>134</v>
      </c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spans="1:60" outlineLevel="1" x14ac:dyDescent="0.2">
      <c r="A73" s="210">
        <v>53</v>
      </c>
      <c r="B73" s="216" t="s">
        <v>241</v>
      </c>
      <c r="C73" s="259" t="s">
        <v>242</v>
      </c>
      <c r="D73" s="218" t="s">
        <v>162</v>
      </c>
      <c r="E73" s="224">
        <v>1</v>
      </c>
      <c r="F73" s="226"/>
      <c r="G73" s="227">
        <f>ROUND(E73*F73,2)</f>
        <v>0</v>
      </c>
      <c r="H73" s="226"/>
      <c r="I73" s="227">
        <f>ROUND(E73*H73,2)</f>
        <v>0</v>
      </c>
      <c r="J73" s="226"/>
      <c r="K73" s="227">
        <f>ROUND(E73*J73,2)</f>
        <v>0</v>
      </c>
      <c r="L73" s="227">
        <v>15</v>
      </c>
      <c r="M73" s="227">
        <f>G73*(1+L73/100)</f>
        <v>0</v>
      </c>
      <c r="N73" s="219">
        <v>0</v>
      </c>
      <c r="O73" s="219">
        <f>ROUND(E73*N73,5)</f>
        <v>0</v>
      </c>
      <c r="P73" s="219">
        <v>0</v>
      </c>
      <c r="Q73" s="219">
        <f>ROUND(E73*P73,5)</f>
        <v>0</v>
      </c>
      <c r="R73" s="219"/>
      <c r="S73" s="219"/>
      <c r="T73" s="220">
        <v>3.78</v>
      </c>
      <c r="U73" s="219">
        <f>ROUND(E73*T73,2)</f>
        <v>3.78</v>
      </c>
      <c r="V73" s="209"/>
      <c r="W73" s="209"/>
      <c r="X73" s="209"/>
      <c r="Y73" s="209"/>
      <c r="Z73" s="209"/>
      <c r="AA73" s="209"/>
      <c r="AB73" s="209"/>
      <c r="AC73" s="209"/>
      <c r="AD73" s="209"/>
      <c r="AE73" s="209" t="s">
        <v>134</v>
      </c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spans="1:60" outlineLevel="1" x14ac:dyDescent="0.2">
      <c r="A74" s="210">
        <v>54</v>
      </c>
      <c r="B74" s="216" t="s">
        <v>243</v>
      </c>
      <c r="C74" s="259" t="s">
        <v>244</v>
      </c>
      <c r="D74" s="218" t="s">
        <v>162</v>
      </c>
      <c r="E74" s="224">
        <v>2</v>
      </c>
      <c r="F74" s="226"/>
      <c r="G74" s="227">
        <f>ROUND(E74*F74,2)</f>
        <v>0</v>
      </c>
      <c r="H74" s="226"/>
      <c r="I74" s="227">
        <f>ROUND(E74*H74,2)</f>
        <v>0</v>
      </c>
      <c r="J74" s="226"/>
      <c r="K74" s="227">
        <f>ROUND(E74*J74,2)</f>
        <v>0</v>
      </c>
      <c r="L74" s="227">
        <v>15</v>
      </c>
      <c r="M74" s="227">
        <f>G74*(1+L74/100)</f>
        <v>0</v>
      </c>
      <c r="N74" s="219">
        <v>0</v>
      </c>
      <c r="O74" s="219">
        <f>ROUND(E74*N74,5)</f>
        <v>0</v>
      </c>
      <c r="P74" s="219">
        <v>0</v>
      </c>
      <c r="Q74" s="219">
        <f>ROUND(E74*P74,5)</f>
        <v>0</v>
      </c>
      <c r="R74" s="219"/>
      <c r="S74" s="219"/>
      <c r="T74" s="220">
        <v>0.78</v>
      </c>
      <c r="U74" s="219">
        <f>ROUND(E74*T74,2)</f>
        <v>1.56</v>
      </c>
      <c r="V74" s="209"/>
      <c r="W74" s="209"/>
      <c r="X74" s="209"/>
      <c r="Y74" s="209"/>
      <c r="Z74" s="209"/>
      <c r="AA74" s="209"/>
      <c r="AB74" s="209"/>
      <c r="AC74" s="209"/>
      <c r="AD74" s="209"/>
      <c r="AE74" s="209" t="s">
        <v>134</v>
      </c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spans="1:60" outlineLevel="1" x14ac:dyDescent="0.2">
      <c r="A75" s="210">
        <v>55</v>
      </c>
      <c r="B75" s="216" t="s">
        <v>245</v>
      </c>
      <c r="C75" s="259" t="s">
        <v>246</v>
      </c>
      <c r="D75" s="218" t="s">
        <v>162</v>
      </c>
      <c r="E75" s="224">
        <v>2</v>
      </c>
      <c r="F75" s="226"/>
      <c r="G75" s="227">
        <f>ROUND(E75*F75,2)</f>
        <v>0</v>
      </c>
      <c r="H75" s="226"/>
      <c r="I75" s="227">
        <f>ROUND(E75*H75,2)</f>
        <v>0</v>
      </c>
      <c r="J75" s="226"/>
      <c r="K75" s="227">
        <f>ROUND(E75*J75,2)</f>
        <v>0</v>
      </c>
      <c r="L75" s="227">
        <v>15</v>
      </c>
      <c r="M75" s="227">
        <f>G75*(1+L75/100)</f>
        <v>0</v>
      </c>
      <c r="N75" s="219">
        <v>1.2999999999999999E-2</v>
      </c>
      <c r="O75" s="219">
        <f>ROUND(E75*N75,5)</f>
        <v>2.5999999999999999E-2</v>
      </c>
      <c r="P75" s="219">
        <v>0</v>
      </c>
      <c r="Q75" s="219">
        <f>ROUND(E75*P75,5)</f>
        <v>0</v>
      </c>
      <c r="R75" s="219"/>
      <c r="S75" s="219"/>
      <c r="T75" s="220">
        <v>0</v>
      </c>
      <c r="U75" s="219">
        <f>ROUND(E75*T75,2)</f>
        <v>0</v>
      </c>
      <c r="V75" s="209"/>
      <c r="W75" s="209"/>
      <c r="X75" s="209"/>
      <c r="Y75" s="209"/>
      <c r="Z75" s="209"/>
      <c r="AA75" s="209"/>
      <c r="AB75" s="209"/>
      <c r="AC75" s="209"/>
      <c r="AD75" s="209"/>
      <c r="AE75" s="209" t="s">
        <v>247</v>
      </c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spans="1:60" x14ac:dyDescent="0.2">
      <c r="A76" s="211" t="s">
        <v>129</v>
      </c>
      <c r="B76" s="217" t="s">
        <v>86</v>
      </c>
      <c r="C76" s="260" t="s">
        <v>87</v>
      </c>
      <c r="D76" s="221"/>
      <c r="E76" s="225"/>
      <c r="F76" s="228"/>
      <c r="G76" s="228">
        <f>SUMIF(AE77:AE78,"&lt;&gt;NOR",G77:G78)</f>
        <v>0</v>
      </c>
      <c r="H76" s="228"/>
      <c r="I76" s="228">
        <f>SUM(I77:I78)</f>
        <v>0</v>
      </c>
      <c r="J76" s="228"/>
      <c r="K76" s="228">
        <f>SUM(K77:K78)</f>
        <v>0</v>
      </c>
      <c r="L76" s="228"/>
      <c r="M76" s="228">
        <f>SUM(M77:M78)</f>
        <v>0</v>
      </c>
      <c r="N76" s="222"/>
      <c r="O76" s="222">
        <f>SUM(O77:O78)</f>
        <v>0</v>
      </c>
      <c r="P76" s="222"/>
      <c r="Q76" s="222">
        <f>SUM(Q77:Q78)</f>
        <v>0</v>
      </c>
      <c r="R76" s="222"/>
      <c r="S76" s="222"/>
      <c r="T76" s="223"/>
      <c r="U76" s="222">
        <f>SUM(U77:U78)</f>
        <v>0.54</v>
      </c>
      <c r="AE76" t="s">
        <v>130</v>
      </c>
    </row>
    <row r="77" spans="1:60" outlineLevel="1" x14ac:dyDescent="0.2">
      <c r="A77" s="210">
        <v>56</v>
      </c>
      <c r="B77" s="216" t="s">
        <v>248</v>
      </c>
      <c r="C77" s="259" t="s">
        <v>249</v>
      </c>
      <c r="D77" s="218" t="s">
        <v>250</v>
      </c>
      <c r="E77" s="224">
        <v>1</v>
      </c>
      <c r="F77" s="226"/>
      <c r="G77" s="227">
        <f>ROUND(E77*F77,2)</f>
        <v>0</v>
      </c>
      <c r="H77" s="226"/>
      <c r="I77" s="227">
        <f>ROUND(E77*H77,2)</f>
        <v>0</v>
      </c>
      <c r="J77" s="226"/>
      <c r="K77" s="227">
        <f>ROUND(E77*J77,2)</f>
        <v>0</v>
      </c>
      <c r="L77" s="227">
        <v>15</v>
      </c>
      <c r="M77" s="227">
        <f>G77*(1+L77/100)</f>
        <v>0</v>
      </c>
      <c r="N77" s="219">
        <v>0</v>
      </c>
      <c r="O77" s="219">
        <f>ROUND(E77*N77,5)</f>
        <v>0</v>
      </c>
      <c r="P77" s="219">
        <v>0</v>
      </c>
      <c r="Q77" s="219">
        <f>ROUND(E77*P77,5)</f>
        <v>0</v>
      </c>
      <c r="R77" s="219"/>
      <c r="S77" s="219"/>
      <c r="T77" s="220">
        <v>0.27</v>
      </c>
      <c r="U77" s="219">
        <f>ROUND(E77*T77,2)</f>
        <v>0.27</v>
      </c>
      <c r="V77" s="209"/>
      <c r="W77" s="209"/>
      <c r="X77" s="209"/>
      <c r="Y77" s="209"/>
      <c r="Z77" s="209"/>
      <c r="AA77" s="209"/>
      <c r="AB77" s="209"/>
      <c r="AC77" s="209"/>
      <c r="AD77" s="209"/>
      <c r="AE77" s="209" t="s">
        <v>134</v>
      </c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</row>
    <row r="78" spans="1:60" outlineLevel="1" x14ac:dyDescent="0.2">
      <c r="A78" s="210">
        <v>57</v>
      </c>
      <c r="B78" s="216" t="s">
        <v>251</v>
      </c>
      <c r="C78" s="259" t="s">
        <v>252</v>
      </c>
      <c r="D78" s="218" t="s">
        <v>162</v>
      </c>
      <c r="E78" s="224">
        <v>1</v>
      </c>
      <c r="F78" s="226"/>
      <c r="G78" s="227">
        <f>ROUND(E78*F78,2)</f>
        <v>0</v>
      </c>
      <c r="H78" s="226"/>
      <c r="I78" s="227">
        <f>ROUND(E78*H78,2)</f>
        <v>0</v>
      </c>
      <c r="J78" s="226"/>
      <c r="K78" s="227">
        <f>ROUND(E78*J78,2)</f>
        <v>0</v>
      </c>
      <c r="L78" s="227">
        <v>15</v>
      </c>
      <c r="M78" s="227">
        <f>G78*(1+L78/100)</f>
        <v>0</v>
      </c>
      <c r="N78" s="219">
        <v>0</v>
      </c>
      <c r="O78" s="219">
        <f>ROUND(E78*N78,5)</f>
        <v>0</v>
      </c>
      <c r="P78" s="219">
        <v>0</v>
      </c>
      <c r="Q78" s="219">
        <f>ROUND(E78*P78,5)</f>
        <v>0</v>
      </c>
      <c r="R78" s="219"/>
      <c r="S78" s="219"/>
      <c r="T78" s="220">
        <v>0.27</v>
      </c>
      <c r="U78" s="219">
        <f>ROUND(E78*T78,2)</f>
        <v>0.27</v>
      </c>
      <c r="V78" s="209"/>
      <c r="W78" s="209"/>
      <c r="X78" s="209"/>
      <c r="Y78" s="209"/>
      <c r="Z78" s="209"/>
      <c r="AA78" s="209"/>
      <c r="AB78" s="209"/>
      <c r="AC78" s="209"/>
      <c r="AD78" s="209"/>
      <c r="AE78" s="209" t="s">
        <v>134</v>
      </c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spans="1:60" x14ac:dyDescent="0.2">
      <c r="A79" s="211" t="s">
        <v>129</v>
      </c>
      <c r="B79" s="217" t="s">
        <v>88</v>
      </c>
      <c r="C79" s="260" t="s">
        <v>89</v>
      </c>
      <c r="D79" s="221"/>
      <c r="E79" s="225"/>
      <c r="F79" s="228"/>
      <c r="G79" s="228">
        <f>SUMIF(AE80:AE86,"&lt;&gt;NOR",G80:G86)</f>
        <v>0</v>
      </c>
      <c r="H79" s="228"/>
      <c r="I79" s="228">
        <f>SUM(I80:I86)</f>
        <v>0</v>
      </c>
      <c r="J79" s="228"/>
      <c r="K79" s="228">
        <f>SUM(K80:K86)</f>
        <v>0</v>
      </c>
      <c r="L79" s="228"/>
      <c r="M79" s="228">
        <f>SUM(M80:M86)</f>
        <v>0</v>
      </c>
      <c r="N79" s="222"/>
      <c r="O79" s="222">
        <f>SUM(O80:O86)</f>
        <v>7.46E-2</v>
      </c>
      <c r="P79" s="222"/>
      <c r="Q79" s="222">
        <f>SUM(Q80:Q86)</f>
        <v>0</v>
      </c>
      <c r="R79" s="222"/>
      <c r="S79" s="222"/>
      <c r="T79" s="223"/>
      <c r="U79" s="222">
        <f>SUM(U80:U86)</f>
        <v>4.8899999999999997</v>
      </c>
      <c r="AE79" t="s">
        <v>130</v>
      </c>
    </row>
    <row r="80" spans="1:60" outlineLevel="1" x14ac:dyDescent="0.2">
      <c r="A80" s="210">
        <v>58</v>
      </c>
      <c r="B80" s="216" t="s">
        <v>253</v>
      </c>
      <c r="C80" s="259" t="s">
        <v>254</v>
      </c>
      <c r="D80" s="218" t="s">
        <v>133</v>
      </c>
      <c r="E80" s="224">
        <v>3.58</v>
      </c>
      <c r="F80" s="226"/>
      <c r="G80" s="227">
        <f>ROUND(E80*F80,2)</f>
        <v>0</v>
      </c>
      <c r="H80" s="226"/>
      <c r="I80" s="227">
        <f>ROUND(E80*H80,2)</f>
        <v>0</v>
      </c>
      <c r="J80" s="226"/>
      <c r="K80" s="227">
        <f>ROUND(E80*J80,2)</f>
        <v>0</v>
      </c>
      <c r="L80" s="227">
        <v>15</v>
      </c>
      <c r="M80" s="227">
        <f>G80*(1+L80/100)</f>
        <v>0</v>
      </c>
      <c r="N80" s="219">
        <v>0</v>
      </c>
      <c r="O80" s="219">
        <f>ROUND(E80*N80,5)</f>
        <v>0</v>
      </c>
      <c r="P80" s="219">
        <v>0</v>
      </c>
      <c r="Q80" s="219">
        <f>ROUND(E80*P80,5)</f>
        <v>0</v>
      </c>
      <c r="R80" s="219"/>
      <c r="S80" s="219"/>
      <c r="T80" s="220">
        <v>0.05</v>
      </c>
      <c r="U80" s="219">
        <f>ROUND(E80*T80,2)</f>
        <v>0.18</v>
      </c>
      <c r="V80" s="209"/>
      <c r="W80" s="209"/>
      <c r="X80" s="209"/>
      <c r="Y80" s="209"/>
      <c r="Z80" s="209"/>
      <c r="AA80" s="209"/>
      <c r="AB80" s="209"/>
      <c r="AC80" s="209"/>
      <c r="AD80" s="209"/>
      <c r="AE80" s="209" t="s">
        <v>134</v>
      </c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spans="1:60" outlineLevel="1" x14ac:dyDescent="0.2">
      <c r="A81" s="210">
        <v>59</v>
      </c>
      <c r="B81" s="216" t="s">
        <v>255</v>
      </c>
      <c r="C81" s="259" t="s">
        <v>256</v>
      </c>
      <c r="D81" s="218" t="s">
        <v>133</v>
      </c>
      <c r="E81" s="224">
        <v>3.58</v>
      </c>
      <c r="F81" s="226"/>
      <c r="G81" s="227">
        <f>ROUND(E81*F81,2)</f>
        <v>0</v>
      </c>
      <c r="H81" s="226"/>
      <c r="I81" s="227">
        <f>ROUND(E81*H81,2)</f>
        <v>0</v>
      </c>
      <c r="J81" s="226"/>
      <c r="K81" s="227">
        <f>ROUND(E81*J81,2)</f>
        <v>0</v>
      </c>
      <c r="L81" s="227">
        <v>15</v>
      </c>
      <c r="M81" s="227">
        <f>G81*(1+L81/100)</f>
        <v>0</v>
      </c>
      <c r="N81" s="219">
        <v>4.7499999999999999E-3</v>
      </c>
      <c r="O81" s="219">
        <f>ROUND(E81*N81,5)</f>
        <v>1.7010000000000001E-2</v>
      </c>
      <c r="P81" s="219">
        <v>0</v>
      </c>
      <c r="Q81" s="219">
        <f>ROUND(E81*P81,5)</f>
        <v>0</v>
      </c>
      <c r="R81" s="219"/>
      <c r="S81" s="219"/>
      <c r="T81" s="220">
        <v>0.98</v>
      </c>
      <c r="U81" s="219">
        <f>ROUND(E81*T81,2)</f>
        <v>3.51</v>
      </c>
      <c r="V81" s="209"/>
      <c r="W81" s="209"/>
      <c r="X81" s="209"/>
      <c r="Y81" s="209"/>
      <c r="Z81" s="209"/>
      <c r="AA81" s="209"/>
      <c r="AB81" s="209"/>
      <c r="AC81" s="209"/>
      <c r="AD81" s="209"/>
      <c r="AE81" s="209" t="s">
        <v>134</v>
      </c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</row>
    <row r="82" spans="1:60" outlineLevel="1" x14ac:dyDescent="0.2">
      <c r="A82" s="210">
        <v>60</v>
      </c>
      <c r="B82" s="216" t="s">
        <v>257</v>
      </c>
      <c r="C82" s="259" t="s">
        <v>258</v>
      </c>
      <c r="D82" s="218" t="s">
        <v>145</v>
      </c>
      <c r="E82" s="224">
        <v>1.2</v>
      </c>
      <c r="F82" s="226"/>
      <c r="G82" s="227">
        <f>ROUND(E82*F82,2)</f>
        <v>0</v>
      </c>
      <c r="H82" s="226"/>
      <c r="I82" s="227">
        <f>ROUND(E82*H82,2)</f>
        <v>0</v>
      </c>
      <c r="J82" s="226"/>
      <c r="K82" s="227">
        <f>ROUND(E82*J82,2)</f>
        <v>0</v>
      </c>
      <c r="L82" s="227">
        <v>15</v>
      </c>
      <c r="M82" s="227">
        <f>G82*(1+L82/100)</f>
        <v>0</v>
      </c>
      <c r="N82" s="219">
        <v>0</v>
      </c>
      <c r="O82" s="219">
        <f>ROUND(E82*N82,5)</f>
        <v>0</v>
      </c>
      <c r="P82" s="219">
        <v>0</v>
      </c>
      <c r="Q82" s="219">
        <f>ROUND(E82*P82,5)</f>
        <v>0</v>
      </c>
      <c r="R82" s="219"/>
      <c r="S82" s="219"/>
      <c r="T82" s="220">
        <v>0.15</v>
      </c>
      <c r="U82" s="219">
        <f>ROUND(E82*T82,2)</f>
        <v>0.18</v>
      </c>
      <c r="V82" s="209"/>
      <c r="W82" s="209"/>
      <c r="X82" s="209"/>
      <c r="Y82" s="209"/>
      <c r="Z82" s="209"/>
      <c r="AA82" s="209"/>
      <c r="AB82" s="209"/>
      <c r="AC82" s="209"/>
      <c r="AD82" s="209"/>
      <c r="AE82" s="209" t="s">
        <v>134</v>
      </c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spans="1:60" outlineLevel="1" x14ac:dyDescent="0.2">
      <c r="A83" s="210">
        <v>61</v>
      </c>
      <c r="B83" s="216" t="s">
        <v>259</v>
      </c>
      <c r="C83" s="259" t="s">
        <v>260</v>
      </c>
      <c r="D83" s="218" t="s">
        <v>133</v>
      </c>
      <c r="E83" s="224">
        <v>3.9380000000000002</v>
      </c>
      <c r="F83" s="226"/>
      <c r="G83" s="227">
        <f>ROUND(E83*F83,2)</f>
        <v>0</v>
      </c>
      <c r="H83" s="226"/>
      <c r="I83" s="227">
        <f>ROUND(E83*H83,2)</f>
        <v>0</v>
      </c>
      <c r="J83" s="226"/>
      <c r="K83" s="227">
        <f>ROUND(E83*J83,2)</f>
        <v>0</v>
      </c>
      <c r="L83" s="227">
        <v>15</v>
      </c>
      <c r="M83" s="227">
        <f>G83*(1+L83/100)</f>
        <v>0</v>
      </c>
      <c r="N83" s="219">
        <v>1.4200000000000001E-2</v>
      </c>
      <c r="O83" s="219">
        <f>ROUND(E83*N83,5)</f>
        <v>5.5919999999999997E-2</v>
      </c>
      <c r="P83" s="219">
        <v>0</v>
      </c>
      <c r="Q83" s="219">
        <f>ROUND(E83*P83,5)</f>
        <v>0</v>
      </c>
      <c r="R83" s="219"/>
      <c r="S83" s="219"/>
      <c r="T83" s="220">
        <v>0</v>
      </c>
      <c r="U83" s="219">
        <f>ROUND(E83*T83,2)</f>
        <v>0</v>
      </c>
      <c r="V83" s="209"/>
      <c r="W83" s="209"/>
      <c r="X83" s="209"/>
      <c r="Y83" s="209"/>
      <c r="Z83" s="209"/>
      <c r="AA83" s="209"/>
      <c r="AB83" s="209"/>
      <c r="AC83" s="209"/>
      <c r="AD83" s="209"/>
      <c r="AE83" s="209" t="s">
        <v>247</v>
      </c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spans="1:60" outlineLevel="1" x14ac:dyDescent="0.2">
      <c r="A84" s="210">
        <v>62</v>
      </c>
      <c r="B84" s="216" t="s">
        <v>261</v>
      </c>
      <c r="C84" s="259" t="s">
        <v>262</v>
      </c>
      <c r="D84" s="218" t="s">
        <v>133</v>
      </c>
      <c r="E84" s="224">
        <v>3.58</v>
      </c>
      <c r="F84" s="226"/>
      <c r="G84" s="227">
        <f>ROUND(E84*F84,2)</f>
        <v>0</v>
      </c>
      <c r="H84" s="226"/>
      <c r="I84" s="227">
        <f>ROUND(E84*H84,2)</f>
        <v>0</v>
      </c>
      <c r="J84" s="226"/>
      <c r="K84" s="227">
        <f>ROUND(E84*J84,2)</f>
        <v>0</v>
      </c>
      <c r="L84" s="227">
        <v>15</v>
      </c>
      <c r="M84" s="227">
        <f>G84*(1+L84/100)</f>
        <v>0</v>
      </c>
      <c r="N84" s="219">
        <v>0</v>
      </c>
      <c r="O84" s="219">
        <f>ROUND(E84*N84,5)</f>
        <v>0</v>
      </c>
      <c r="P84" s="219">
        <v>0</v>
      </c>
      <c r="Q84" s="219">
        <f>ROUND(E84*P84,5)</f>
        <v>0</v>
      </c>
      <c r="R84" s="219"/>
      <c r="S84" s="219"/>
      <c r="T84" s="220">
        <v>0.03</v>
      </c>
      <c r="U84" s="219">
        <f>ROUND(E84*T84,2)</f>
        <v>0.11</v>
      </c>
      <c r="V84" s="209"/>
      <c r="W84" s="209"/>
      <c r="X84" s="209"/>
      <c r="Y84" s="209"/>
      <c r="Z84" s="209"/>
      <c r="AA84" s="209"/>
      <c r="AB84" s="209"/>
      <c r="AC84" s="209"/>
      <c r="AD84" s="209"/>
      <c r="AE84" s="209" t="s">
        <v>134</v>
      </c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spans="1:60" outlineLevel="1" x14ac:dyDescent="0.2">
      <c r="A85" s="210">
        <v>63</v>
      </c>
      <c r="B85" s="216" t="s">
        <v>263</v>
      </c>
      <c r="C85" s="259" t="s">
        <v>264</v>
      </c>
      <c r="D85" s="218" t="s">
        <v>145</v>
      </c>
      <c r="E85" s="224">
        <v>6.05</v>
      </c>
      <c r="F85" s="226"/>
      <c r="G85" s="227">
        <f>ROUND(E85*F85,2)</f>
        <v>0</v>
      </c>
      <c r="H85" s="226"/>
      <c r="I85" s="227">
        <f>ROUND(E85*H85,2)</f>
        <v>0</v>
      </c>
      <c r="J85" s="226"/>
      <c r="K85" s="227">
        <f>ROUND(E85*J85,2)</f>
        <v>0</v>
      </c>
      <c r="L85" s="227">
        <v>15</v>
      </c>
      <c r="M85" s="227">
        <f>G85*(1+L85/100)</f>
        <v>0</v>
      </c>
      <c r="N85" s="219">
        <v>4.0000000000000003E-5</v>
      </c>
      <c r="O85" s="219">
        <f>ROUND(E85*N85,5)</f>
        <v>2.4000000000000001E-4</v>
      </c>
      <c r="P85" s="219">
        <v>0</v>
      </c>
      <c r="Q85" s="219">
        <f>ROUND(E85*P85,5)</f>
        <v>0</v>
      </c>
      <c r="R85" s="219"/>
      <c r="S85" s="219"/>
      <c r="T85" s="220">
        <v>0.15</v>
      </c>
      <c r="U85" s="219">
        <f>ROUND(E85*T85,2)</f>
        <v>0.91</v>
      </c>
      <c r="V85" s="209"/>
      <c r="W85" s="209"/>
      <c r="X85" s="209"/>
      <c r="Y85" s="209"/>
      <c r="Z85" s="209"/>
      <c r="AA85" s="209"/>
      <c r="AB85" s="209"/>
      <c r="AC85" s="209"/>
      <c r="AD85" s="209"/>
      <c r="AE85" s="209" t="s">
        <v>134</v>
      </c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spans="1:60" ht="22.5" outlineLevel="1" x14ac:dyDescent="0.2">
      <c r="A86" s="210">
        <v>64</v>
      </c>
      <c r="B86" s="216" t="s">
        <v>265</v>
      </c>
      <c r="C86" s="259" t="s">
        <v>266</v>
      </c>
      <c r="D86" s="218" t="s">
        <v>133</v>
      </c>
      <c r="E86" s="224">
        <v>3.58</v>
      </c>
      <c r="F86" s="226"/>
      <c r="G86" s="227">
        <f>ROUND(E86*F86,2)</f>
        <v>0</v>
      </c>
      <c r="H86" s="226"/>
      <c r="I86" s="227">
        <f>ROUND(E86*H86,2)</f>
        <v>0</v>
      </c>
      <c r="J86" s="226"/>
      <c r="K86" s="227">
        <f>ROUND(E86*J86,2)</f>
        <v>0</v>
      </c>
      <c r="L86" s="227">
        <v>15</v>
      </c>
      <c r="M86" s="227">
        <f>G86*(1+L86/100)</f>
        <v>0</v>
      </c>
      <c r="N86" s="219">
        <v>4.0000000000000002E-4</v>
      </c>
      <c r="O86" s="219">
        <f>ROUND(E86*N86,5)</f>
        <v>1.4300000000000001E-3</v>
      </c>
      <c r="P86" s="219">
        <v>0</v>
      </c>
      <c r="Q86" s="219">
        <f>ROUND(E86*P86,5)</f>
        <v>0</v>
      </c>
      <c r="R86" s="219"/>
      <c r="S86" s="219"/>
      <c r="T86" s="220">
        <v>0</v>
      </c>
      <c r="U86" s="219">
        <f>ROUND(E86*T86,2)</f>
        <v>0</v>
      </c>
      <c r="V86" s="209"/>
      <c r="W86" s="209"/>
      <c r="X86" s="209"/>
      <c r="Y86" s="209"/>
      <c r="Z86" s="209"/>
      <c r="AA86" s="209"/>
      <c r="AB86" s="209"/>
      <c r="AC86" s="209"/>
      <c r="AD86" s="209"/>
      <c r="AE86" s="209" t="s">
        <v>134</v>
      </c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spans="1:60" x14ac:dyDescent="0.2">
      <c r="A87" s="211" t="s">
        <v>129</v>
      </c>
      <c r="B87" s="217" t="s">
        <v>90</v>
      </c>
      <c r="C87" s="260" t="s">
        <v>91</v>
      </c>
      <c r="D87" s="221"/>
      <c r="E87" s="225"/>
      <c r="F87" s="228"/>
      <c r="G87" s="228">
        <f>SUMIF(AE88:AE88,"&lt;&gt;NOR",G88:G88)</f>
        <v>0</v>
      </c>
      <c r="H87" s="228"/>
      <c r="I87" s="228">
        <f>SUM(I88:I88)</f>
        <v>0</v>
      </c>
      <c r="J87" s="228"/>
      <c r="K87" s="228">
        <f>SUM(K88:K88)</f>
        <v>0</v>
      </c>
      <c r="L87" s="228"/>
      <c r="M87" s="228">
        <f>SUM(M88:M88)</f>
        <v>0</v>
      </c>
      <c r="N87" s="222"/>
      <c r="O87" s="222">
        <f>SUM(O88:O88)</f>
        <v>3.8999999999999999E-4</v>
      </c>
      <c r="P87" s="222"/>
      <c r="Q87" s="222">
        <f>SUM(Q88:Q88)</f>
        <v>0</v>
      </c>
      <c r="R87" s="222"/>
      <c r="S87" s="222"/>
      <c r="T87" s="223"/>
      <c r="U87" s="222">
        <f>SUM(U88:U88)</f>
        <v>0.43</v>
      </c>
      <c r="AE87" t="s">
        <v>130</v>
      </c>
    </row>
    <row r="88" spans="1:60" ht="22.5" outlineLevel="1" x14ac:dyDescent="0.2">
      <c r="A88" s="210">
        <v>65</v>
      </c>
      <c r="B88" s="216" t="s">
        <v>267</v>
      </c>
      <c r="C88" s="259" t="s">
        <v>268</v>
      </c>
      <c r="D88" s="218" t="s">
        <v>145</v>
      </c>
      <c r="E88" s="224">
        <v>2.8</v>
      </c>
      <c r="F88" s="226"/>
      <c r="G88" s="227">
        <f>ROUND(E88*F88,2)</f>
        <v>0</v>
      </c>
      <c r="H88" s="226"/>
      <c r="I88" s="227">
        <f>ROUND(E88*H88,2)</f>
        <v>0</v>
      </c>
      <c r="J88" s="226"/>
      <c r="K88" s="227">
        <f>ROUND(E88*J88,2)</f>
        <v>0</v>
      </c>
      <c r="L88" s="227">
        <v>15</v>
      </c>
      <c r="M88" s="227">
        <f>G88*(1+L88/100)</f>
        <v>0</v>
      </c>
      <c r="N88" s="219">
        <v>1.3999999999999999E-4</v>
      </c>
      <c r="O88" s="219">
        <f>ROUND(E88*N88,5)</f>
        <v>3.8999999999999999E-4</v>
      </c>
      <c r="P88" s="219">
        <v>0</v>
      </c>
      <c r="Q88" s="219">
        <f>ROUND(E88*P88,5)</f>
        <v>0</v>
      </c>
      <c r="R88" s="219"/>
      <c r="S88" s="219"/>
      <c r="T88" s="220">
        <v>0.152</v>
      </c>
      <c r="U88" s="219">
        <f>ROUND(E88*T88,2)</f>
        <v>0.43</v>
      </c>
      <c r="V88" s="209"/>
      <c r="W88" s="209"/>
      <c r="X88" s="209"/>
      <c r="Y88" s="209"/>
      <c r="Z88" s="209"/>
      <c r="AA88" s="209"/>
      <c r="AB88" s="209"/>
      <c r="AC88" s="209"/>
      <c r="AD88" s="209"/>
      <c r="AE88" s="209" t="s">
        <v>134</v>
      </c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spans="1:60" x14ac:dyDescent="0.2">
      <c r="A89" s="211" t="s">
        <v>129</v>
      </c>
      <c r="B89" s="217" t="s">
        <v>92</v>
      </c>
      <c r="C89" s="260" t="s">
        <v>93</v>
      </c>
      <c r="D89" s="221"/>
      <c r="E89" s="225"/>
      <c r="F89" s="228"/>
      <c r="G89" s="228">
        <f>SUMIF(AE90:AE90,"&lt;&gt;NOR",G90:G90)</f>
        <v>0</v>
      </c>
      <c r="H89" s="228"/>
      <c r="I89" s="228">
        <f>SUM(I90:I90)</f>
        <v>0</v>
      </c>
      <c r="J89" s="228"/>
      <c r="K89" s="228">
        <f>SUM(K90:K90)</f>
        <v>0</v>
      </c>
      <c r="L89" s="228"/>
      <c r="M89" s="228">
        <f>SUM(M90:M90)</f>
        <v>0</v>
      </c>
      <c r="N89" s="222"/>
      <c r="O89" s="222">
        <f>SUM(O90:O90)</f>
        <v>0</v>
      </c>
      <c r="P89" s="222"/>
      <c r="Q89" s="222">
        <f>SUM(Q90:Q90)</f>
        <v>2.2799999999999999E-3</v>
      </c>
      <c r="R89" s="222"/>
      <c r="S89" s="222"/>
      <c r="T89" s="223"/>
      <c r="U89" s="222">
        <f>SUM(U90:U90)</f>
        <v>0.27</v>
      </c>
      <c r="AE89" t="s">
        <v>130</v>
      </c>
    </row>
    <row r="90" spans="1:60" ht="22.5" outlineLevel="1" x14ac:dyDescent="0.2">
      <c r="A90" s="210">
        <v>66</v>
      </c>
      <c r="B90" s="216" t="s">
        <v>269</v>
      </c>
      <c r="C90" s="259" t="s">
        <v>270</v>
      </c>
      <c r="D90" s="218" t="s">
        <v>133</v>
      </c>
      <c r="E90" s="224">
        <v>2.2759999999999998</v>
      </c>
      <c r="F90" s="226"/>
      <c r="G90" s="227">
        <f>ROUND(E90*F90,2)</f>
        <v>0</v>
      </c>
      <c r="H90" s="226"/>
      <c r="I90" s="227">
        <f>ROUND(E90*H90,2)</f>
        <v>0</v>
      </c>
      <c r="J90" s="226"/>
      <c r="K90" s="227">
        <f>ROUND(E90*J90,2)</f>
        <v>0</v>
      </c>
      <c r="L90" s="227">
        <v>15</v>
      </c>
      <c r="M90" s="227">
        <f>G90*(1+L90/100)</f>
        <v>0</v>
      </c>
      <c r="N90" s="219">
        <v>0</v>
      </c>
      <c r="O90" s="219">
        <f>ROUND(E90*N90,5)</f>
        <v>0</v>
      </c>
      <c r="P90" s="219">
        <v>1E-3</v>
      </c>
      <c r="Q90" s="219">
        <f>ROUND(E90*P90,5)</f>
        <v>2.2799999999999999E-3</v>
      </c>
      <c r="R90" s="219"/>
      <c r="S90" s="219"/>
      <c r="T90" s="220">
        <v>0.12</v>
      </c>
      <c r="U90" s="219">
        <f>ROUND(E90*T90,2)</f>
        <v>0.27</v>
      </c>
      <c r="V90" s="209"/>
      <c r="W90" s="209"/>
      <c r="X90" s="209"/>
      <c r="Y90" s="209"/>
      <c r="Z90" s="209"/>
      <c r="AA90" s="209"/>
      <c r="AB90" s="209"/>
      <c r="AC90" s="209"/>
      <c r="AD90" s="209"/>
      <c r="AE90" s="209" t="s">
        <v>134</v>
      </c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spans="1:60" x14ac:dyDescent="0.2">
      <c r="A91" s="211" t="s">
        <v>129</v>
      </c>
      <c r="B91" s="217" t="s">
        <v>94</v>
      </c>
      <c r="C91" s="260" t="s">
        <v>95</v>
      </c>
      <c r="D91" s="221"/>
      <c r="E91" s="225"/>
      <c r="F91" s="228"/>
      <c r="G91" s="228">
        <f>SUMIF(AE92:AE96,"&lt;&gt;NOR",G92:G96)</f>
        <v>0</v>
      </c>
      <c r="H91" s="228"/>
      <c r="I91" s="228">
        <f>SUM(I92:I96)</f>
        <v>0</v>
      </c>
      <c r="J91" s="228"/>
      <c r="K91" s="228">
        <f>SUM(K92:K96)</f>
        <v>0</v>
      </c>
      <c r="L91" s="228"/>
      <c r="M91" s="228">
        <f>SUM(M92:M96)</f>
        <v>0</v>
      </c>
      <c r="N91" s="222"/>
      <c r="O91" s="222">
        <f>SUM(O92:O96)</f>
        <v>0.55754999999999999</v>
      </c>
      <c r="P91" s="222"/>
      <c r="Q91" s="222">
        <f>SUM(Q92:Q96)</f>
        <v>0</v>
      </c>
      <c r="R91" s="222"/>
      <c r="S91" s="222"/>
      <c r="T91" s="223"/>
      <c r="U91" s="222">
        <f>SUM(U92:U96)</f>
        <v>28.93</v>
      </c>
      <c r="AE91" t="s">
        <v>130</v>
      </c>
    </row>
    <row r="92" spans="1:60" outlineLevel="1" x14ac:dyDescent="0.2">
      <c r="A92" s="210">
        <v>67</v>
      </c>
      <c r="B92" s="216" t="s">
        <v>271</v>
      </c>
      <c r="C92" s="259" t="s">
        <v>272</v>
      </c>
      <c r="D92" s="218" t="s">
        <v>133</v>
      </c>
      <c r="E92" s="224">
        <v>26.114999999999998</v>
      </c>
      <c r="F92" s="226"/>
      <c r="G92" s="227">
        <f>ROUND(E92*F92,2)</f>
        <v>0</v>
      </c>
      <c r="H92" s="226"/>
      <c r="I92" s="227">
        <f>ROUND(E92*H92,2)</f>
        <v>0</v>
      </c>
      <c r="J92" s="226"/>
      <c r="K92" s="227">
        <f>ROUND(E92*J92,2)</f>
        <v>0</v>
      </c>
      <c r="L92" s="227">
        <v>15</v>
      </c>
      <c r="M92" s="227">
        <f>G92*(1+L92/100)</f>
        <v>0</v>
      </c>
      <c r="N92" s="219">
        <v>0</v>
      </c>
      <c r="O92" s="219">
        <f>ROUND(E92*N92,5)</f>
        <v>0</v>
      </c>
      <c r="P92" s="219">
        <v>0</v>
      </c>
      <c r="Q92" s="219">
        <f>ROUND(E92*P92,5)</f>
        <v>0</v>
      </c>
      <c r="R92" s="219"/>
      <c r="S92" s="219"/>
      <c r="T92" s="220">
        <v>0.05</v>
      </c>
      <c r="U92" s="219">
        <f>ROUND(E92*T92,2)</f>
        <v>1.31</v>
      </c>
      <c r="V92" s="209"/>
      <c r="W92" s="209"/>
      <c r="X92" s="209"/>
      <c r="Y92" s="209"/>
      <c r="Z92" s="209"/>
      <c r="AA92" s="209"/>
      <c r="AB92" s="209"/>
      <c r="AC92" s="209"/>
      <c r="AD92" s="209"/>
      <c r="AE92" s="209" t="s">
        <v>134</v>
      </c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spans="1:60" ht="22.5" outlineLevel="1" x14ac:dyDescent="0.2">
      <c r="A93" s="210">
        <v>68</v>
      </c>
      <c r="B93" s="216" t="s">
        <v>273</v>
      </c>
      <c r="C93" s="259" t="s">
        <v>274</v>
      </c>
      <c r="D93" s="218" t="s">
        <v>133</v>
      </c>
      <c r="E93" s="224">
        <v>26.114999999999998</v>
      </c>
      <c r="F93" s="226"/>
      <c r="G93" s="227">
        <f>ROUND(E93*F93,2)</f>
        <v>0</v>
      </c>
      <c r="H93" s="226"/>
      <c r="I93" s="227">
        <f>ROUND(E93*H93,2)</f>
        <v>0</v>
      </c>
      <c r="J93" s="226"/>
      <c r="K93" s="227">
        <f>ROUND(E93*J93,2)</f>
        <v>0</v>
      </c>
      <c r="L93" s="227">
        <v>15</v>
      </c>
      <c r="M93" s="227">
        <f>G93*(1+L93/100)</f>
        <v>0</v>
      </c>
      <c r="N93" s="219">
        <v>3.7499999999999999E-3</v>
      </c>
      <c r="O93" s="219">
        <f>ROUND(E93*N93,5)</f>
        <v>9.7930000000000003E-2</v>
      </c>
      <c r="P93" s="219">
        <v>0</v>
      </c>
      <c r="Q93" s="219">
        <f>ROUND(E93*P93,5)</f>
        <v>0</v>
      </c>
      <c r="R93" s="219"/>
      <c r="S93" s="219"/>
      <c r="T93" s="220">
        <v>1.0165</v>
      </c>
      <c r="U93" s="219">
        <f>ROUND(E93*T93,2)</f>
        <v>26.55</v>
      </c>
      <c r="V93" s="209"/>
      <c r="W93" s="209"/>
      <c r="X93" s="209"/>
      <c r="Y93" s="209"/>
      <c r="Z93" s="209"/>
      <c r="AA93" s="209"/>
      <c r="AB93" s="209"/>
      <c r="AC93" s="209"/>
      <c r="AD93" s="209"/>
      <c r="AE93" s="209" t="s">
        <v>134</v>
      </c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spans="1:60" outlineLevel="1" x14ac:dyDescent="0.2">
      <c r="A94" s="210">
        <v>69</v>
      </c>
      <c r="B94" s="216" t="s">
        <v>275</v>
      </c>
      <c r="C94" s="259" t="s">
        <v>276</v>
      </c>
      <c r="D94" s="218" t="s">
        <v>145</v>
      </c>
      <c r="E94" s="224">
        <v>5.5</v>
      </c>
      <c r="F94" s="226"/>
      <c r="G94" s="227">
        <f>ROUND(E94*F94,2)</f>
        <v>0</v>
      </c>
      <c r="H94" s="226"/>
      <c r="I94" s="227">
        <f>ROUND(E94*H94,2)</f>
        <v>0</v>
      </c>
      <c r="J94" s="226"/>
      <c r="K94" s="227">
        <f>ROUND(E94*J94,2)</f>
        <v>0</v>
      </c>
      <c r="L94" s="227">
        <v>15</v>
      </c>
      <c r="M94" s="227">
        <f>G94*(1+L94/100)</f>
        <v>0</v>
      </c>
      <c r="N94" s="219">
        <v>0</v>
      </c>
      <c r="O94" s="219">
        <f>ROUND(E94*N94,5)</f>
        <v>0</v>
      </c>
      <c r="P94" s="219">
        <v>0</v>
      </c>
      <c r="Q94" s="219">
        <f>ROUND(E94*P94,5)</f>
        <v>0</v>
      </c>
      <c r="R94" s="219"/>
      <c r="S94" s="219"/>
      <c r="T94" s="220">
        <v>0.13</v>
      </c>
      <c r="U94" s="219">
        <f>ROUND(E94*T94,2)</f>
        <v>0.72</v>
      </c>
      <c r="V94" s="209"/>
      <c r="W94" s="209"/>
      <c r="X94" s="209"/>
      <c r="Y94" s="209"/>
      <c r="Z94" s="209"/>
      <c r="AA94" s="209"/>
      <c r="AB94" s="209"/>
      <c r="AC94" s="209"/>
      <c r="AD94" s="209"/>
      <c r="AE94" s="209" t="s">
        <v>134</v>
      </c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spans="1:60" outlineLevel="1" x14ac:dyDescent="0.2">
      <c r="A95" s="210">
        <v>70</v>
      </c>
      <c r="B95" s="216" t="s">
        <v>277</v>
      </c>
      <c r="C95" s="259" t="s">
        <v>278</v>
      </c>
      <c r="D95" s="218" t="s">
        <v>133</v>
      </c>
      <c r="E95" s="224">
        <v>26.115000000000002</v>
      </c>
      <c r="F95" s="226"/>
      <c r="G95" s="227">
        <f>ROUND(E95*F95,2)</f>
        <v>0</v>
      </c>
      <c r="H95" s="226"/>
      <c r="I95" s="227">
        <f>ROUND(E95*H95,2)</f>
        <v>0</v>
      </c>
      <c r="J95" s="226"/>
      <c r="K95" s="227">
        <f>ROUND(E95*J95,2)</f>
        <v>0</v>
      </c>
      <c r="L95" s="227">
        <v>15</v>
      </c>
      <c r="M95" s="227">
        <f>G95*(1+L95/100)</f>
        <v>0</v>
      </c>
      <c r="N95" s="219">
        <v>1.7600000000000001E-2</v>
      </c>
      <c r="O95" s="219">
        <f>ROUND(E95*N95,5)</f>
        <v>0.45961999999999997</v>
      </c>
      <c r="P95" s="219">
        <v>0</v>
      </c>
      <c r="Q95" s="219">
        <f>ROUND(E95*P95,5)</f>
        <v>0</v>
      </c>
      <c r="R95" s="219"/>
      <c r="S95" s="219"/>
      <c r="T95" s="220">
        <v>0</v>
      </c>
      <c r="U95" s="219">
        <f>ROUND(E95*T95,2)</f>
        <v>0</v>
      </c>
      <c r="V95" s="209"/>
      <c r="W95" s="209"/>
      <c r="X95" s="209"/>
      <c r="Y95" s="209"/>
      <c r="Z95" s="209"/>
      <c r="AA95" s="209"/>
      <c r="AB95" s="209"/>
      <c r="AC95" s="209"/>
      <c r="AD95" s="209"/>
      <c r="AE95" s="209" t="s">
        <v>247</v>
      </c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spans="1:60" outlineLevel="1" x14ac:dyDescent="0.2">
      <c r="A96" s="210">
        <v>71</v>
      </c>
      <c r="B96" s="216" t="s">
        <v>279</v>
      </c>
      <c r="C96" s="259" t="s">
        <v>280</v>
      </c>
      <c r="D96" s="218" t="s">
        <v>145</v>
      </c>
      <c r="E96" s="224">
        <v>3.2</v>
      </c>
      <c r="F96" s="226"/>
      <c r="G96" s="227">
        <f>ROUND(E96*F96,2)</f>
        <v>0</v>
      </c>
      <c r="H96" s="226"/>
      <c r="I96" s="227">
        <f>ROUND(E96*H96,2)</f>
        <v>0</v>
      </c>
      <c r="J96" s="226"/>
      <c r="K96" s="227">
        <f>ROUND(E96*J96,2)</f>
        <v>0</v>
      </c>
      <c r="L96" s="227">
        <v>15</v>
      </c>
      <c r="M96" s="227">
        <f>G96*(1+L96/100)</f>
        <v>0</v>
      </c>
      <c r="N96" s="219">
        <v>0</v>
      </c>
      <c r="O96" s="219">
        <f>ROUND(E96*N96,5)</f>
        <v>0</v>
      </c>
      <c r="P96" s="219">
        <v>0</v>
      </c>
      <c r="Q96" s="219">
        <f>ROUND(E96*P96,5)</f>
        <v>0</v>
      </c>
      <c r="R96" s="219"/>
      <c r="S96" s="219"/>
      <c r="T96" s="220">
        <v>0.11</v>
      </c>
      <c r="U96" s="219">
        <f>ROUND(E96*T96,2)</f>
        <v>0.35</v>
      </c>
      <c r="V96" s="209"/>
      <c r="W96" s="209"/>
      <c r="X96" s="209"/>
      <c r="Y96" s="209"/>
      <c r="Z96" s="209"/>
      <c r="AA96" s="209"/>
      <c r="AB96" s="209"/>
      <c r="AC96" s="209"/>
      <c r="AD96" s="209"/>
      <c r="AE96" s="209" t="s">
        <v>134</v>
      </c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spans="1:60" x14ac:dyDescent="0.2">
      <c r="A97" s="211" t="s">
        <v>129</v>
      </c>
      <c r="B97" s="217" t="s">
        <v>96</v>
      </c>
      <c r="C97" s="260" t="s">
        <v>97</v>
      </c>
      <c r="D97" s="221"/>
      <c r="E97" s="225"/>
      <c r="F97" s="228"/>
      <c r="G97" s="228">
        <f>SUMIF(AE98:AE98,"&lt;&gt;NOR",G98:G98)</f>
        <v>0</v>
      </c>
      <c r="H97" s="228"/>
      <c r="I97" s="228">
        <f>SUM(I98:I98)</f>
        <v>0</v>
      </c>
      <c r="J97" s="228"/>
      <c r="K97" s="228">
        <f>SUM(K98:K98)</f>
        <v>0</v>
      </c>
      <c r="L97" s="228"/>
      <c r="M97" s="228">
        <f>SUM(M98:M98)</f>
        <v>0</v>
      </c>
      <c r="N97" s="222"/>
      <c r="O97" s="222">
        <f>SUM(O98:O98)</f>
        <v>6.6E-4</v>
      </c>
      <c r="P97" s="222"/>
      <c r="Q97" s="222">
        <f>SUM(Q98:Q98)</f>
        <v>0</v>
      </c>
      <c r="R97" s="222"/>
      <c r="S97" s="222"/>
      <c r="T97" s="223"/>
      <c r="U97" s="222">
        <f>SUM(U98:U98)</f>
        <v>0.8</v>
      </c>
      <c r="AE97" t="s">
        <v>130</v>
      </c>
    </row>
    <row r="98" spans="1:60" outlineLevel="1" x14ac:dyDescent="0.2">
      <c r="A98" s="210">
        <v>72</v>
      </c>
      <c r="B98" s="216" t="s">
        <v>281</v>
      </c>
      <c r="C98" s="259" t="s">
        <v>282</v>
      </c>
      <c r="D98" s="218" t="s">
        <v>133</v>
      </c>
      <c r="E98" s="224">
        <v>2.76</v>
      </c>
      <c r="F98" s="226"/>
      <c r="G98" s="227">
        <f>ROUND(E98*F98,2)</f>
        <v>0</v>
      </c>
      <c r="H98" s="226"/>
      <c r="I98" s="227">
        <f>ROUND(E98*H98,2)</f>
        <v>0</v>
      </c>
      <c r="J98" s="226"/>
      <c r="K98" s="227">
        <f>ROUND(E98*J98,2)</f>
        <v>0</v>
      </c>
      <c r="L98" s="227">
        <v>15</v>
      </c>
      <c r="M98" s="227">
        <f>G98*(1+L98/100)</f>
        <v>0</v>
      </c>
      <c r="N98" s="219">
        <v>2.4000000000000001E-4</v>
      </c>
      <c r="O98" s="219">
        <f>ROUND(E98*N98,5)</f>
        <v>6.6E-4</v>
      </c>
      <c r="P98" s="219">
        <v>0</v>
      </c>
      <c r="Q98" s="219">
        <f>ROUND(E98*P98,5)</f>
        <v>0</v>
      </c>
      <c r="R98" s="219"/>
      <c r="S98" s="219"/>
      <c r="T98" s="220">
        <v>0.28999999999999998</v>
      </c>
      <c r="U98" s="219">
        <f>ROUND(E98*T98,2)</f>
        <v>0.8</v>
      </c>
      <c r="V98" s="209"/>
      <c r="W98" s="209"/>
      <c r="X98" s="209"/>
      <c r="Y98" s="209"/>
      <c r="Z98" s="209"/>
      <c r="AA98" s="209"/>
      <c r="AB98" s="209"/>
      <c r="AC98" s="209"/>
      <c r="AD98" s="209"/>
      <c r="AE98" s="209" t="s">
        <v>134</v>
      </c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spans="1:60" x14ac:dyDescent="0.2">
      <c r="A99" s="211" t="s">
        <v>129</v>
      </c>
      <c r="B99" s="217" t="s">
        <v>98</v>
      </c>
      <c r="C99" s="260" t="s">
        <v>99</v>
      </c>
      <c r="D99" s="221"/>
      <c r="E99" s="225"/>
      <c r="F99" s="228"/>
      <c r="G99" s="228">
        <f>SUMIF(AE100:AE101,"&lt;&gt;NOR",G100:G101)</f>
        <v>0</v>
      </c>
      <c r="H99" s="228"/>
      <c r="I99" s="228">
        <f>SUM(I100:I101)</f>
        <v>0</v>
      </c>
      <c r="J99" s="228"/>
      <c r="K99" s="228">
        <f>SUM(K100:K101)</f>
        <v>0</v>
      </c>
      <c r="L99" s="228"/>
      <c r="M99" s="228">
        <f>SUM(M100:M101)</f>
        <v>0</v>
      </c>
      <c r="N99" s="222"/>
      <c r="O99" s="222">
        <f>SUM(O100:O101)</f>
        <v>1.4399999999999999E-3</v>
      </c>
      <c r="P99" s="222"/>
      <c r="Q99" s="222">
        <f>SUM(Q100:Q101)</f>
        <v>0</v>
      </c>
      <c r="R99" s="222"/>
      <c r="S99" s="222"/>
      <c r="T99" s="223"/>
      <c r="U99" s="222">
        <f>SUM(U100:U101)</f>
        <v>0.36</v>
      </c>
      <c r="AE99" t="s">
        <v>130</v>
      </c>
    </row>
    <row r="100" spans="1:60" outlineLevel="1" x14ac:dyDescent="0.2">
      <c r="A100" s="210">
        <v>73</v>
      </c>
      <c r="B100" s="216" t="s">
        <v>283</v>
      </c>
      <c r="C100" s="259" t="s">
        <v>284</v>
      </c>
      <c r="D100" s="218" t="s">
        <v>133</v>
      </c>
      <c r="E100" s="224">
        <v>3.58</v>
      </c>
      <c r="F100" s="226"/>
      <c r="G100" s="227">
        <f>ROUND(E100*F100,2)</f>
        <v>0</v>
      </c>
      <c r="H100" s="226"/>
      <c r="I100" s="227">
        <f>ROUND(E100*H100,2)</f>
        <v>0</v>
      </c>
      <c r="J100" s="226"/>
      <c r="K100" s="227">
        <f>ROUND(E100*J100,2)</f>
        <v>0</v>
      </c>
      <c r="L100" s="227">
        <v>15</v>
      </c>
      <c r="M100" s="227">
        <f>G100*(1+L100/100)</f>
        <v>0</v>
      </c>
      <c r="N100" s="219">
        <v>1.4999999999999999E-4</v>
      </c>
      <c r="O100" s="219">
        <f>ROUND(E100*N100,5)</f>
        <v>5.4000000000000001E-4</v>
      </c>
      <c r="P100" s="219">
        <v>0</v>
      </c>
      <c r="Q100" s="219">
        <f>ROUND(E100*P100,5)</f>
        <v>0</v>
      </c>
      <c r="R100" s="219"/>
      <c r="S100" s="219"/>
      <c r="T100" s="220">
        <v>0.03</v>
      </c>
      <c r="U100" s="219">
        <f>ROUND(E100*T100,2)</f>
        <v>0.11</v>
      </c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 t="s">
        <v>134</v>
      </c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spans="1:60" outlineLevel="1" x14ac:dyDescent="0.2">
      <c r="A101" s="210">
        <v>74</v>
      </c>
      <c r="B101" s="216" t="s">
        <v>285</v>
      </c>
      <c r="C101" s="259" t="s">
        <v>286</v>
      </c>
      <c r="D101" s="218" t="s">
        <v>133</v>
      </c>
      <c r="E101" s="224">
        <v>3.58</v>
      </c>
      <c r="F101" s="226"/>
      <c r="G101" s="227">
        <f>ROUND(E101*F101,2)</f>
        <v>0</v>
      </c>
      <c r="H101" s="226"/>
      <c r="I101" s="227">
        <f>ROUND(E101*H101,2)</f>
        <v>0</v>
      </c>
      <c r="J101" s="226"/>
      <c r="K101" s="227">
        <f>ROUND(E101*J101,2)</f>
        <v>0</v>
      </c>
      <c r="L101" s="227">
        <v>15</v>
      </c>
      <c r="M101" s="227">
        <f>G101*(1+L101/100)</f>
        <v>0</v>
      </c>
      <c r="N101" s="219">
        <v>2.5000000000000001E-4</v>
      </c>
      <c r="O101" s="219">
        <f>ROUND(E101*N101,5)</f>
        <v>8.9999999999999998E-4</v>
      </c>
      <c r="P101" s="219">
        <v>0</v>
      </c>
      <c r="Q101" s="219">
        <f>ROUND(E101*P101,5)</f>
        <v>0</v>
      </c>
      <c r="R101" s="219"/>
      <c r="S101" s="219"/>
      <c r="T101" s="220">
        <v>7.0000000000000007E-2</v>
      </c>
      <c r="U101" s="219">
        <f>ROUND(E101*T101,2)</f>
        <v>0.25</v>
      </c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 t="s">
        <v>134</v>
      </c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</row>
    <row r="102" spans="1:60" x14ac:dyDescent="0.2">
      <c r="A102" s="211" t="s">
        <v>129</v>
      </c>
      <c r="B102" s="217" t="s">
        <v>100</v>
      </c>
      <c r="C102" s="260" t="s">
        <v>101</v>
      </c>
      <c r="D102" s="221"/>
      <c r="E102" s="225"/>
      <c r="F102" s="228"/>
      <c r="G102" s="228">
        <f>SUMIF(AE103:AE103,"&lt;&gt;NOR",G103:G103)</f>
        <v>0</v>
      </c>
      <c r="H102" s="228"/>
      <c r="I102" s="228">
        <f>SUM(I103:I103)</f>
        <v>0</v>
      </c>
      <c r="J102" s="228"/>
      <c r="K102" s="228">
        <f>SUM(K103:K103)</f>
        <v>0</v>
      </c>
      <c r="L102" s="228"/>
      <c r="M102" s="228">
        <f>SUM(M103:M103)</f>
        <v>0</v>
      </c>
      <c r="N102" s="222"/>
      <c r="O102" s="222">
        <f>SUM(O103:O103)</f>
        <v>0</v>
      </c>
      <c r="P102" s="222"/>
      <c r="Q102" s="222">
        <f>SUM(Q103:Q103)</f>
        <v>0</v>
      </c>
      <c r="R102" s="222"/>
      <c r="S102" s="222"/>
      <c r="T102" s="223"/>
      <c r="U102" s="222">
        <f>SUM(U103:U103)</f>
        <v>0.16</v>
      </c>
      <c r="AE102" t="s">
        <v>130</v>
      </c>
    </row>
    <row r="103" spans="1:60" outlineLevel="1" x14ac:dyDescent="0.2">
      <c r="A103" s="237">
        <v>75</v>
      </c>
      <c r="B103" s="238" t="s">
        <v>287</v>
      </c>
      <c r="C103" s="261" t="s">
        <v>288</v>
      </c>
      <c r="D103" s="239" t="s">
        <v>250</v>
      </c>
      <c r="E103" s="240">
        <v>1</v>
      </c>
      <c r="F103" s="241"/>
      <c r="G103" s="242">
        <f>ROUND(E103*F103,2)</f>
        <v>0</v>
      </c>
      <c r="H103" s="241"/>
      <c r="I103" s="242">
        <f>ROUND(E103*H103,2)</f>
        <v>0</v>
      </c>
      <c r="J103" s="241"/>
      <c r="K103" s="242">
        <f>ROUND(E103*J103,2)</f>
        <v>0</v>
      </c>
      <c r="L103" s="242">
        <v>15</v>
      </c>
      <c r="M103" s="242">
        <f>G103*(1+L103/100)</f>
        <v>0</v>
      </c>
      <c r="N103" s="243">
        <v>0</v>
      </c>
      <c r="O103" s="243">
        <f>ROUND(E103*N103,5)</f>
        <v>0</v>
      </c>
      <c r="P103" s="243">
        <v>0</v>
      </c>
      <c r="Q103" s="243">
        <f>ROUND(E103*P103,5)</f>
        <v>0</v>
      </c>
      <c r="R103" s="243"/>
      <c r="S103" s="243"/>
      <c r="T103" s="244">
        <v>0.16</v>
      </c>
      <c r="U103" s="243">
        <f>ROUND(E103*T103,2)</f>
        <v>0.16</v>
      </c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 t="s">
        <v>134</v>
      </c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spans="1:60" x14ac:dyDescent="0.2">
      <c r="A104" s="6"/>
      <c r="B104" s="7" t="s">
        <v>289</v>
      </c>
      <c r="C104" s="262" t="s">
        <v>289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AC104">
        <v>15</v>
      </c>
      <c r="AD104">
        <v>21</v>
      </c>
    </row>
    <row r="105" spans="1:60" x14ac:dyDescent="0.2">
      <c r="A105" s="245"/>
      <c r="B105" s="246">
        <v>26</v>
      </c>
      <c r="C105" s="263" t="s">
        <v>289</v>
      </c>
      <c r="D105" s="247"/>
      <c r="E105" s="247"/>
      <c r="F105" s="247"/>
      <c r="G105" s="258">
        <f>G8+G18+G22+G24+G26+G28+G38+G40+G43+G47+G53+G55+G71+G76+G79+G87+G89+G91+G97+G99+G102</f>
        <v>0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AC105">
        <f>SUMIF(L7:L103,AC104,G7:G103)</f>
        <v>0</v>
      </c>
      <c r="AD105">
        <f>SUMIF(L7:L103,AD104,G7:G103)</f>
        <v>0</v>
      </c>
      <c r="AE105" t="s">
        <v>290</v>
      </c>
    </row>
    <row r="106" spans="1:60" x14ac:dyDescent="0.2">
      <c r="A106" s="6"/>
      <c r="B106" s="7" t="s">
        <v>289</v>
      </c>
      <c r="C106" s="262" t="s">
        <v>289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60" x14ac:dyDescent="0.2">
      <c r="A107" s="6"/>
      <c r="B107" s="7" t="s">
        <v>289</v>
      </c>
      <c r="C107" s="262" t="s">
        <v>289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60" x14ac:dyDescent="0.2">
      <c r="A108" s="248">
        <v>33</v>
      </c>
      <c r="B108" s="248"/>
      <c r="C108" s="264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60" x14ac:dyDescent="0.2">
      <c r="A109" s="249"/>
      <c r="B109" s="250"/>
      <c r="C109" s="265"/>
      <c r="D109" s="250"/>
      <c r="E109" s="250"/>
      <c r="F109" s="250"/>
      <c r="G109" s="251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AE109" t="s">
        <v>291</v>
      </c>
    </row>
    <row r="110" spans="1:60" x14ac:dyDescent="0.2">
      <c r="A110" s="252"/>
      <c r="B110" s="253"/>
      <c r="C110" s="266"/>
      <c r="D110" s="253"/>
      <c r="E110" s="253"/>
      <c r="F110" s="253"/>
      <c r="G110" s="254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 x14ac:dyDescent="0.2">
      <c r="A111" s="252"/>
      <c r="B111" s="253"/>
      <c r="C111" s="266"/>
      <c r="D111" s="253"/>
      <c r="E111" s="253"/>
      <c r="F111" s="253"/>
      <c r="G111" s="254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60" x14ac:dyDescent="0.2">
      <c r="A112" s="252"/>
      <c r="B112" s="253"/>
      <c r="C112" s="266"/>
      <c r="D112" s="253"/>
      <c r="E112" s="253"/>
      <c r="F112" s="253"/>
      <c r="G112" s="254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">
      <c r="A113" s="255"/>
      <c r="B113" s="256"/>
      <c r="C113" s="267"/>
      <c r="D113" s="256"/>
      <c r="E113" s="256"/>
      <c r="F113" s="256"/>
      <c r="G113" s="25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A114" s="6"/>
      <c r="B114" s="7" t="s">
        <v>289</v>
      </c>
      <c r="C114" s="262" t="s">
        <v>289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31" x14ac:dyDescent="0.2">
      <c r="C115" s="268"/>
      <c r="AE115" t="s">
        <v>292</v>
      </c>
    </row>
  </sheetData>
  <mergeCells count="6">
    <mergeCell ref="A1:G1"/>
    <mergeCell ref="C2:G2"/>
    <mergeCell ref="C4:G4"/>
    <mergeCell ref="A108:C108"/>
    <mergeCell ref="A109:G113"/>
    <mergeCell ref="C3:I3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2014-02-28T09:52:57Z</cp:lastPrinted>
  <dcterms:created xsi:type="dcterms:W3CDTF">2009-04-08T07:15:50Z</dcterms:created>
  <dcterms:modified xsi:type="dcterms:W3CDTF">2020-03-24T18:47:49Z</dcterms:modified>
</cp:coreProperties>
</file>