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ucera\Desktop\"/>
    </mc:Choice>
  </mc:AlternateContent>
  <bookViews>
    <workbookView xWindow="0" yWindow="0" windowWidth="0" windowHeight="0"/>
  </bookViews>
  <sheets>
    <sheet name="Rekapitulace zakázky" sheetId="1" r:id="rId1"/>
    <sheet name="10-05-2020 - HNsP-dentáln..." sheetId="2" r:id="rId2"/>
  </sheets>
  <definedNames>
    <definedName name="_xlnm.Print_Area" localSheetId="0">'Rekapitulace zakázky'!$D$4:$AO$76,'Rekapitulace zakázky'!$C$82:$AQ$96</definedName>
    <definedName name="_xlnm.Print_Titles" localSheetId="0">'Rekapitulace zakázky'!$92:$92</definedName>
    <definedName name="_xlnm._FilterDatabase" localSheetId="1" hidden="1">'10-05-2020 - HNsP-dentáln...'!$C$123:$K$220</definedName>
    <definedName name="_xlnm.Print_Area" localSheetId="1">'10-05-2020 - HNsP-dentáln...'!$C$82:$J$107,'10-05-2020 - HNsP-dentáln...'!$C$113:$K$220</definedName>
    <definedName name="_xlnm.Print_Titles" localSheetId="1">'10-05-2020 - HNsP-dentáln...'!$123:$123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T149"/>
  <c r="R150"/>
  <c r="R149"/>
  <c r="P150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20"/>
  <c r="F118"/>
  <c r="E116"/>
  <c r="F89"/>
  <c r="F87"/>
  <c r="E85"/>
  <c r="J22"/>
  <c r="E22"/>
  <c r="J121"/>
  <c r="J21"/>
  <c r="J19"/>
  <c r="E19"/>
  <c r="J120"/>
  <c r="J18"/>
  <c r="J16"/>
  <c r="E16"/>
  <c r="F90"/>
  <c r="J15"/>
  <c r="J10"/>
  <c r="J118"/>
  <c i="1" r="L90"/>
  <c r="AM90"/>
  <c r="AM89"/>
  <c r="L89"/>
  <c r="AM87"/>
  <c r="L87"/>
  <c r="L85"/>
  <c r="L84"/>
  <c i="2" r="BK220"/>
  <c r="BK219"/>
  <c r="BK218"/>
  <c r="BK216"/>
  <c r="BK211"/>
  <c r="J210"/>
  <c r="BK206"/>
  <c r="BK205"/>
  <c r="BK204"/>
  <c r="J203"/>
  <c r="J202"/>
  <c r="BK200"/>
  <c r="BK199"/>
  <c r="J198"/>
  <c r="J197"/>
  <c r="J195"/>
  <c r="BK192"/>
  <c r="J191"/>
  <c r="BK190"/>
  <c r="J189"/>
  <c r="BK188"/>
  <c r="BK186"/>
  <c r="BK182"/>
  <c r="BK181"/>
  <c r="J179"/>
  <c r="BK176"/>
  <c r="J173"/>
  <c r="BK170"/>
  <c r="BK169"/>
  <c r="BK166"/>
  <c r="BK165"/>
  <c r="BK164"/>
  <c r="BK162"/>
  <c r="J161"/>
  <c r="J159"/>
  <c r="BK157"/>
  <c r="BK156"/>
  <c r="J155"/>
  <c r="BK150"/>
  <c r="J148"/>
  <c r="BK145"/>
  <c r="BK140"/>
  <c r="BK139"/>
  <c r="J135"/>
  <c r="J133"/>
  <c r="J132"/>
  <c r="J130"/>
  <c r="J220"/>
  <c r="J219"/>
  <c r="BK217"/>
  <c r="J215"/>
  <c r="BK210"/>
  <c r="BK209"/>
  <c r="J208"/>
  <c r="BK207"/>
  <c r="J205"/>
  <c r="BK203"/>
  <c r="BK197"/>
  <c r="J196"/>
  <c r="BK195"/>
  <c r="J192"/>
  <c r="BK191"/>
  <c r="J190"/>
  <c r="J187"/>
  <c r="J185"/>
  <c r="BK183"/>
  <c r="J182"/>
  <c r="BK179"/>
  <c r="J178"/>
  <c r="J177"/>
  <c r="BK173"/>
  <c r="BK171"/>
  <c r="BK168"/>
  <c r="BK167"/>
  <c r="J166"/>
  <c r="BK163"/>
  <c r="J158"/>
  <c r="J154"/>
  <c r="BK153"/>
  <c r="BK147"/>
  <c r="BK144"/>
  <c r="J143"/>
  <c r="J138"/>
  <c r="J137"/>
  <c r="BK134"/>
  <c r="BK133"/>
  <c r="BK129"/>
  <c r="J127"/>
  <c r="J218"/>
  <c r="J214"/>
  <c r="BK213"/>
  <c r="J212"/>
  <c r="BK208"/>
  <c r="J204"/>
  <c r="BK202"/>
  <c r="J201"/>
  <c r="J199"/>
  <c r="BK189"/>
  <c r="J188"/>
  <c r="J186"/>
  <c r="J180"/>
  <c r="BK177"/>
  <c r="J176"/>
  <c r="BK175"/>
  <c r="J172"/>
  <c r="J171"/>
  <c r="J169"/>
  <c r="J168"/>
  <c r="J167"/>
  <c r="J165"/>
  <c r="J162"/>
  <c r="BK161"/>
  <c r="BK158"/>
  <c r="J156"/>
  <c r="BK155"/>
  <c r="J153"/>
  <c r="J146"/>
  <c r="J144"/>
  <c r="BK141"/>
  <c r="J140"/>
  <c r="BK137"/>
  <c r="BK135"/>
  <c r="BK132"/>
  <c r="BK131"/>
  <c r="BK130"/>
  <c r="J129"/>
  <c r="J128"/>
  <c i="1" r="AS94"/>
  <c i="2" r="J217"/>
  <c r="J216"/>
  <c r="BK215"/>
  <c r="BK214"/>
  <c r="J213"/>
  <c r="BK212"/>
  <c r="J211"/>
  <c r="J209"/>
  <c r="J207"/>
  <c r="J206"/>
  <c r="BK201"/>
  <c r="J200"/>
  <c r="BK198"/>
  <c r="BK196"/>
  <c r="BK187"/>
  <c r="BK185"/>
  <c r="J183"/>
  <c r="J181"/>
  <c r="BK180"/>
  <c r="BK178"/>
  <c r="J175"/>
  <c r="BK172"/>
  <c r="J170"/>
  <c r="J164"/>
  <c r="J163"/>
  <c r="BK159"/>
  <c r="J157"/>
  <c r="BK154"/>
  <c r="J150"/>
  <c r="BK148"/>
  <c r="J147"/>
  <c r="BK146"/>
  <c r="J145"/>
  <c r="BK143"/>
  <c r="J141"/>
  <c r="J139"/>
  <c r="BK138"/>
  <c r="J134"/>
  <c r="J131"/>
  <c r="BK128"/>
  <c r="BK127"/>
  <c l="1" r="P126"/>
  <c r="R174"/>
  <c r="BK126"/>
  <c r="T126"/>
  <c r="R136"/>
  <c r="BK194"/>
  <c r="J194"/>
  <c r="J106"/>
  <c r="R126"/>
  <c r="BK136"/>
  <c r="J136"/>
  <c r="J97"/>
  <c r="P136"/>
  <c r="T136"/>
  <c r="BK142"/>
  <c r="J142"/>
  <c r="J98"/>
  <c r="P142"/>
  <c r="R142"/>
  <c r="T142"/>
  <c r="BK152"/>
  <c r="J152"/>
  <c r="J101"/>
  <c r="P152"/>
  <c r="R152"/>
  <c r="T152"/>
  <c r="BK160"/>
  <c r="J160"/>
  <c r="J102"/>
  <c r="P160"/>
  <c r="R160"/>
  <c r="T160"/>
  <c r="BK174"/>
  <c r="J174"/>
  <c r="J103"/>
  <c r="P174"/>
  <c r="T174"/>
  <c r="BK184"/>
  <c r="J184"/>
  <c r="J104"/>
  <c r="P184"/>
  <c r="R184"/>
  <c r="T184"/>
  <c r="P194"/>
  <c r="P193"/>
  <c r="R194"/>
  <c r="R193"/>
  <c r="T194"/>
  <c r="T193"/>
  <c r="J87"/>
  <c r="J90"/>
  <c r="F121"/>
  <c r="BE129"/>
  <c r="BE132"/>
  <c r="BE139"/>
  <c r="BE144"/>
  <c r="BE165"/>
  <c r="BE166"/>
  <c r="BE168"/>
  <c r="BE170"/>
  <c r="BE172"/>
  <c r="BE176"/>
  <c r="BE188"/>
  <c r="BE191"/>
  <c r="BE197"/>
  <c r="BE199"/>
  <c r="BE202"/>
  <c r="BE204"/>
  <c r="BE210"/>
  <c r="BE133"/>
  <c r="BE138"/>
  <c r="BE147"/>
  <c r="BE157"/>
  <c r="BE158"/>
  <c r="BE162"/>
  <c r="BE167"/>
  <c r="BE169"/>
  <c r="BE173"/>
  <c r="BE178"/>
  <c r="BE182"/>
  <c r="BE183"/>
  <c r="BE190"/>
  <c r="BE192"/>
  <c r="BE196"/>
  <c r="BE201"/>
  <c r="BE203"/>
  <c r="BE205"/>
  <c r="BE206"/>
  <c r="BE209"/>
  <c r="BE214"/>
  <c r="BE216"/>
  <c r="BE219"/>
  <c r="BE131"/>
  <c r="BE140"/>
  <c r="BE145"/>
  <c r="BE148"/>
  <c r="BE150"/>
  <c r="BE154"/>
  <c r="BE155"/>
  <c r="BE156"/>
  <c r="BE159"/>
  <c r="BE161"/>
  <c r="BE163"/>
  <c r="BE164"/>
  <c r="BE180"/>
  <c r="BE181"/>
  <c r="BE185"/>
  <c r="BE186"/>
  <c r="BE187"/>
  <c r="BE198"/>
  <c r="BE200"/>
  <c r="BE211"/>
  <c r="BE215"/>
  <c r="BE217"/>
  <c r="BE218"/>
  <c r="J89"/>
  <c r="BE127"/>
  <c r="BE128"/>
  <c r="BE130"/>
  <c r="BE134"/>
  <c r="BE135"/>
  <c r="BE137"/>
  <c r="BE141"/>
  <c r="BE143"/>
  <c r="BE146"/>
  <c r="BE153"/>
  <c r="BE171"/>
  <c r="BE175"/>
  <c r="BE177"/>
  <c r="BE179"/>
  <c r="BE189"/>
  <c r="BE195"/>
  <c r="BE207"/>
  <c r="BE208"/>
  <c r="BE212"/>
  <c r="BE213"/>
  <c r="BE220"/>
  <c r="BK149"/>
  <c r="J149"/>
  <c r="J99"/>
  <c r="F32"/>
  <c i="1" r="BA95"/>
  <c r="BA94"/>
  <c r="W30"/>
  <c i="2" r="J32"/>
  <c i="1" r="AW95"/>
  <c i="2" r="F34"/>
  <c i="1" r="BC95"/>
  <c r="BC94"/>
  <c r="W32"/>
  <c i="2" r="F33"/>
  <c i="1" r="BB95"/>
  <c r="BB94"/>
  <c r="W31"/>
  <c i="2" r="F35"/>
  <c i="1" r="BD95"/>
  <c r="BD94"/>
  <c r="W33"/>
  <c i="2" l="1" r="R151"/>
  <c r="BK125"/>
  <c r="P151"/>
  <c r="P125"/>
  <c r="P124"/>
  <c i="1" r="AU95"/>
  <c i="2" r="T151"/>
  <c r="R125"/>
  <c r="R124"/>
  <c r="T125"/>
  <c r="T124"/>
  <c r="J126"/>
  <c r="J96"/>
  <c r="BK151"/>
  <c r="J151"/>
  <c r="J100"/>
  <c r="BK193"/>
  <c r="J193"/>
  <c r="J105"/>
  <c i="1" r="AX94"/>
  <c r="AU94"/>
  <c r="AY94"/>
  <c i="2" r="F31"/>
  <c i="1" r="AZ95"/>
  <c r="AZ94"/>
  <c r="AV94"/>
  <c r="AK29"/>
  <c r="AW94"/>
  <c r="AK30"/>
  <c i="2" r="J31"/>
  <c i="1" r="AV95"/>
  <c r="AT95"/>
  <c i="2" l="1" r="BK124"/>
  <c r="J124"/>
  <c r="J94"/>
  <c r="J125"/>
  <c r="J95"/>
  <c i="1" r="W29"/>
  <c r="AT94"/>
  <c i="2" l="1" r="J28"/>
  <c i="1" r="AG95"/>
  <c r="AG94"/>
  <c r="AN94"/>
  <c i="2" l="1" r="J37"/>
  <c i="1" r="AN95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<sst xmlns="http://schemas.openxmlformats.org/spreadsheetml/2006/main">
  <si>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</si>
  <si>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</si>
  <si>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</si>
  <si>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</si>
  <si>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</si>
  <si>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{5c37dad2-3f62-4e40-a231-a8a4ca4299d8}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</si>
  <si>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</si>
  <si>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</si>
  <si>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</si>
  <si>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</si>
  <si>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</si>
  <si>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</si>
  <si>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</si>
  <si>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</si>
  <si>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10-05-2020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</si>
  <si>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</si>
  <si>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</si>
  <si>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HNsP-dentální hygiena</t>
  </si>
  <si>
    <t>KSO:</t>
  </si>
  <si>
    <t>CC-CZ:</t>
  </si>
  <si>
    <t>Místo:</t>
  </si>
  <si>
    <t>HNsP Bílina</t>
  </si>
  <si>
    <t>Datum:</t>
  </si>
  <si>
    <t>19. 5. 2020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</si>
  <si>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</si>
  <si>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</si>
  <si>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</si>
  <si>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</si>
  <si>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</si>
  <si>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</si>
  <si>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</si>
  <si>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</si>
  <si>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</si>
  <si>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</si>
  <si>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</si>
  <si>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</si>
  <si>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</si>
  <si>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</si>
  <si>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</si>
  <si>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</si>
  <si>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</si>
  <si>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</si>
  <si>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</si>
  <si>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</si>
  <si>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</si>
  <si>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</si>
  <si>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</si>
  <si>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</si>
  <si>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</si>
  <si>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</si>
  <si>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</si>
  <si>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</si>
  <si>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</si>
  <si>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</si>
  <si>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</si>
  <si>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</si>
  <si>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</si>
  <si>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</si>
  <si>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</si>
  <si>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</si>
  <si>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</si>
  <si>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</si>
  <si>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</si>
  <si>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</si>
  <si>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</si>
  <si>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</si>
  <si>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</si>
  <si>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</si>
  <si>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</si>
  <si>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</si>
  <si>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</si>
  <si>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</si>
  <si>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</si>
  <si>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</si>
  <si>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</si>
  <si>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</si>
  <si>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</si>
  <si>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</si>
  <si>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</si>
  <si>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</si>
  <si>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</si>
  <si>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</si>
  <si>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</si>
  <si>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</si>
  <si>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</si>
  <si>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</si>
  <si>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</si>
  <si>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</si>
  <si>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</si>
  <si>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</si>
  <si>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</si>
  <si>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</si>
  <si>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</si>
  <si>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</si>
  <si>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</si>
  <si>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</si>
  <si>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</si>
  <si>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</si>
  <si>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</si>
  <si>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</si>
  <si>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</si>
  <si>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</si>
  <si>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</si>
  <si>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</si>
  <si>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</si>
  <si>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</si>
  <si>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</si>
  <si>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</si>
  <si>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</si>
  <si>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</si>
  <si>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</si>
  <si>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</si>
  <si>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</si>
  <si>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</si>
  <si>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</si>
  <si>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</si>
  <si>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</si>
  <si>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</si>
  <si>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</si>
  <si>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</si>
  <si>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</si>
  <si>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</si>
  <si>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611131121</t>
  </si>
  <si>
    <t>Penetrační disperzní nátěr vnitřních stropů nanášený ručně</t>
  </si>
  <si>
    <t>m2</t>
  </si>
  <si>
    <t>4</t>
  </si>
  <si>
    <t>425018977</t>
  </si>
  <si>
    <t>611142001</t>
  </si>
  <si>
    <t>Potažení vnitřních stropů sklovláknitým pletivem vtlačeným do tenkovrstvé hmoty</t>
  </si>
  <si>
    <t>-1710635611</t>
  </si>
  <si>
    <t>3</t>
  </si>
  <si>
    <t>611311131</t>
  </si>
  <si>
    <t>Potažení vnitřních rovných stropů vápenným štukem tloušťky do 3 mm</t>
  </si>
  <si>
    <t>1231858174</t>
  </si>
  <si>
    <t>612131121</t>
  </si>
  <si>
    <t>Penetrační disperzní nátěr vnitřních stěn nanášený ručně</t>
  </si>
  <si>
    <t>-311742520</t>
  </si>
  <si>
    <t>5</t>
  </si>
  <si>
    <t>612142001</t>
  </si>
  <si>
    <t>Potažení vnitřních stěn sklovláknitým pletivem vtlačeným do tenkovrstvé hmoty</t>
  </si>
  <si>
    <t>-1159127009</t>
  </si>
  <si>
    <t>612311131</t>
  </si>
  <si>
    <t>Potažení vnitřních stěn vápenným štukem tloušťky do 3 mm</t>
  </si>
  <si>
    <t>75383338</t>
  </si>
  <si>
    <t>7</t>
  </si>
  <si>
    <t>612325111</t>
  </si>
  <si>
    <t>Vápenocementová hladká omítka rýh ve stěnách šířky do 150 mm</t>
  </si>
  <si>
    <t>-1266161987</t>
  </si>
  <si>
    <t>8</t>
  </si>
  <si>
    <t>622143003</t>
  </si>
  <si>
    <t>Montáž omítkových plastových nebo pozinkovaných rohových profilů s tkaninou</t>
  </si>
  <si>
    <t>m</t>
  </si>
  <si>
    <t>2141116031</t>
  </si>
  <si>
    <t>9</t>
  </si>
  <si>
    <t>M</t>
  </si>
  <si>
    <t>28342200</t>
  </si>
  <si>
    <t>profil začišťovací PVC 6mm pro tenkovrstvé omítky</t>
  </si>
  <si>
    <t>410794869</t>
  </si>
  <si>
    <t>Ostatní konstrukce a práce, bourání</t>
  </si>
  <si>
    <t>10</t>
  </si>
  <si>
    <t>949101111</t>
  </si>
  <si>
    <t>Lešení pomocné pro objekty pozemních staveb s lešeňovou podlahou v do 1,9 m zatížení do 150 kg/m2</t>
  </si>
  <si>
    <t>1810770630</t>
  </si>
  <si>
    <t>11</t>
  </si>
  <si>
    <t>952901111</t>
  </si>
  <si>
    <t>Vyčištění budov bytové a občanské výstavby při výšce podlaží do 4 m</t>
  </si>
  <si>
    <t>-1060478828</t>
  </si>
  <si>
    <t>12</t>
  </si>
  <si>
    <t>965081611</t>
  </si>
  <si>
    <t>Odsekání soklíků rovných</t>
  </si>
  <si>
    <t>-292284551</t>
  </si>
  <si>
    <t>13</t>
  </si>
  <si>
    <t>974031121</t>
  </si>
  <si>
    <t>Vysekání rýh ve zdivu cihelném hl do 30 mm š do 30 mm</t>
  </si>
  <si>
    <t>1761599153</t>
  </si>
  <si>
    <t>14</t>
  </si>
  <si>
    <t>978059511</t>
  </si>
  <si>
    <t>Odsekání a odebrání obkladů stěn z vnitřních obkládaček plochy do 1 m2</t>
  </si>
  <si>
    <t>-1788570530</t>
  </si>
  <si>
    <t>997</t>
  </si>
  <si>
    <t>Přesun sutě</t>
  </si>
  <si>
    <t>997013212</t>
  </si>
  <si>
    <t>Vnitrostaveništní doprava suti a vybouraných hmot pro budovy v do 9 m ručně</t>
  </si>
  <si>
    <t>t</t>
  </si>
  <si>
    <t>-64057046</t>
  </si>
  <si>
    <t>16</t>
  </si>
  <si>
    <t>997013219</t>
  </si>
  <si>
    <t>Příplatek k vnitrostaveništní dopravě suti a vybouraných hmot za zvětšenou dopravu suti ZKD 10 m</t>
  </si>
  <si>
    <t>607333717</t>
  </si>
  <si>
    <t>17</t>
  </si>
  <si>
    <t>997013501</t>
  </si>
  <si>
    <t>Odvoz suti a vybouraných hmot na skládku nebo meziskládku do 1 km se složením</t>
  </si>
  <si>
    <t>60149442</t>
  </si>
  <si>
    <t>18</t>
  </si>
  <si>
    <t>997013509</t>
  </si>
  <si>
    <t>Příplatek k odvozu suti a vybouraných hmot na skládku ZKD 1 km přes 1 km</t>
  </si>
  <si>
    <t>-1280797963</t>
  </si>
  <si>
    <t>19</t>
  </si>
  <si>
    <t>997013607</t>
  </si>
  <si>
    <t>Poplatek za uložení na skládce (skládkovné) stavebního odpadu keramického kód odpadu 17 01 03</t>
  </si>
  <si>
    <t>-1976532003</t>
  </si>
  <si>
    <t>20</t>
  </si>
  <si>
    <t>997013813</t>
  </si>
  <si>
    <t>Poplatek za uložení na skládce (skládkovné) stavebního odpadu z plastických hmot kód odpadu 17 02 03</t>
  </si>
  <si>
    <t>-584203955</t>
  </si>
  <si>
    <t>998</t>
  </si>
  <si>
    <t>Přesun hmot</t>
  </si>
  <si>
    <t>998017002</t>
  </si>
  <si>
    <t>Přesun hmot s omezením mechanizace pro budovy v do 12 m</t>
  </si>
  <si>
    <t>545190490</t>
  </si>
  <si>
    <t>PSV</t>
  </si>
  <si>
    <t>Práce a dodávky PSV</t>
  </si>
  <si>
    <t>725</t>
  </si>
  <si>
    <t>Zdravotechnika - zařizovací předměty</t>
  </si>
  <si>
    <t>22</t>
  </si>
  <si>
    <t>725210821</t>
  </si>
  <si>
    <t>Demontáž umyvadel bez výtokových armatur</t>
  </si>
  <si>
    <t>soubor</t>
  </si>
  <si>
    <t>481768876</t>
  </si>
  <si>
    <t>23</t>
  </si>
  <si>
    <t>725211601</t>
  </si>
  <si>
    <t>Umyvadlo keramické bílé šířky 500 mm bez krytu na sifon připevněné na stěnu šrouby</t>
  </si>
  <si>
    <t>-161579677</t>
  </si>
  <si>
    <t>24</t>
  </si>
  <si>
    <t>725590812</t>
  </si>
  <si>
    <t>Přemístění vnitrostaveništní demontovaných zařizovacích předmětů v objektech výšky do 12 m</t>
  </si>
  <si>
    <t>-1642206866</t>
  </si>
  <si>
    <t>25</t>
  </si>
  <si>
    <t>725820801</t>
  </si>
  <si>
    <t>Demontáž baterie nástěnné do G 3 / 4</t>
  </si>
  <si>
    <t>1638763407</t>
  </si>
  <si>
    <t>26</t>
  </si>
  <si>
    <t>725829121</t>
  </si>
  <si>
    <t>Montáž baterie umyvadlové nástěnné pákové a klasické ostatní typ</t>
  </si>
  <si>
    <t>kus</t>
  </si>
  <si>
    <t>125370023</t>
  </si>
  <si>
    <t>27</t>
  </si>
  <si>
    <t>55143987</t>
  </si>
  <si>
    <t xml:space="preserve">baterie umyvadlová </t>
  </si>
  <si>
    <t>32</t>
  </si>
  <si>
    <t>-501220178</t>
  </si>
  <si>
    <t>28</t>
  </si>
  <si>
    <t>725860811</t>
  </si>
  <si>
    <t>Demontáž uzávěrů zápachu jednoduchých</t>
  </si>
  <si>
    <t>-1412610203</t>
  </si>
  <si>
    <t>776</t>
  </si>
  <si>
    <t>Podlahy povlakové</t>
  </si>
  <si>
    <t>29</t>
  </si>
  <si>
    <t>776111116</t>
  </si>
  <si>
    <t>Odstranění zbytků lepidla z podkladu povlakových podlah broušením</t>
  </si>
  <si>
    <t>1913694500</t>
  </si>
  <si>
    <t>30</t>
  </si>
  <si>
    <t>776111311</t>
  </si>
  <si>
    <t>Vysátí podkladu povlakových podlah</t>
  </si>
  <si>
    <t>-391882808</t>
  </si>
  <si>
    <t>31</t>
  </si>
  <si>
    <t>776121111</t>
  </si>
  <si>
    <t>Vodou ředitelná penetrace savého podkladu povlakových podlah ředěná v poměru 1:3</t>
  </si>
  <si>
    <t>-1203826303</t>
  </si>
  <si>
    <t>776141112</t>
  </si>
  <si>
    <t>Vyrovnání podkladu povlakových podlah stěrkou pevnosti 20 MPa tl 5 mm</t>
  </si>
  <si>
    <t>-1106671933</t>
  </si>
  <si>
    <t>33</t>
  </si>
  <si>
    <t>776201811</t>
  </si>
  <si>
    <t>Demontáž lepených povlakových podlah bez podložky ručně</t>
  </si>
  <si>
    <t>-767774445</t>
  </si>
  <si>
    <t>34</t>
  </si>
  <si>
    <t>776221111</t>
  </si>
  <si>
    <t>Lepení pásů z PVC standardním lepidlem</t>
  </si>
  <si>
    <t>-111581016</t>
  </si>
  <si>
    <t>35</t>
  </si>
  <si>
    <t>28411017</t>
  </si>
  <si>
    <t>PVC heterogenní zátěžové tl 2,00mm, nášlapná vrstva 0,70mm, zátěž 34/43, otlak do 0,02mm, stálost do 0,10%, R10, hořlavost Bfl S1</t>
  </si>
  <si>
    <t>-67966128</t>
  </si>
  <si>
    <t>36</t>
  </si>
  <si>
    <t>776410811</t>
  </si>
  <si>
    <t>Odstranění soklíků a lišt pryžových nebo plastových</t>
  </si>
  <si>
    <t>1816334129</t>
  </si>
  <si>
    <t>37</t>
  </si>
  <si>
    <t>776411111</t>
  </si>
  <si>
    <t>Montáž obvodových soklíků výšky do 80 mm</t>
  </si>
  <si>
    <t>-839680911</t>
  </si>
  <si>
    <t>38</t>
  </si>
  <si>
    <t>28411003</t>
  </si>
  <si>
    <t>lišta soklová PVC 30x30mm</t>
  </si>
  <si>
    <t>1575602922</t>
  </si>
  <si>
    <t>39</t>
  </si>
  <si>
    <t>998776102</t>
  </si>
  <si>
    <t>Přesun hmot tonážní pro podlahy povlakové v objektech v do 12 m</t>
  </si>
  <si>
    <t>111236094</t>
  </si>
  <si>
    <t>40</t>
  </si>
  <si>
    <t>998776181</t>
  </si>
  <si>
    <t>Příplatek k přesunu hmot tonážní 776 prováděný bez použití mechanizace</t>
  </si>
  <si>
    <t>1057300026</t>
  </si>
  <si>
    <t>41</t>
  </si>
  <si>
    <t>998776192</t>
  </si>
  <si>
    <t>Příplatek k přesunu hmot tonážní 776 za zvětšený přesun do 100 m</t>
  </si>
  <si>
    <t>-256715006</t>
  </si>
  <si>
    <t>781</t>
  </si>
  <si>
    <t>Dokončovací práce - obklady</t>
  </si>
  <si>
    <t>42</t>
  </si>
  <si>
    <t>781121011</t>
  </si>
  <si>
    <t>Nátěr penetrační na stěnu</t>
  </si>
  <si>
    <t>1289101032</t>
  </si>
  <si>
    <t>43</t>
  </si>
  <si>
    <t>781151031</t>
  </si>
  <si>
    <t>Celoplošné vyrovnání podkladu stěrkou tl 3 mm</t>
  </si>
  <si>
    <t>52019621</t>
  </si>
  <si>
    <t>44</t>
  </si>
  <si>
    <t>781161021</t>
  </si>
  <si>
    <t>Montáž profilu ukončujícího rohového nebo vanového</t>
  </si>
  <si>
    <t>-1444922608</t>
  </si>
  <si>
    <t>45</t>
  </si>
  <si>
    <t>28342001</t>
  </si>
  <si>
    <t>lišta ukončovací pro obklady profilovaná v barvě</t>
  </si>
  <si>
    <t>-504714699</t>
  </si>
  <si>
    <t>46</t>
  </si>
  <si>
    <t>781474112</t>
  </si>
  <si>
    <t>Montáž obkladů vnitřních keramických hladkých do 12 ks/m2 lepených flexibilním lepidlem</t>
  </si>
  <si>
    <t>1307361340</t>
  </si>
  <si>
    <t>47</t>
  </si>
  <si>
    <t>59761026</t>
  </si>
  <si>
    <t>obklad keramický hladký do 12ks/m2</t>
  </si>
  <si>
    <t>500569878</t>
  </si>
  <si>
    <t>48</t>
  </si>
  <si>
    <t>998781102</t>
  </si>
  <si>
    <t>Přesun hmot tonážní pro obklady keramické v objektech v do 12 m</t>
  </si>
  <si>
    <t>1586096554</t>
  </si>
  <si>
    <t>49</t>
  </si>
  <si>
    <t>998781181</t>
  </si>
  <si>
    <t>Příplatek k přesunu hmot tonážní 781 prováděný bez použití mechanizace</t>
  </si>
  <si>
    <t>-1219373051</t>
  </si>
  <si>
    <t>50</t>
  </si>
  <si>
    <t>998781192</t>
  </si>
  <si>
    <t>Příplatek k přesunu hmot tonážní 781 za zvětšený přesun do 100 m</t>
  </si>
  <si>
    <t>335213867</t>
  </si>
  <si>
    <t>784</t>
  </si>
  <si>
    <t>Dokončovací práce - malby a tapety</t>
  </si>
  <si>
    <t>51</t>
  </si>
  <si>
    <t>784121001</t>
  </si>
  <si>
    <t>Oškrabání malby v mísnostech výšky do 3,80 m</t>
  </si>
  <si>
    <t>741807718</t>
  </si>
  <si>
    <t>52</t>
  </si>
  <si>
    <t>784171111</t>
  </si>
  <si>
    <t xml:space="preserve">Zakrytí vnitřních ploch  v místnostech výšky do 3,80 m</t>
  </si>
  <si>
    <t>1031117844</t>
  </si>
  <si>
    <t>53</t>
  </si>
  <si>
    <t>58124844</t>
  </si>
  <si>
    <t>fólie pro malířské potřeby zakrývací tl 25µ 4x5m</t>
  </si>
  <si>
    <t>17570163</t>
  </si>
  <si>
    <t>54</t>
  </si>
  <si>
    <t>784181101</t>
  </si>
  <si>
    <t>Základní akrylátová jednonásobná penetrace podkladu v místnostech výšky do 3,80m</t>
  </si>
  <si>
    <t>-880168713</t>
  </si>
  <si>
    <t>55</t>
  </si>
  <si>
    <t>784211101</t>
  </si>
  <si>
    <t>Dvojnásobné bílé malby ze směsí za mokra výborně otěruvzdorných v místnostech výšky do 3,80 m</t>
  </si>
  <si>
    <t>-509686999</t>
  </si>
  <si>
    <t>56</t>
  </si>
  <si>
    <t>784321031</t>
  </si>
  <si>
    <t>Dvojnásobné silikátové bílé malby v místnosti výšky do 3,80 m</t>
  </si>
  <si>
    <t>553027480</t>
  </si>
  <si>
    <t>57</t>
  </si>
  <si>
    <t>784321043</t>
  </si>
  <si>
    <t>Příplatek k cenám dvojnásobných silikátových maleb za provádění styku 2 barev</t>
  </si>
  <si>
    <t>-455475702</t>
  </si>
  <si>
    <t>58</t>
  </si>
  <si>
    <t>784321051</t>
  </si>
  <si>
    <t>Příplatek k cenám dvojnásobných silikátových maleb za barevnou malbu v odstínu světlém</t>
  </si>
  <si>
    <t>893777807</t>
  </si>
  <si>
    <t>Práce a dodávky M</t>
  </si>
  <si>
    <t>21-M</t>
  </si>
  <si>
    <t>Elektromontáže</t>
  </si>
  <si>
    <t>59</t>
  </si>
  <si>
    <t>210203719R-D</t>
  </si>
  <si>
    <t>Demontáž stávajících obvodů,úklid</t>
  </si>
  <si>
    <t>hod</t>
  </si>
  <si>
    <t>64</t>
  </si>
  <si>
    <t>733211499</t>
  </si>
  <si>
    <t>60</t>
  </si>
  <si>
    <t>210812015R</t>
  </si>
  <si>
    <t>Ukončení vodičů vč.zapojení do 2,5 mm2</t>
  </si>
  <si>
    <t>ks</t>
  </si>
  <si>
    <t>1448957931</t>
  </si>
  <si>
    <t>61</t>
  </si>
  <si>
    <t>210812017R</t>
  </si>
  <si>
    <t>Spín.zápust.vč.zap.1-pólový-řazení 1</t>
  </si>
  <si>
    <t>-252711328</t>
  </si>
  <si>
    <t>62</t>
  </si>
  <si>
    <t>210812019R</t>
  </si>
  <si>
    <t>Zásuvka dvojitá</t>
  </si>
  <si>
    <t>873684970</t>
  </si>
  <si>
    <t>63</t>
  </si>
  <si>
    <t>210812023</t>
  </si>
  <si>
    <t>CYKY 2Ax1,5 mm2 750V (PO)</t>
  </si>
  <si>
    <t>1045795432</t>
  </si>
  <si>
    <t>210812031</t>
  </si>
  <si>
    <t>CYKY 3Cx1,5 mm2 750V (PO)</t>
  </si>
  <si>
    <t>-951364078</t>
  </si>
  <si>
    <t>65</t>
  </si>
  <si>
    <t>210812033</t>
  </si>
  <si>
    <t>CYKY 3Cx2,5 mm2 750V (PO)</t>
  </si>
  <si>
    <t>928381717</t>
  </si>
  <si>
    <t>66</t>
  </si>
  <si>
    <t>210812041R</t>
  </si>
  <si>
    <t>Svítidlo zářivkové LED,přisazené 45W IP 20-45 5400Lm</t>
  </si>
  <si>
    <t>-1789108839</t>
  </si>
  <si>
    <t>67</t>
  </si>
  <si>
    <t>210812044R</t>
  </si>
  <si>
    <t>Lišta 20x20</t>
  </si>
  <si>
    <t>1050417272</t>
  </si>
  <si>
    <t>68</t>
  </si>
  <si>
    <t>210812051R</t>
  </si>
  <si>
    <t xml:space="preserve"> krabice pro vypínač</t>
  </si>
  <si>
    <t>139645722</t>
  </si>
  <si>
    <t>69</t>
  </si>
  <si>
    <t>210812053R</t>
  </si>
  <si>
    <t>krabice pro zásuvku</t>
  </si>
  <si>
    <t>276286227</t>
  </si>
  <si>
    <t>70</t>
  </si>
  <si>
    <t>210812055R</t>
  </si>
  <si>
    <t>Revize do 500tis. mont.</t>
  </si>
  <si>
    <t>soub</t>
  </si>
  <si>
    <t>-188727342</t>
  </si>
  <si>
    <t>71</t>
  </si>
  <si>
    <t>210812057R</t>
  </si>
  <si>
    <t>Měření odporu nulových smyček 1-fáz.vedení 220V</t>
  </si>
  <si>
    <t>okruh</t>
  </si>
  <si>
    <t>-1903153743</t>
  </si>
  <si>
    <t>72</t>
  </si>
  <si>
    <t>34823741R</t>
  </si>
  <si>
    <t>svítidlo zářivkové interiérové LED 45W IP20-45 5400Lm</t>
  </si>
  <si>
    <t>128</t>
  </si>
  <si>
    <t>301257511</t>
  </si>
  <si>
    <t>73</t>
  </si>
  <si>
    <t>34823742R</t>
  </si>
  <si>
    <t>Hliníkový rám pro LED svítidlo</t>
  </si>
  <si>
    <t>240098627</t>
  </si>
  <si>
    <t>74</t>
  </si>
  <si>
    <t>35811071</t>
  </si>
  <si>
    <t xml:space="preserve">zásuvka  nástěnná dvojitá</t>
  </si>
  <si>
    <t>-1792258025</t>
  </si>
  <si>
    <t>75</t>
  </si>
  <si>
    <t>35811075R</t>
  </si>
  <si>
    <t>Spínač č. 1 Bílý</t>
  </si>
  <si>
    <t>-1096773740</t>
  </si>
  <si>
    <t>76</t>
  </si>
  <si>
    <t>35811132R</t>
  </si>
  <si>
    <t>Rámeček jednoduchý bílý</t>
  </si>
  <si>
    <t>-743216615</t>
  </si>
  <si>
    <t>77</t>
  </si>
  <si>
    <t>34109511</t>
  </si>
  <si>
    <t xml:space="preserve">kabel silový s Cu jádrem   2Ax1,5mm2</t>
  </si>
  <si>
    <t>1619303863</t>
  </si>
  <si>
    <t>78</t>
  </si>
  <si>
    <t>PKB.711018</t>
  </si>
  <si>
    <t>CYKY-J 3x1,5 (3Cx 1,5)</t>
  </si>
  <si>
    <t>-530312507</t>
  </si>
  <si>
    <t>79</t>
  </si>
  <si>
    <t>PKB.711021</t>
  </si>
  <si>
    <t>CYKY-J 3x2,5 (Cx 2,5)</t>
  </si>
  <si>
    <t>421333281</t>
  </si>
  <si>
    <t>80</t>
  </si>
  <si>
    <t>34571004</t>
  </si>
  <si>
    <t>lišta elektroinstalační hranatá bílá 20x20</t>
  </si>
  <si>
    <t>1601298239</t>
  </si>
  <si>
    <t>81</t>
  </si>
  <si>
    <t>34571515</t>
  </si>
  <si>
    <t>krabice pod vypínač</t>
  </si>
  <si>
    <t>552729056</t>
  </si>
  <si>
    <t>82</t>
  </si>
  <si>
    <t>34571512</t>
  </si>
  <si>
    <t>krabice pod zásuvku</t>
  </si>
  <si>
    <t>-862152487</t>
  </si>
  <si>
    <t>83</t>
  </si>
  <si>
    <t>34571511</t>
  </si>
  <si>
    <t>Drobný materiál</t>
  </si>
  <si>
    <t>kpl</t>
  </si>
  <si>
    <t>-1459115512</t>
  </si>
  <si>
    <t>84</t>
  </si>
  <si>
    <t>210812157</t>
  </si>
  <si>
    <t>Doprava materiálu</t>
  </si>
  <si>
    <t>180373504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</si>
</sst>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31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31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41</v>
      </c>
      <c r="E29" s="44"/>
      <c r="F29" s="29" t="s">
        <v>42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43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44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45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46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51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52</v>
      </c>
      <c r="AI60" s="39"/>
      <c r="AJ60" s="39"/>
      <c r="AK60" s="39"/>
      <c r="AL60" s="39"/>
      <c r="AM60" s="61" t="s">
        <v>53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54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55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52</v>
      </c>
      <c r="AI75" s="39"/>
      <c r="AJ75" s="39"/>
      <c r="AK75" s="39"/>
      <c r="AL75" s="39"/>
      <c r="AM75" s="61" t="s">
        <v>53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10-05-2020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HNsP-dentální hygiena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HNsP Bílina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19. 5. 2020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Město Bílina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32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57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30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35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58</v>
      </c>
      <c r="D92" s="91"/>
      <c r="E92" s="91"/>
      <c r="F92" s="91"/>
      <c r="G92" s="91"/>
      <c r="H92" s="92"/>
      <c r="I92" s="93" t="s">
        <v>59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60</v>
      </c>
      <c r="AH92" s="91"/>
      <c r="AI92" s="91"/>
      <c r="AJ92" s="91"/>
      <c r="AK92" s="91"/>
      <c r="AL92" s="91"/>
      <c r="AM92" s="91"/>
      <c r="AN92" s="93" t="s">
        <v>61</v>
      </c>
      <c r="AO92" s="91"/>
      <c r="AP92" s="95"/>
      <c r="AQ92" s="96" t="s">
        <v>62</v>
      </c>
      <c r="AR92" s="41"/>
      <c r="AS92" s="97" t="s">
        <v>63</v>
      </c>
      <c r="AT92" s="98" t="s">
        <v>64</v>
      </c>
      <c r="AU92" s="98" t="s">
        <v>65</v>
      </c>
      <c r="AV92" s="98" t="s">
        <v>66</v>
      </c>
      <c r="AW92" s="98" t="s">
        <v>67</v>
      </c>
      <c r="AX92" s="98" t="s">
        <v>68</v>
      </c>
      <c r="AY92" s="98" t="s">
        <v>69</v>
      </c>
      <c r="AZ92" s="98" t="s">
        <v>70</v>
      </c>
      <c r="BA92" s="98" t="s">
        <v>71</v>
      </c>
      <c r="BB92" s="98" t="s">
        <v>72</v>
      </c>
      <c r="BC92" s="98" t="s">
        <v>73</v>
      </c>
      <c r="BD92" s="99" t="s">
        <v>74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75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76</v>
      </c>
      <c r="BT94" s="114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24.75" customHeight="1">
      <c r="A95" s="115" t="s">
        <v>80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'10-05-2020 - HNsP-dentáln...'!J28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81</v>
      </c>
      <c r="AR95" s="122"/>
      <c r="AS95" s="123">
        <v>0</v>
      </c>
      <c r="AT95" s="124">
        <f>ROUND(SUM(AV95:AW95),2)</f>
        <v>0</v>
      </c>
      <c r="AU95" s="125">
        <f>'10-05-2020 - HNsP-dentáln...'!P124</f>
        <v>0</v>
      </c>
      <c r="AV95" s="124">
        <f>'10-05-2020 - HNsP-dentáln...'!J31</f>
        <v>0</v>
      </c>
      <c r="AW95" s="124">
        <f>'10-05-2020 - HNsP-dentáln...'!J32</f>
        <v>0</v>
      </c>
      <c r="AX95" s="124">
        <f>'10-05-2020 - HNsP-dentáln...'!J33</f>
        <v>0</v>
      </c>
      <c r="AY95" s="124">
        <f>'10-05-2020 - HNsP-dentáln...'!J34</f>
        <v>0</v>
      </c>
      <c r="AZ95" s="124">
        <f>'10-05-2020 - HNsP-dentáln...'!F31</f>
        <v>0</v>
      </c>
      <c r="BA95" s="124">
        <f>'10-05-2020 - HNsP-dentáln...'!F32</f>
        <v>0</v>
      </c>
      <c r="BB95" s="124">
        <f>'10-05-2020 - HNsP-dentáln...'!F33</f>
        <v>0</v>
      </c>
      <c r="BC95" s="124">
        <f>'10-05-2020 - HNsP-dentáln...'!F34</f>
        <v>0</v>
      </c>
      <c r="BD95" s="126">
        <f>'10-05-2020 - HNsP-dentáln...'!F35</f>
        <v>0</v>
      </c>
      <c r="BE95" s="7"/>
      <c r="BT95" s="127" t="s">
        <v>82</v>
      </c>
      <c r="BU95" s="127" t="s">
        <v>83</v>
      </c>
      <c r="BV95" s="127" t="s">
        <v>78</v>
      </c>
      <c r="BW95" s="127" t="s">
        <v>5</v>
      </c>
      <c r="BX95" s="127" t="s">
        <v>79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/fRVeSFlzU+C7XG+1cQmvGRJCW/W5R2wbwwBISDkqrSTIQe4r0qzkFFmcIbeGaKyvCjPGhHxAgUk3YOf9eFTYw==" hashValue="0SsBbxEzr+clZykS4s/E+3IkY32/x4ZoUAqInHUxVV2i3XkhVIFABRrkTmqKUBbCB9voK9GM6lP2Xol2oLjhy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0-05-2020 - HNsP-dentál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hidden="1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7"/>
      <c r="AT3" s="14" t="s">
        <v>84</v>
      </c>
    </row>
    <row r="4" hidden="1" s="1" customFormat="1" ht="24.96" customHeight="1">
      <c r="B4" s="17"/>
      <c r="D4" s="132" t="s">
        <v>85</v>
      </c>
      <c r="I4" s="128"/>
      <c r="L4" s="17"/>
      <c r="M4" s="133" t="s">
        <v>10</v>
      </c>
      <c r="AT4" s="14" t="s">
        <v>4</v>
      </c>
    </row>
    <row r="5" hidden="1" s="1" customFormat="1" ht="6.96" customHeight="1">
      <c r="B5" s="17"/>
      <c r="I5" s="128"/>
      <c r="L5" s="17"/>
    </row>
    <row r="6" hidden="1" s="2" customFormat="1" ht="12" customHeight="1">
      <c r="A6" s="35"/>
      <c r="B6" s="41"/>
      <c r="C6" s="35"/>
      <c r="D6" s="134" t="s">
        <v>16</v>
      </c>
      <c r="E6" s="35"/>
      <c r="F6" s="35"/>
      <c r="G6" s="35"/>
      <c r="H6" s="35"/>
      <c r="I6" s="1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hidden="1" s="2" customFormat="1" ht="16.5" customHeight="1">
      <c r="A7" s="35"/>
      <c r="B7" s="41"/>
      <c r="C7" s="35"/>
      <c r="D7" s="35"/>
      <c r="E7" s="136" t="s">
        <v>17</v>
      </c>
      <c r="F7" s="35"/>
      <c r="G7" s="35"/>
      <c r="H7" s="35"/>
      <c r="I7" s="1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hidden="1" s="2" customFormat="1">
      <c r="A8" s="35"/>
      <c r="B8" s="41"/>
      <c r="C8" s="35"/>
      <c r="D8" s="35"/>
      <c r="E8" s="35"/>
      <c r="F8" s="35"/>
      <c r="G8" s="35"/>
      <c r="H8" s="35"/>
      <c r="I8" s="1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2" customHeight="1">
      <c r="A9" s="35"/>
      <c r="B9" s="41"/>
      <c r="C9" s="35"/>
      <c r="D9" s="134" t="s">
        <v>18</v>
      </c>
      <c r="E9" s="35"/>
      <c r="F9" s="137" t="s">
        <v>1</v>
      </c>
      <c r="G9" s="35"/>
      <c r="H9" s="35"/>
      <c r="I9" s="138" t="s">
        <v>19</v>
      </c>
      <c r="J9" s="137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 ht="12" customHeight="1">
      <c r="A10" s="35"/>
      <c r="B10" s="41"/>
      <c r="C10" s="35"/>
      <c r="D10" s="134" t="s">
        <v>20</v>
      </c>
      <c r="E10" s="35"/>
      <c r="F10" s="137" t="s">
        <v>21</v>
      </c>
      <c r="G10" s="35"/>
      <c r="H10" s="35"/>
      <c r="I10" s="138" t="s">
        <v>22</v>
      </c>
      <c r="J10" s="139" t="str">
        <f>'Rekapitulace zakázky'!AN8</f>
        <v>19. 5. 2020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1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4" t="s">
        <v>24</v>
      </c>
      <c r="E12" s="35"/>
      <c r="F12" s="35"/>
      <c r="G12" s="35"/>
      <c r="H12" s="35"/>
      <c r="I12" s="138" t="s">
        <v>25</v>
      </c>
      <c r="J12" s="137" t="s">
        <v>26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8" customHeight="1">
      <c r="A13" s="35"/>
      <c r="B13" s="41"/>
      <c r="C13" s="35"/>
      <c r="D13" s="35"/>
      <c r="E13" s="137" t="s">
        <v>27</v>
      </c>
      <c r="F13" s="35"/>
      <c r="G13" s="35"/>
      <c r="H13" s="35"/>
      <c r="I13" s="138" t="s">
        <v>28</v>
      </c>
      <c r="J13" s="137" t="s">
        <v>29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1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2" customHeight="1">
      <c r="A15" s="35"/>
      <c r="B15" s="41"/>
      <c r="C15" s="35"/>
      <c r="D15" s="134" t="s">
        <v>30</v>
      </c>
      <c r="E15" s="35"/>
      <c r="F15" s="35"/>
      <c r="G15" s="35"/>
      <c r="H15" s="35"/>
      <c r="I15" s="138" t="s">
        <v>25</v>
      </c>
      <c r="J15" s="30" t="str">
        <f>'Rekapitulace zakázky'!AN13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18" customHeight="1">
      <c r="A16" s="35"/>
      <c r="B16" s="41"/>
      <c r="C16" s="35"/>
      <c r="D16" s="35"/>
      <c r="E16" s="30" t="str">
        <f>'Rekapitulace zakázky'!E14</f>
        <v>Vyplň údaj</v>
      </c>
      <c r="F16" s="137"/>
      <c r="G16" s="137"/>
      <c r="H16" s="137"/>
      <c r="I16" s="138" t="s">
        <v>28</v>
      </c>
      <c r="J16" s="30" t="str">
        <f>'Rekapitulace zakázky'!AN14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1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2" customHeight="1">
      <c r="A18" s="35"/>
      <c r="B18" s="41"/>
      <c r="C18" s="35"/>
      <c r="D18" s="134" t="s">
        <v>32</v>
      </c>
      <c r="E18" s="35"/>
      <c r="F18" s="35"/>
      <c r="G18" s="35"/>
      <c r="H18" s="35"/>
      <c r="I18" s="138" t="s">
        <v>25</v>
      </c>
      <c r="J18" s="137" t="str">
        <f>IF('Rekapitulace zakázky'!AN16="","",'Rekapitulace zakázky'!AN16)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18" customHeight="1">
      <c r="A19" s="35"/>
      <c r="B19" s="41"/>
      <c r="C19" s="35"/>
      <c r="D19" s="35"/>
      <c r="E19" s="137" t="str">
        <f>IF('Rekapitulace zakázky'!E17="","",'Rekapitulace zakázky'!E17)</f>
        <v xml:space="preserve"> </v>
      </c>
      <c r="F19" s="35"/>
      <c r="G19" s="35"/>
      <c r="H19" s="35"/>
      <c r="I19" s="138" t="s">
        <v>28</v>
      </c>
      <c r="J19" s="137" t="str">
        <f>IF('Rekapitulace zakázky'!AN17="","",'Rekapitulace zakázky'!AN17)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1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2" customHeight="1">
      <c r="A21" s="35"/>
      <c r="B21" s="41"/>
      <c r="C21" s="35"/>
      <c r="D21" s="134" t="s">
        <v>35</v>
      </c>
      <c r="E21" s="35"/>
      <c r="F21" s="35"/>
      <c r="G21" s="35"/>
      <c r="H21" s="35"/>
      <c r="I21" s="138" t="s">
        <v>25</v>
      </c>
      <c r="J21" s="137" t="str">
        <f>IF('Rekapitulace zakázky'!AN19="","",'Rekapitulace zakázky'!AN19)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18" customHeight="1">
      <c r="A22" s="35"/>
      <c r="B22" s="41"/>
      <c r="C22" s="35"/>
      <c r="D22" s="35"/>
      <c r="E22" s="137" t="str">
        <f>IF('Rekapitulace zakázky'!E20="","",'Rekapitulace zakázky'!E20)</f>
        <v xml:space="preserve"> </v>
      </c>
      <c r="F22" s="35"/>
      <c r="G22" s="35"/>
      <c r="H22" s="35"/>
      <c r="I22" s="138" t="s">
        <v>28</v>
      </c>
      <c r="J22" s="137" t="str">
        <f>IF('Rekapitulace zakázky'!AN20="","",'Rekapitulace zakázky'!AN20)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1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2" customHeight="1">
      <c r="A24" s="35"/>
      <c r="B24" s="41"/>
      <c r="C24" s="35"/>
      <c r="D24" s="134" t="s">
        <v>36</v>
      </c>
      <c r="E24" s="35"/>
      <c r="F24" s="35"/>
      <c r="G24" s="35"/>
      <c r="H24" s="35"/>
      <c r="I24" s="1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3"/>
      <c r="J25" s="140"/>
      <c r="K25" s="140"/>
      <c r="L25" s="144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hidden="1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1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2" customFormat="1" ht="6.96" customHeight="1">
      <c r="A27" s="35"/>
      <c r="B27" s="41"/>
      <c r="C27" s="35"/>
      <c r="D27" s="145"/>
      <c r="E27" s="145"/>
      <c r="F27" s="145"/>
      <c r="G27" s="145"/>
      <c r="H27" s="145"/>
      <c r="I27" s="146"/>
      <c r="J27" s="145"/>
      <c r="K27" s="14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hidden="1" s="2" customFormat="1" ht="25.44" customHeight="1">
      <c r="A28" s="35"/>
      <c r="B28" s="41"/>
      <c r="C28" s="35"/>
      <c r="D28" s="147" t="s">
        <v>37</v>
      </c>
      <c r="E28" s="35"/>
      <c r="F28" s="35"/>
      <c r="G28" s="35"/>
      <c r="H28" s="35"/>
      <c r="I28" s="135"/>
      <c r="J28" s="148">
        <f>ROUND(J124,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5"/>
      <c r="E29" s="145"/>
      <c r="F29" s="145"/>
      <c r="G29" s="145"/>
      <c r="H29" s="145"/>
      <c r="I29" s="146"/>
      <c r="J29" s="145"/>
      <c r="K29" s="14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14.4" customHeight="1">
      <c r="A30" s="35"/>
      <c r="B30" s="41"/>
      <c r="C30" s="35"/>
      <c r="D30" s="35"/>
      <c r="E30" s="35"/>
      <c r="F30" s="149" t="s">
        <v>39</v>
      </c>
      <c r="G30" s="35"/>
      <c r="H30" s="35"/>
      <c r="I30" s="150" t="s">
        <v>38</v>
      </c>
      <c r="J30" s="149" t="s">
        <v>40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14.4" customHeight="1">
      <c r="A31" s="35"/>
      <c r="B31" s="41"/>
      <c r="C31" s="35"/>
      <c r="D31" s="151" t="s">
        <v>41</v>
      </c>
      <c r="E31" s="134" t="s">
        <v>42</v>
      </c>
      <c r="F31" s="152">
        <f>ROUND((SUM(BE124:BE220)),  2)</f>
        <v>0</v>
      </c>
      <c r="G31" s="35"/>
      <c r="H31" s="35"/>
      <c r="I31" s="153">
        <v>0.20999999999999999</v>
      </c>
      <c r="J31" s="152">
        <f>ROUND(((SUM(BE124:BE220))*I31),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134" t="s">
        <v>43</v>
      </c>
      <c r="F32" s="152">
        <f>ROUND((SUM(BF124:BF220)),  2)</f>
        <v>0</v>
      </c>
      <c r="G32" s="35"/>
      <c r="H32" s="35"/>
      <c r="I32" s="153">
        <v>0.14999999999999999</v>
      </c>
      <c r="J32" s="152">
        <f>ROUND(((SUM(BF124:BF220))*I32),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4" t="s">
        <v>44</v>
      </c>
      <c r="F33" s="152">
        <f>ROUND((SUM(BG124:BG220)),  2)</f>
        <v>0</v>
      </c>
      <c r="G33" s="35"/>
      <c r="H33" s="35"/>
      <c r="I33" s="153">
        <v>0.20999999999999999</v>
      </c>
      <c r="J33" s="152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4" t="s">
        <v>45</v>
      </c>
      <c r="F34" s="152">
        <f>ROUND((SUM(BH124:BH220)),  2)</f>
        <v>0</v>
      </c>
      <c r="G34" s="35"/>
      <c r="H34" s="35"/>
      <c r="I34" s="153">
        <v>0.14999999999999999</v>
      </c>
      <c r="J34" s="152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4" t="s">
        <v>46</v>
      </c>
      <c r="F35" s="152">
        <f>ROUND((SUM(BI124:BI220)),  2)</f>
        <v>0</v>
      </c>
      <c r="G35" s="35"/>
      <c r="H35" s="35"/>
      <c r="I35" s="153">
        <v>0</v>
      </c>
      <c r="J35" s="152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1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25.44" customHeight="1">
      <c r="A37" s="35"/>
      <c r="B37" s="41"/>
      <c r="C37" s="154"/>
      <c r="D37" s="155" t="s">
        <v>47</v>
      </c>
      <c r="E37" s="156"/>
      <c r="F37" s="156"/>
      <c r="G37" s="157" t="s">
        <v>48</v>
      </c>
      <c r="H37" s="158" t="s">
        <v>49</v>
      </c>
      <c r="I37" s="159"/>
      <c r="J37" s="160">
        <f>SUM(J28:J35)</f>
        <v>0</v>
      </c>
      <c r="K37" s="161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1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1" customFormat="1" ht="14.4" customHeight="1">
      <c r="B39" s="17"/>
      <c r="I39" s="128"/>
      <c r="L39" s="17"/>
    </row>
    <row r="40" hidden="1" s="1" customFormat="1" ht="14.4" customHeight="1">
      <c r="B40" s="17"/>
      <c r="I40" s="128"/>
      <c r="L40" s="17"/>
    </row>
    <row r="41" hidden="1" s="1" customFormat="1" ht="14.4" customHeight="1">
      <c r="B41" s="17"/>
      <c r="I41" s="128"/>
      <c r="L41" s="17"/>
    </row>
    <row r="42" hidden="1" s="1" customFormat="1" ht="14.4" customHeight="1">
      <c r="B42" s="17"/>
      <c r="I42" s="128"/>
      <c r="L42" s="17"/>
    </row>
    <row r="43" hidden="1" s="1" customFormat="1" ht="14.4" customHeight="1">
      <c r="B43" s="17"/>
      <c r="I43" s="128"/>
      <c r="L43" s="17"/>
    </row>
    <row r="44" hidden="1" s="1" customFormat="1" ht="14.4" customHeight="1">
      <c r="B44" s="17"/>
      <c r="I44" s="128"/>
      <c r="L44" s="17"/>
    </row>
    <row r="45" hidden="1" s="1" customFormat="1" ht="14.4" customHeight="1">
      <c r="B45" s="17"/>
      <c r="I45" s="128"/>
      <c r="L45" s="17"/>
    </row>
    <row r="46" hidden="1" s="1" customFormat="1" ht="14.4" customHeight="1">
      <c r="B46" s="17"/>
      <c r="I46" s="128"/>
      <c r="L46" s="17"/>
    </row>
    <row r="47" hidden="1" s="1" customFormat="1" ht="14.4" customHeight="1">
      <c r="B47" s="17"/>
      <c r="I47" s="128"/>
      <c r="L47" s="17"/>
    </row>
    <row r="48" hidden="1" s="1" customFormat="1" ht="14.4" customHeight="1">
      <c r="B48" s="17"/>
      <c r="I48" s="128"/>
      <c r="L48" s="17"/>
    </row>
    <row r="49" hidden="1" s="1" customFormat="1" ht="14.4" customHeight="1">
      <c r="B49" s="17"/>
      <c r="I49" s="128"/>
      <c r="L49" s="17"/>
    </row>
    <row r="50" hidden="1" s="2" customFormat="1" ht="14.4" customHeight="1">
      <c r="B50" s="60"/>
      <c r="D50" s="162" t="s">
        <v>50</v>
      </c>
      <c r="E50" s="163"/>
      <c r="F50" s="163"/>
      <c r="G50" s="162" t="s">
        <v>51</v>
      </c>
      <c r="H50" s="163"/>
      <c r="I50" s="164"/>
      <c r="J50" s="163"/>
      <c r="K50" s="163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65" t="s">
        <v>52</v>
      </c>
      <c r="E61" s="166"/>
      <c r="F61" s="167" t="s">
        <v>53</v>
      </c>
      <c r="G61" s="165" t="s">
        <v>52</v>
      </c>
      <c r="H61" s="166"/>
      <c r="I61" s="168"/>
      <c r="J61" s="169" t="s">
        <v>53</v>
      </c>
      <c r="K61" s="166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62" t="s">
        <v>54</v>
      </c>
      <c r="E65" s="170"/>
      <c r="F65" s="170"/>
      <c r="G65" s="162" t="s">
        <v>55</v>
      </c>
      <c r="H65" s="170"/>
      <c r="I65" s="171"/>
      <c r="J65" s="170"/>
      <c r="K65" s="17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65" t="s">
        <v>52</v>
      </c>
      <c r="E76" s="166"/>
      <c r="F76" s="167" t="s">
        <v>53</v>
      </c>
      <c r="G76" s="165" t="s">
        <v>52</v>
      </c>
      <c r="H76" s="166"/>
      <c r="I76" s="168"/>
      <c r="J76" s="169" t="s">
        <v>53</v>
      </c>
      <c r="K76" s="166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72"/>
      <c r="C77" s="173"/>
      <c r="D77" s="173"/>
      <c r="E77" s="173"/>
      <c r="F77" s="173"/>
      <c r="G77" s="173"/>
      <c r="H77" s="173"/>
      <c r="I77" s="174"/>
      <c r="J77" s="173"/>
      <c r="K77" s="173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s="2" customFormat="1" ht="6.96" customHeight="1">
      <c r="A81" s="35"/>
      <c r="B81" s="175"/>
      <c r="C81" s="176"/>
      <c r="D81" s="176"/>
      <c r="E81" s="176"/>
      <c r="F81" s="176"/>
      <c r="G81" s="176"/>
      <c r="H81" s="176"/>
      <c r="I81" s="177"/>
      <c r="J81" s="176"/>
      <c r="K81" s="17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86</v>
      </c>
      <c r="D82" s="37"/>
      <c r="E82" s="37"/>
      <c r="F82" s="37"/>
      <c r="G82" s="37"/>
      <c r="H82" s="37"/>
      <c r="I82" s="135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35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35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HNsP-dentální hygiena</v>
      </c>
      <c r="F85" s="37"/>
      <c r="G85" s="37"/>
      <c r="H85" s="37"/>
      <c r="I85" s="135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135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>HNsP Bílina</v>
      </c>
      <c r="G87" s="37"/>
      <c r="H87" s="37"/>
      <c r="I87" s="138" t="s">
        <v>22</v>
      </c>
      <c r="J87" s="76" t="str">
        <f>IF(J10="","",J10)</f>
        <v>19. 5. 2020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35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Město Bílina</v>
      </c>
      <c r="G89" s="37"/>
      <c r="H89" s="37"/>
      <c r="I89" s="138" t="s">
        <v>32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30</v>
      </c>
      <c r="D90" s="37"/>
      <c r="E90" s="37"/>
      <c r="F90" s="24" t="str">
        <f>IF(E16="","",E16)</f>
        <v>Vyplň údaj</v>
      </c>
      <c r="G90" s="37"/>
      <c r="H90" s="37"/>
      <c r="I90" s="138" t="s">
        <v>35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135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78" t="s">
        <v>87</v>
      </c>
      <c r="D92" s="179"/>
      <c r="E92" s="179"/>
      <c r="F92" s="179"/>
      <c r="G92" s="179"/>
      <c r="H92" s="179"/>
      <c r="I92" s="180"/>
      <c r="J92" s="181" t="s">
        <v>88</v>
      </c>
      <c r="K92" s="179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35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82" t="s">
        <v>89</v>
      </c>
      <c r="D94" s="37"/>
      <c r="E94" s="37"/>
      <c r="F94" s="37"/>
      <c r="G94" s="37"/>
      <c r="H94" s="37"/>
      <c r="I94" s="135"/>
      <c r="J94" s="107">
        <f>J124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90</v>
      </c>
    </row>
    <row r="95" s="9" customFormat="1" ht="24.96" customHeight="1">
      <c r="A95" s="9"/>
      <c r="B95" s="183"/>
      <c r="C95" s="184"/>
      <c r="D95" s="185" t="s">
        <v>91</v>
      </c>
      <c r="E95" s="186"/>
      <c r="F95" s="186"/>
      <c r="G95" s="186"/>
      <c r="H95" s="186"/>
      <c r="I95" s="187"/>
      <c r="J95" s="188">
        <f>J125</f>
        <v>0</v>
      </c>
      <c r="K95" s="184"/>
      <c r="L95" s="18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0"/>
      <c r="C96" s="191"/>
      <c r="D96" s="192" t="s">
        <v>92</v>
      </c>
      <c r="E96" s="193"/>
      <c r="F96" s="193"/>
      <c r="G96" s="193"/>
      <c r="H96" s="193"/>
      <c r="I96" s="194"/>
      <c r="J96" s="195">
        <f>J126</f>
        <v>0</v>
      </c>
      <c r="K96" s="191"/>
      <c r="L96" s="19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0"/>
      <c r="C97" s="191"/>
      <c r="D97" s="192" t="s">
        <v>93</v>
      </c>
      <c r="E97" s="193"/>
      <c r="F97" s="193"/>
      <c r="G97" s="193"/>
      <c r="H97" s="193"/>
      <c r="I97" s="194"/>
      <c r="J97" s="195">
        <f>J136</f>
        <v>0</v>
      </c>
      <c r="K97" s="191"/>
      <c r="L97" s="19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0"/>
      <c r="C98" s="191"/>
      <c r="D98" s="192" t="s">
        <v>94</v>
      </c>
      <c r="E98" s="193"/>
      <c r="F98" s="193"/>
      <c r="G98" s="193"/>
      <c r="H98" s="193"/>
      <c r="I98" s="194"/>
      <c r="J98" s="195">
        <f>J142</f>
        <v>0</v>
      </c>
      <c r="K98" s="191"/>
      <c r="L98" s="19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0"/>
      <c r="C99" s="191"/>
      <c r="D99" s="192" t="s">
        <v>95</v>
      </c>
      <c r="E99" s="193"/>
      <c r="F99" s="193"/>
      <c r="G99" s="193"/>
      <c r="H99" s="193"/>
      <c r="I99" s="194"/>
      <c r="J99" s="195">
        <f>J149</f>
        <v>0</v>
      </c>
      <c r="K99" s="191"/>
      <c r="L99" s="19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3"/>
      <c r="C100" s="184"/>
      <c r="D100" s="185" t="s">
        <v>96</v>
      </c>
      <c r="E100" s="186"/>
      <c r="F100" s="186"/>
      <c r="G100" s="186"/>
      <c r="H100" s="186"/>
      <c r="I100" s="187"/>
      <c r="J100" s="188">
        <f>J151</f>
        <v>0</v>
      </c>
      <c r="K100" s="184"/>
      <c r="L100" s="18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0"/>
      <c r="C101" s="191"/>
      <c r="D101" s="192" t="s">
        <v>97</v>
      </c>
      <c r="E101" s="193"/>
      <c r="F101" s="193"/>
      <c r="G101" s="193"/>
      <c r="H101" s="193"/>
      <c r="I101" s="194"/>
      <c r="J101" s="195">
        <f>J152</f>
        <v>0</v>
      </c>
      <c r="K101" s="191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0"/>
      <c r="C102" s="191"/>
      <c r="D102" s="192" t="s">
        <v>98</v>
      </c>
      <c r="E102" s="193"/>
      <c r="F102" s="193"/>
      <c r="G102" s="193"/>
      <c r="H102" s="193"/>
      <c r="I102" s="194"/>
      <c r="J102" s="195">
        <f>J160</f>
        <v>0</v>
      </c>
      <c r="K102" s="191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0"/>
      <c r="C103" s="191"/>
      <c r="D103" s="192" t="s">
        <v>99</v>
      </c>
      <c r="E103" s="193"/>
      <c r="F103" s="193"/>
      <c r="G103" s="193"/>
      <c r="H103" s="193"/>
      <c r="I103" s="194"/>
      <c r="J103" s="195">
        <f>J174</f>
        <v>0</v>
      </c>
      <c r="K103" s="191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0"/>
      <c r="C104" s="191"/>
      <c r="D104" s="192" t="s">
        <v>100</v>
      </c>
      <c r="E104" s="193"/>
      <c r="F104" s="193"/>
      <c r="G104" s="193"/>
      <c r="H104" s="193"/>
      <c r="I104" s="194"/>
      <c r="J104" s="195">
        <f>J184</f>
        <v>0</v>
      </c>
      <c r="K104" s="191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3"/>
      <c r="C105" s="184"/>
      <c r="D105" s="185" t="s">
        <v>101</v>
      </c>
      <c r="E105" s="186"/>
      <c r="F105" s="186"/>
      <c r="G105" s="186"/>
      <c r="H105" s="186"/>
      <c r="I105" s="187"/>
      <c r="J105" s="188">
        <f>J193</f>
        <v>0</v>
      </c>
      <c r="K105" s="184"/>
      <c r="L105" s="18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0"/>
      <c r="C106" s="191"/>
      <c r="D106" s="192" t="s">
        <v>102</v>
      </c>
      <c r="E106" s="193"/>
      <c r="F106" s="193"/>
      <c r="G106" s="193"/>
      <c r="H106" s="193"/>
      <c r="I106" s="194"/>
      <c r="J106" s="195">
        <f>J194</f>
        <v>0</v>
      </c>
      <c r="K106" s="191"/>
      <c r="L106" s="19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135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63"/>
      <c r="C108" s="64"/>
      <c r="D108" s="64"/>
      <c r="E108" s="64"/>
      <c r="F108" s="64"/>
      <c r="G108" s="64"/>
      <c r="H108" s="64"/>
      <c r="I108" s="174"/>
      <c r="J108" s="64"/>
      <c r="K108" s="64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="2" customFormat="1" ht="6.96" customHeight="1">
      <c r="A112" s="35"/>
      <c r="B112" s="65"/>
      <c r="C112" s="66"/>
      <c r="D112" s="66"/>
      <c r="E112" s="66"/>
      <c r="F112" s="66"/>
      <c r="G112" s="66"/>
      <c r="H112" s="66"/>
      <c r="I112" s="177"/>
      <c r="J112" s="66"/>
      <c r="K112" s="66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103</v>
      </c>
      <c r="D113" s="37"/>
      <c r="E113" s="37"/>
      <c r="F113" s="37"/>
      <c r="G113" s="37"/>
      <c r="H113" s="37"/>
      <c r="I113" s="135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135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16</v>
      </c>
      <c r="D115" s="37"/>
      <c r="E115" s="37"/>
      <c r="F115" s="37"/>
      <c r="G115" s="37"/>
      <c r="H115" s="37"/>
      <c r="I115" s="135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3" t="str">
        <f>E7</f>
        <v>HNsP-dentální hygiena</v>
      </c>
      <c r="F116" s="37"/>
      <c r="G116" s="37"/>
      <c r="H116" s="37"/>
      <c r="I116" s="135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135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7"/>
      <c r="E118" s="37"/>
      <c r="F118" s="24" t="str">
        <f>F10</f>
        <v>HNsP Bílina</v>
      </c>
      <c r="G118" s="37"/>
      <c r="H118" s="37"/>
      <c r="I118" s="138" t="s">
        <v>22</v>
      </c>
      <c r="J118" s="76" t="str">
        <f>IF(J10="","",J10)</f>
        <v>19. 5. 2020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135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7"/>
      <c r="E120" s="37"/>
      <c r="F120" s="24" t="str">
        <f>E13</f>
        <v>Město Bílina</v>
      </c>
      <c r="G120" s="37"/>
      <c r="H120" s="37"/>
      <c r="I120" s="138" t="s">
        <v>32</v>
      </c>
      <c r="J120" s="33" t="str">
        <f>E19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30</v>
      </c>
      <c r="D121" s="37"/>
      <c r="E121" s="37"/>
      <c r="F121" s="24" t="str">
        <f>IF(E16="","",E16)</f>
        <v>Vyplň údaj</v>
      </c>
      <c r="G121" s="37"/>
      <c r="H121" s="37"/>
      <c r="I121" s="138" t="s">
        <v>35</v>
      </c>
      <c r="J121" s="33" t="str">
        <f>E22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135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197"/>
      <c r="B123" s="198"/>
      <c r="C123" s="199" t="s">
        <v>104</v>
      </c>
      <c r="D123" s="200" t="s">
        <v>62</v>
      </c>
      <c r="E123" s="200" t="s">
        <v>58</v>
      </c>
      <c r="F123" s="200" t="s">
        <v>59</v>
      </c>
      <c r="G123" s="200" t="s">
        <v>105</v>
      </c>
      <c r="H123" s="200" t="s">
        <v>106</v>
      </c>
      <c r="I123" s="201" t="s">
        <v>107</v>
      </c>
      <c r="J123" s="202" t="s">
        <v>88</v>
      </c>
      <c r="K123" s="203" t="s">
        <v>108</v>
      </c>
      <c r="L123" s="204"/>
      <c r="M123" s="97" t="s">
        <v>1</v>
      </c>
      <c r="N123" s="98" t="s">
        <v>41</v>
      </c>
      <c r="O123" s="98" t="s">
        <v>109</v>
      </c>
      <c r="P123" s="98" t="s">
        <v>110</v>
      </c>
      <c r="Q123" s="98" t="s">
        <v>111</v>
      </c>
      <c r="R123" s="98" t="s">
        <v>112</v>
      </c>
      <c r="S123" s="98" t="s">
        <v>113</v>
      </c>
      <c r="T123" s="99" t="s">
        <v>114</v>
      </c>
      <c r="U123" s="197"/>
      <c r="V123" s="197"/>
      <c r="W123" s="197"/>
      <c r="X123" s="197"/>
      <c r="Y123" s="197"/>
      <c r="Z123" s="197"/>
      <c r="AA123" s="197"/>
      <c r="AB123" s="197"/>
      <c r="AC123" s="197"/>
      <c r="AD123" s="197"/>
      <c r="AE123" s="197"/>
    </row>
    <row r="124" s="2" customFormat="1" ht="22.8" customHeight="1">
      <c r="A124" s="35"/>
      <c r="B124" s="36"/>
      <c r="C124" s="104" t="s">
        <v>115</v>
      </c>
      <c r="D124" s="37"/>
      <c r="E124" s="37"/>
      <c r="F124" s="37"/>
      <c r="G124" s="37"/>
      <c r="H124" s="37"/>
      <c r="I124" s="135"/>
      <c r="J124" s="205">
        <f>BK124</f>
        <v>0</v>
      </c>
      <c r="K124" s="37"/>
      <c r="L124" s="41"/>
      <c r="M124" s="100"/>
      <c r="N124" s="206"/>
      <c r="O124" s="101"/>
      <c r="P124" s="207">
        <f>P125+P151+P193</f>
        <v>0</v>
      </c>
      <c r="Q124" s="101"/>
      <c r="R124" s="207">
        <f>R125+R151+R193</f>
        <v>6.1300232000000001</v>
      </c>
      <c r="S124" s="101"/>
      <c r="T124" s="208">
        <f>T125+T151+T193</f>
        <v>0.45724820000000005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76</v>
      </c>
      <c r="AU124" s="14" t="s">
        <v>90</v>
      </c>
      <c r="BK124" s="209">
        <f>BK125+BK151+BK193</f>
        <v>0</v>
      </c>
    </row>
    <row r="125" s="12" customFormat="1" ht="25.92" customHeight="1">
      <c r="A125" s="12"/>
      <c r="B125" s="210"/>
      <c r="C125" s="211"/>
      <c r="D125" s="212" t="s">
        <v>76</v>
      </c>
      <c r="E125" s="213" t="s">
        <v>116</v>
      </c>
      <c r="F125" s="213" t="s">
        <v>117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P126+P136+P142+P149</f>
        <v>0</v>
      </c>
      <c r="Q125" s="218"/>
      <c r="R125" s="219">
        <f>R126+R136+R142+R149</f>
        <v>0.51839281999999998</v>
      </c>
      <c r="S125" s="218"/>
      <c r="T125" s="220">
        <f>T126+T136+T142+T149</f>
        <v>0.32530000000000003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82</v>
      </c>
      <c r="AT125" s="222" t="s">
        <v>76</v>
      </c>
      <c r="AU125" s="222" t="s">
        <v>77</v>
      </c>
      <c r="AY125" s="221" t="s">
        <v>118</v>
      </c>
      <c r="BK125" s="223">
        <f>BK126+BK136+BK142+BK149</f>
        <v>0</v>
      </c>
    </row>
    <row r="126" s="12" customFormat="1" ht="22.8" customHeight="1">
      <c r="A126" s="12"/>
      <c r="B126" s="210"/>
      <c r="C126" s="211"/>
      <c r="D126" s="212" t="s">
        <v>76</v>
      </c>
      <c r="E126" s="224" t="s">
        <v>119</v>
      </c>
      <c r="F126" s="224" t="s">
        <v>120</v>
      </c>
      <c r="G126" s="211"/>
      <c r="H126" s="211"/>
      <c r="I126" s="214"/>
      <c r="J126" s="225">
        <f>BK126</f>
        <v>0</v>
      </c>
      <c r="K126" s="211"/>
      <c r="L126" s="216"/>
      <c r="M126" s="217"/>
      <c r="N126" s="218"/>
      <c r="O126" s="218"/>
      <c r="P126" s="219">
        <f>SUM(P127:P135)</f>
        <v>0</v>
      </c>
      <c r="Q126" s="218"/>
      <c r="R126" s="219">
        <f>SUM(R127:R135)</f>
        <v>0.51556802000000002</v>
      </c>
      <c r="S126" s="218"/>
      <c r="T126" s="220">
        <f>SUM(T127:T135)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82</v>
      </c>
      <c r="AT126" s="222" t="s">
        <v>76</v>
      </c>
      <c r="AU126" s="222" t="s">
        <v>82</v>
      </c>
      <c r="AY126" s="221" t="s">
        <v>118</v>
      </c>
      <c r="BK126" s="223">
        <f>SUM(BK127:BK135)</f>
        <v>0</v>
      </c>
    </row>
    <row r="127" s="2" customFormat="1" ht="16.5" customHeight="1">
      <c r="A127" s="35"/>
      <c r="B127" s="36"/>
      <c r="C127" s="226" t="s">
        <v>82</v>
      </c>
      <c r="D127" s="226" t="s">
        <v>121</v>
      </c>
      <c r="E127" s="227" t="s">
        <v>122</v>
      </c>
      <c r="F127" s="228" t="s">
        <v>123</v>
      </c>
      <c r="G127" s="229" t="s">
        <v>124</v>
      </c>
      <c r="H127" s="230">
        <v>16.670000000000002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42</v>
      </c>
      <c r="O127" s="88"/>
      <c r="P127" s="236">
        <f>O127*H127</f>
        <v>0</v>
      </c>
      <c r="Q127" s="236">
        <v>0.00025999999999999998</v>
      </c>
      <c r="R127" s="236">
        <f>Q127*H127</f>
        <v>0.0043341999999999999</v>
      </c>
      <c r="S127" s="236">
        <v>0</v>
      </c>
      <c r="T127" s="23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125</v>
      </c>
      <c r="AT127" s="238" t="s">
        <v>121</v>
      </c>
      <c r="AU127" s="238" t="s">
        <v>84</v>
      </c>
      <c r="AY127" s="14" t="s">
        <v>118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4" t="s">
        <v>82</v>
      </c>
      <c r="BK127" s="239">
        <f>ROUND(I127*H127,2)</f>
        <v>0</v>
      </c>
      <c r="BL127" s="14" t="s">
        <v>125</v>
      </c>
      <c r="BM127" s="238" t="s">
        <v>126</v>
      </c>
    </row>
    <row r="128" s="2" customFormat="1" ht="16.5" customHeight="1">
      <c r="A128" s="35"/>
      <c r="B128" s="36"/>
      <c r="C128" s="226" t="s">
        <v>84</v>
      </c>
      <c r="D128" s="226" t="s">
        <v>121</v>
      </c>
      <c r="E128" s="227" t="s">
        <v>127</v>
      </c>
      <c r="F128" s="228" t="s">
        <v>128</v>
      </c>
      <c r="G128" s="229" t="s">
        <v>124</v>
      </c>
      <c r="H128" s="230">
        <v>16.670000000000002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42</v>
      </c>
      <c r="O128" s="88"/>
      <c r="P128" s="236">
        <f>O128*H128</f>
        <v>0</v>
      </c>
      <c r="Q128" s="236">
        <v>0.0043800000000000002</v>
      </c>
      <c r="R128" s="236">
        <f>Q128*H128</f>
        <v>0.073014600000000013</v>
      </c>
      <c r="S128" s="236">
        <v>0</v>
      </c>
      <c r="T128" s="23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125</v>
      </c>
      <c r="AT128" s="238" t="s">
        <v>121</v>
      </c>
      <c r="AU128" s="238" t="s">
        <v>84</v>
      </c>
      <c r="AY128" s="14" t="s">
        <v>118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4" t="s">
        <v>82</v>
      </c>
      <c r="BK128" s="239">
        <f>ROUND(I128*H128,2)</f>
        <v>0</v>
      </c>
      <c r="BL128" s="14" t="s">
        <v>125</v>
      </c>
      <c r="BM128" s="238" t="s">
        <v>129</v>
      </c>
    </row>
    <row r="129" s="2" customFormat="1" ht="16.5" customHeight="1">
      <c r="A129" s="35"/>
      <c r="B129" s="36"/>
      <c r="C129" s="226" t="s">
        <v>130</v>
      </c>
      <c r="D129" s="226" t="s">
        <v>121</v>
      </c>
      <c r="E129" s="227" t="s">
        <v>131</v>
      </c>
      <c r="F129" s="228" t="s">
        <v>132</v>
      </c>
      <c r="G129" s="229" t="s">
        <v>124</v>
      </c>
      <c r="H129" s="230">
        <v>16.670000000000002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42</v>
      </c>
      <c r="O129" s="88"/>
      <c r="P129" s="236">
        <f>O129*H129</f>
        <v>0</v>
      </c>
      <c r="Q129" s="236">
        <v>0.0030000000000000001</v>
      </c>
      <c r="R129" s="236">
        <f>Q129*H129</f>
        <v>0.050010000000000006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125</v>
      </c>
      <c r="AT129" s="238" t="s">
        <v>121</v>
      </c>
      <c r="AU129" s="238" t="s">
        <v>84</v>
      </c>
      <c r="AY129" s="14" t="s">
        <v>118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4" t="s">
        <v>82</v>
      </c>
      <c r="BK129" s="239">
        <f>ROUND(I129*H129,2)</f>
        <v>0</v>
      </c>
      <c r="BL129" s="14" t="s">
        <v>125</v>
      </c>
      <c r="BM129" s="238" t="s">
        <v>133</v>
      </c>
    </row>
    <row r="130" s="2" customFormat="1" ht="16.5" customHeight="1">
      <c r="A130" s="35"/>
      <c r="B130" s="36"/>
      <c r="C130" s="226" t="s">
        <v>125</v>
      </c>
      <c r="D130" s="226" t="s">
        <v>121</v>
      </c>
      <c r="E130" s="227" t="s">
        <v>134</v>
      </c>
      <c r="F130" s="228" t="s">
        <v>135</v>
      </c>
      <c r="G130" s="229" t="s">
        <v>124</v>
      </c>
      <c r="H130" s="230">
        <v>47.546999999999997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42</v>
      </c>
      <c r="O130" s="88"/>
      <c r="P130" s="236">
        <f>O130*H130</f>
        <v>0</v>
      </c>
      <c r="Q130" s="236">
        <v>0.00025999999999999998</v>
      </c>
      <c r="R130" s="236">
        <f>Q130*H130</f>
        <v>0.012362219999999998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125</v>
      </c>
      <c r="AT130" s="238" t="s">
        <v>121</v>
      </c>
      <c r="AU130" s="238" t="s">
        <v>84</v>
      </c>
      <c r="AY130" s="14" t="s">
        <v>118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4" t="s">
        <v>82</v>
      </c>
      <c r="BK130" s="239">
        <f>ROUND(I130*H130,2)</f>
        <v>0</v>
      </c>
      <c r="BL130" s="14" t="s">
        <v>125</v>
      </c>
      <c r="BM130" s="238" t="s">
        <v>136</v>
      </c>
    </row>
    <row r="131" s="2" customFormat="1" ht="16.5" customHeight="1">
      <c r="A131" s="35"/>
      <c r="B131" s="36"/>
      <c r="C131" s="226" t="s">
        <v>137</v>
      </c>
      <c r="D131" s="226" t="s">
        <v>121</v>
      </c>
      <c r="E131" s="227" t="s">
        <v>138</v>
      </c>
      <c r="F131" s="228" t="s">
        <v>139</v>
      </c>
      <c r="G131" s="229" t="s">
        <v>124</v>
      </c>
      <c r="H131" s="230">
        <v>47.549999999999997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42</v>
      </c>
      <c r="O131" s="88"/>
      <c r="P131" s="236">
        <f>O131*H131</f>
        <v>0</v>
      </c>
      <c r="Q131" s="236">
        <v>0.0043800000000000002</v>
      </c>
      <c r="R131" s="236">
        <f>Q131*H131</f>
        <v>0.20826900000000001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125</v>
      </c>
      <c r="AT131" s="238" t="s">
        <v>121</v>
      </c>
      <c r="AU131" s="238" t="s">
        <v>84</v>
      </c>
      <c r="AY131" s="14" t="s">
        <v>118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4" t="s">
        <v>82</v>
      </c>
      <c r="BK131" s="239">
        <f>ROUND(I131*H131,2)</f>
        <v>0</v>
      </c>
      <c r="BL131" s="14" t="s">
        <v>125</v>
      </c>
      <c r="BM131" s="238" t="s">
        <v>140</v>
      </c>
    </row>
    <row r="132" s="2" customFormat="1" ht="16.5" customHeight="1">
      <c r="A132" s="35"/>
      <c r="B132" s="36"/>
      <c r="C132" s="226" t="s">
        <v>119</v>
      </c>
      <c r="D132" s="226" t="s">
        <v>121</v>
      </c>
      <c r="E132" s="227" t="s">
        <v>141</v>
      </c>
      <c r="F132" s="228" t="s">
        <v>142</v>
      </c>
      <c r="G132" s="229" t="s">
        <v>124</v>
      </c>
      <c r="H132" s="230">
        <v>47.549999999999997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42</v>
      </c>
      <c r="O132" s="88"/>
      <c r="P132" s="236">
        <f>O132*H132</f>
        <v>0</v>
      </c>
      <c r="Q132" s="236">
        <v>0.0030000000000000001</v>
      </c>
      <c r="R132" s="236">
        <f>Q132*H132</f>
        <v>0.14265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125</v>
      </c>
      <c r="AT132" s="238" t="s">
        <v>121</v>
      </c>
      <c r="AU132" s="238" t="s">
        <v>84</v>
      </c>
      <c r="AY132" s="14" t="s">
        <v>118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4" t="s">
        <v>82</v>
      </c>
      <c r="BK132" s="239">
        <f>ROUND(I132*H132,2)</f>
        <v>0</v>
      </c>
      <c r="BL132" s="14" t="s">
        <v>125</v>
      </c>
      <c r="BM132" s="238" t="s">
        <v>143</v>
      </c>
    </row>
    <row r="133" s="2" customFormat="1" ht="16.5" customHeight="1">
      <c r="A133" s="35"/>
      <c r="B133" s="36"/>
      <c r="C133" s="226" t="s">
        <v>144</v>
      </c>
      <c r="D133" s="226" t="s">
        <v>121</v>
      </c>
      <c r="E133" s="227" t="s">
        <v>145</v>
      </c>
      <c r="F133" s="228" t="s">
        <v>146</v>
      </c>
      <c r="G133" s="229" t="s">
        <v>124</v>
      </c>
      <c r="H133" s="230">
        <v>0.59999999999999998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42</v>
      </c>
      <c r="O133" s="88"/>
      <c r="P133" s="236">
        <f>O133*H133</f>
        <v>0</v>
      </c>
      <c r="Q133" s="236">
        <v>0.038199999999999998</v>
      </c>
      <c r="R133" s="236">
        <f>Q133*H133</f>
        <v>0.022919999999999999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125</v>
      </c>
      <c r="AT133" s="238" t="s">
        <v>121</v>
      </c>
      <c r="AU133" s="238" t="s">
        <v>84</v>
      </c>
      <c r="AY133" s="14" t="s">
        <v>118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4" t="s">
        <v>82</v>
      </c>
      <c r="BK133" s="239">
        <f>ROUND(I133*H133,2)</f>
        <v>0</v>
      </c>
      <c r="BL133" s="14" t="s">
        <v>125</v>
      </c>
      <c r="BM133" s="238" t="s">
        <v>147</v>
      </c>
    </row>
    <row r="134" s="2" customFormat="1" ht="16.5" customHeight="1">
      <c r="A134" s="35"/>
      <c r="B134" s="36"/>
      <c r="C134" s="226" t="s">
        <v>148</v>
      </c>
      <c r="D134" s="226" t="s">
        <v>121</v>
      </c>
      <c r="E134" s="227" t="s">
        <v>149</v>
      </c>
      <c r="F134" s="228" t="s">
        <v>150</v>
      </c>
      <c r="G134" s="229" t="s">
        <v>151</v>
      </c>
      <c r="H134" s="230">
        <v>20.079999999999998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42</v>
      </c>
      <c r="O134" s="88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125</v>
      </c>
      <c r="AT134" s="238" t="s">
        <v>121</v>
      </c>
      <c r="AU134" s="238" t="s">
        <v>84</v>
      </c>
      <c r="AY134" s="14" t="s">
        <v>118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4" t="s">
        <v>82</v>
      </c>
      <c r="BK134" s="239">
        <f>ROUND(I134*H134,2)</f>
        <v>0</v>
      </c>
      <c r="BL134" s="14" t="s">
        <v>125</v>
      </c>
      <c r="BM134" s="238" t="s">
        <v>152</v>
      </c>
    </row>
    <row r="135" s="2" customFormat="1" ht="16.5" customHeight="1">
      <c r="A135" s="35"/>
      <c r="B135" s="36"/>
      <c r="C135" s="240" t="s">
        <v>153</v>
      </c>
      <c r="D135" s="240" t="s">
        <v>154</v>
      </c>
      <c r="E135" s="241" t="s">
        <v>155</v>
      </c>
      <c r="F135" s="242" t="s">
        <v>156</v>
      </c>
      <c r="G135" s="243" t="s">
        <v>151</v>
      </c>
      <c r="H135" s="244">
        <v>20.079999999999998</v>
      </c>
      <c r="I135" s="245"/>
      <c r="J135" s="246">
        <f>ROUND(I135*H135,2)</f>
        <v>0</v>
      </c>
      <c r="K135" s="247"/>
      <c r="L135" s="248"/>
      <c r="M135" s="249" t="s">
        <v>1</v>
      </c>
      <c r="N135" s="250" t="s">
        <v>42</v>
      </c>
      <c r="O135" s="88"/>
      <c r="P135" s="236">
        <f>O135*H135</f>
        <v>0</v>
      </c>
      <c r="Q135" s="236">
        <v>0.00010000000000000001</v>
      </c>
      <c r="R135" s="236">
        <f>Q135*H135</f>
        <v>0.0020079999999999998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148</v>
      </c>
      <c r="AT135" s="238" t="s">
        <v>154</v>
      </c>
      <c r="AU135" s="238" t="s">
        <v>84</v>
      </c>
      <c r="AY135" s="14" t="s">
        <v>118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4" t="s">
        <v>82</v>
      </c>
      <c r="BK135" s="239">
        <f>ROUND(I135*H135,2)</f>
        <v>0</v>
      </c>
      <c r="BL135" s="14" t="s">
        <v>125</v>
      </c>
      <c r="BM135" s="238" t="s">
        <v>157</v>
      </c>
    </row>
    <row r="136" s="12" customFormat="1" ht="22.8" customHeight="1">
      <c r="A136" s="12"/>
      <c r="B136" s="210"/>
      <c r="C136" s="211"/>
      <c r="D136" s="212" t="s">
        <v>76</v>
      </c>
      <c r="E136" s="224" t="s">
        <v>153</v>
      </c>
      <c r="F136" s="224" t="s">
        <v>158</v>
      </c>
      <c r="G136" s="211"/>
      <c r="H136" s="211"/>
      <c r="I136" s="214"/>
      <c r="J136" s="225">
        <f>BK136</f>
        <v>0</v>
      </c>
      <c r="K136" s="211"/>
      <c r="L136" s="216"/>
      <c r="M136" s="217"/>
      <c r="N136" s="218"/>
      <c r="O136" s="218"/>
      <c r="P136" s="219">
        <f>SUM(P137:P141)</f>
        <v>0</v>
      </c>
      <c r="Q136" s="218"/>
      <c r="R136" s="219">
        <f>SUM(R137:R141)</f>
        <v>0.0028248000000000006</v>
      </c>
      <c r="S136" s="218"/>
      <c r="T136" s="220">
        <f>SUM(T137:T141)</f>
        <v>0.32530000000000003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1" t="s">
        <v>82</v>
      </c>
      <c r="AT136" s="222" t="s">
        <v>76</v>
      </c>
      <c r="AU136" s="222" t="s">
        <v>82</v>
      </c>
      <c r="AY136" s="221" t="s">
        <v>118</v>
      </c>
      <c r="BK136" s="223">
        <f>SUM(BK137:BK141)</f>
        <v>0</v>
      </c>
    </row>
    <row r="137" s="2" customFormat="1" ht="16.5" customHeight="1">
      <c r="A137" s="35"/>
      <c r="B137" s="36"/>
      <c r="C137" s="226" t="s">
        <v>159</v>
      </c>
      <c r="D137" s="226" t="s">
        <v>121</v>
      </c>
      <c r="E137" s="227" t="s">
        <v>160</v>
      </c>
      <c r="F137" s="228" t="s">
        <v>161</v>
      </c>
      <c r="G137" s="229" t="s">
        <v>124</v>
      </c>
      <c r="H137" s="230">
        <v>16.600000000000001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42</v>
      </c>
      <c r="O137" s="88"/>
      <c r="P137" s="236">
        <f>O137*H137</f>
        <v>0</v>
      </c>
      <c r="Q137" s="236">
        <v>0.00012999999999999999</v>
      </c>
      <c r="R137" s="236">
        <f>Q137*H137</f>
        <v>0.0021580000000000002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125</v>
      </c>
      <c r="AT137" s="238" t="s">
        <v>121</v>
      </c>
      <c r="AU137" s="238" t="s">
        <v>84</v>
      </c>
      <c r="AY137" s="14" t="s">
        <v>118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4" t="s">
        <v>82</v>
      </c>
      <c r="BK137" s="239">
        <f>ROUND(I137*H137,2)</f>
        <v>0</v>
      </c>
      <c r="BL137" s="14" t="s">
        <v>125</v>
      </c>
      <c r="BM137" s="238" t="s">
        <v>162</v>
      </c>
    </row>
    <row r="138" s="2" customFormat="1" ht="16.5" customHeight="1">
      <c r="A138" s="35"/>
      <c r="B138" s="36"/>
      <c r="C138" s="226" t="s">
        <v>163</v>
      </c>
      <c r="D138" s="226" t="s">
        <v>121</v>
      </c>
      <c r="E138" s="227" t="s">
        <v>164</v>
      </c>
      <c r="F138" s="228" t="s">
        <v>165</v>
      </c>
      <c r="G138" s="229" t="s">
        <v>124</v>
      </c>
      <c r="H138" s="230">
        <v>16.670000000000002</v>
      </c>
      <c r="I138" s="231"/>
      <c r="J138" s="232">
        <f>ROUND(I138*H138,2)</f>
        <v>0</v>
      </c>
      <c r="K138" s="233"/>
      <c r="L138" s="41"/>
      <c r="M138" s="234" t="s">
        <v>1</v>
      </c>
      <c r="N138" s="235" t="s">
        <v>42</v>
      </c>
      <c r="O138" s="88"/>
      <c r="P138" s="236">
        <f>O138*H138</f>
        <v>0</v>
      </c>
      <c r="Q138" s="236">
        <v>4.0000000000000003E-05</v>
      </c>
      <c r="R138" s="236">
        <f>Q138*H138</f>
        <v>0.00066680000000000016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125</v>
      </c>
      <c r="AT138" s="238" t="s">
        <v>121</v>
      </c>
      <c r="AU138" s="238" t="s">
        <v>84</v>
      </c>
      <c r="AY138" s="14" t="s">
        <v>118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4" t="s">
        <v>82</v>
      </c>
      <c r="BK138" s="239">
        <f>ROUND(I138*H138,2)</f>
        <v>0</v>
      </c>
      <c r="BL138" s="14" t="s">
        <v>125</v>
      </c>
      <c r="BM138" s="238" t="s">
        <v>166</v>
      </c>
    </row>
    <row r="139" s="2" customFormat="1" ht="16.5" customHeight="1">
      <c r="A139" s="35"/>
      <c r="B139" s="36"/>
      <c r="C139" s="226" t="s">
        <v>167</v>
      </c>
      <c r="D139" s="226" t="s">
        <v>121</v>
      </c>
      <c r="E139" s="227" t="s">
        <v>168</v>
      </c>
      <c r="F139" s="228" t="s">
        <v>169</v>
      </c>
      <c r="G139" s="229" t="s">
        <v>151</v>
      </c>
      <c r="H139" s="230">
        <v>14.699999999999999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42</v>
      </c>
      <c r="O139" s="88"/>
      <c r="P139" s="236">
        <f>O139*H139</f>
        <v>0</v>
      </c>
      <c r="Q139" s="236">
        <v>0</v>
      </c>
      <c r="R139" s="236">
        <f>Q139*H139</f>
        <v>0</v>
      </c>
      <c r="S139" s="236">
        <v>0.0089999999999999993</v>
      </c>
      <c r="T139" s="237">
        <f>S139*H139</f>
        <v>0.13229999999999997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125</v>
      </c>
      <c r="AT139" s="238" t="s">
        <v>121</v>
      </c>
      <c r="AU139" s="238" t="s">
        <v>84</v>
      </c>
      <c r="AY139" s="14" t="s">
        <v>118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4" t="s">
        <v>82</v>
      </c>
      <c r="BK139" s="239">
        <f>ROUND(I139*H139,2)</f>
        <v>0</v>
      </c>
      <c r="BL139" s="14" t="s">
        <v>125</v>
      </c>
      <c r="BM139" s="238" t="s">
        <v>170</v>
      </c>
    </row>
    <row r="140" s="2" customFormat="1" ht="16.5" customHeight="1">
      <c r="A140" s="35"/>
      <c r="B140" s="36"/>
      <c r="C140" s="226" t="s">
        <v>171</v>
      </c>
      <c r="D140" s="226" t="s">
        <v>121</v>
      </c>
      <c r="E140" s="227" t="s">
        <v>172</v>
      </c>
      <c r="F140" s="228" t="s">
        <v>173</v>
      </c>
      <c r="G140" s="229" t="s">
        <v>151</v>
      </c>
      <c r="H140" s="230">
        <v>20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42</v>
      </c>
      <c r="O140" s="88"/>
      <c r="P140" s="236">
        <f>O140*H140</f>
        <v>0</v>
      </c>
      <c r="Q140" s="236">
        <v>0</v>
      </c>
      <c r="R140" s="236">
        <f>Q140*H140</f>
        <v>0</v>
      </c>
      <c r="S140" s="236">
        <v>0.002</v>
      </c>
      <c r="T140" s="237">
        <f>S140*H140</f>
        <v>0.040000000000000001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125</v>
      </c>
      <c r="AT140" s="238" t="s">
        <v>121</v>
      </c>
      <c r="AU140" s="238" t="s">
        <v>84</v>
      </c>
      <c r="AY140" s="14" t="s">
        <v>118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4" t="s">
        <v>82</v>
      </c>
      <c r="BK140" s="239">
        <f>ROUND(I140*H140,2)</f>
        <v>0</v>
      </c>
      <c r="BL140" s="14" t="s">
        <v>125</v>
      </c>
      <c r="BM140" s="238" t="s">
        <v>174</v>
      </c>
    </row>
    <row r="141" s="2" customFormat="1" ht="16.5" customHeight="1">
      <c r="A141" s="35"/>
      <c r="B141" s="36"/>
      <c r="C141" s="226" t="s">
        <v>175</v>
      </c>
      <c r="D141" s="226" t="s">
        <v>121</v>
      </c>
      <c r="E141" s="227" t="s">
        <v>176</v>
      </c>
      <c r="F141" s="228" t="s">
        <v>177</v>
      </c>
      <c r="G141" s="229" t="s">
        <v>124</v>
      </c>
      <c r="H141" s="230">
        <v>2.25</v>
      </c>
      <c r="I141" s="231"/>
      <c r="J141" s="232">
        <f>ROUND(I141*H141,2)</f>
        <v>0</v>
      </c>
      <c r="K141" s="233"/>
      <c r="L141" s="41"/>
      <c r="M141" s="234" t="s">
        <v>1</v>
      </c>
      <c r="N141" s="235" t="s">
        <v>42</v>
      </c>
      <c r="O141" s="88"/>
      <c r="P141" s="236">
        <f>O141*H141</f>
        <v>0</v>
      </c>
      <c r="Q141" s="236">
        <v>0</v>
      </c>
      <c r="R141" s="236">
        <f>Q141*H141</f>
        <v>0</v>
      </c>
      <c r="S141" s="236">
        <v>0.068000000000000005</v>
      </c>
      <c r="T141" s="237">
        <f>S141*H141</f>
        <v>0.15300000000000003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125</v>
      </c>
      <c r="AT141" s="238" t="s">
        <v>121</v>
      </c>
      <c r="AU141" s="238" t="s">
        <v>84</v>
      </c>
      <c r="AY141" s="14" t="s">
        <v>118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4" t="s">
        <v>82</v>
      </c>
      <c r="BK141" s="239">
        <f>ROUND(I141*H141,2)</f>
        <v>0</v>
      </c>
      <c r="BL141" s="14" t="s">
        <v>125</v>
      </c>
      <c r="BM141" s="238" t="s">
        <v>178</v>
      </c>
    </row>
    <row r="142" s="12" customFormat="1" ht="22.8" customHeight="1">
      <c r="A142" s="12"/>
      <c r="B142" s="210"/>
      <c r="C142" s="211"/>
      <c r="D142" s="212" t="s">
        <v>76</v>
      </c>
      <c r="E142" s="224" t="s">
        <v>179</v>
      </c>
      <c r="F142" s="224" t="s">
        <v>180</v>
      </c>
      <c r="G142" s="211"/>
      <c r="H142" s="211"/>
      <c r="I142" s="214"/>
      <c r="J142" s="225">
        <f>BK142</f>
        <v>0</v>
      </c>
      <c r="K142" s="211"/>
      <c r="L142" s="216"/>
      <c r="M142" s="217"/>
      <c r="N142" s="218"/>
      <c r="O142" s="218"/>
      <c r="P142" s="219">
        <f>SUM(P143:P148)</f>
        <v>0</v>
      </c>
      <c r="Q142" s="218"/>
      <c r="R142" s="219">
        <f>SUM(R143:R148)</f>
        <v>0</v>
      </c>
      <c r="S142" s="218"/>
      <c r="T142" s="220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1" t="s">
        <v>82</v>
      </c>
      <c r="AT142" s="222" t="s">
        <v>76</v>
      </c>
      <c r="AU142" s="222" t="s">
        <v>82</v>
      </c>
      <c r="AY142" s="221" t="s">
        <v>118</v>
      </c>
      <c r="BK142" s="223">
        <f>SUM(BK143:BK148)</f>
        <v>0</v>
      </c>
    </row>
    <row r="143" s="2" customFormat="1" ht="16.5" customHeight="1">
      <c r="A143" s="35"/>
      <c r="B143" s="36"/>
      <c r="C143" s="226" t="s">
        <v>8</v>
      </c>
      <c r="D143" s="226" t="s">
        <v>121</v>
      </c>
      <c r="E143" s="227" t="s">
        <v>181</v>
      </c>
      <c r="F143" s="228" t="s">
        <v>182</v>
      </c>
      <c r="G143" s="229" t="s">
        <v>183</v>
      </c>
      <c r="H143" s="230">
        <v>0.45700000000000002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42</v>
      </c>
      <c r="O143" s="88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125</v>
      </c>
      <c r="AT143" s="238" t="s">
        <v>121</v>
      </c>
      <c r="AU143" s="238" t="s">
        <v>84</v>
      </c>
      <c r="AY143" s="14" t="s">
        <v>118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4" t="s">
        <v>82</v>
      </c>
      <c r="BK143" s="239">
        <f>ROUND(I143*H143,2)</f>
        <v>0</v>
      </c>
      <c r="BL143" s="14" t="s">
        <v>125</v>
      </c>
      <c r="BM143" s="238" t="s">
        <v>184</v>
      </c>
    </row>
    <row r="144" s="2" customFormat="1" ht="16.5" customHeight="1">
      <c r="A144" s="35"/>
      <c r="B144" s="36"/>
      <c r="C144" s="226" t="s">
        <v>185</v>
      </c>
      <c r="D144" s="226" t="s">
        <v>121</v>
      </c>
      <c r="E144" s="227" t="s">
        <v>186</v>
      </c>
      <c r="F144" s="228" t="s">
        <v>187</v>
      </c>
      <c r="G144" s="229" t="s">
        <v>183</v>
      </c>
      <c r="H144" s="230">
        <v>1.8280000000000001</v>
      </c>
      <c r="I144" s="231"/>
      <c r="J144" s="232">
        <f>ROUND(I144*H144,2)</f>
        <v>0</v>
      </c>
      <c r="K144" s="233"/>
      <c r="L144" s="41"/>
      <c r="M144" s="234" t="s">
        <v>1</v>
      </c>
      <c r="N144" s="235" t="s">
        <v>42</v>
      </c>
      <c r="O144" s="88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125</v>
      </c>
      <c r="AT144" s="238" t="s">
        <v>121</v>
      </c>
      <c r="AU144" s="238" t="s">
        <v>84</v>
      </c>
      <c r="AY144" s="14" t="s">
        <v>118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4" t="s">
        <v>82</v>
      </c>
      <c r="BK144" s="239">
        <f>ROUND(I144*H144,2)</f>
        <v>0</v>
      </c>
      <c r="BL144" s="14" t="s">
        <v>125</v>
      </c>
      <c r="BM144" s="238" t="s">
        <v>188</v>
      </c>
    </row>
    <row r="145" s="2" customFormat="1" ht="16.5" customHeight="1">
      <c r="A145" s="35"/>
      <c r="B145" s="36"/>
      <c r="C145" s="226" t="s">
        <v>189</v>
      </c>
      <c r="D145" s="226" t="s">
        <v>121</v>
      </c>
      <c r="E145" s="227" t="s">
        <v>190</v>
      </c>
      <c r="F145" s="228" t="s">
        <v>191</v>
      </c>
      <c r="G145" s="229" t="s">
        <v>183</v>
      </c>
      <c r="H145" s="230">
        <v>0.45700000000000002</v>
      </c>
      <c r="I145" s="231"/>
      <c r="J145" s="232">
        <f>ROUND(I145*H145,2)</f>
        <v>0</v>
      </c>
      <c r="K145" s="233"/>
      <c r="L145" s="41"/>
      <c r="M145" s="234" t="s">
        <v>1</v>
      </c>
      <c r="N145" s="235" t="s">
        <v>42</v>
      </c>
      <c r="O145" s="88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125</v>
      </c>
      <c r="AT145" s="238" t="s">
        <v>121</v>
      </c>
      <c r="AU145" s="238" t="s">
        <v>84</v>
      </c>
      <c r="AY145" s="14" t="s">
        <v>118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4" t="s">
        <v>82</v>
      </c>
      <c r="BK145" s="239">
        <f>ROUND(I145*H145,2)</f>
        <v>0</v>
      </c>
      <c r="BL145" s="14" t="s">
        <v>125</v>
      </c>
      <c r="BM145" s="238" t="s">
        <v>192</v>
      </c>
    </row>
    <row r="146" s="2" customFormat="1" ht="16.5" customHeight="1">
      <c r="A146" s="35"/>
      <c r="B146" s="36"/>
      <c r="C146" s="226" t="s">
        <v>193</v>
      </c>
      <c r="D146" s="226" t="s">
        <v>121</v>
      </c>
      <c r="E146" s="227" t="s">
        <v>194</v>
      </c>
      <c r="F146" s="228" t="s">
        <v>195</v>
      </c>
      <c r="G146" s="229" t="s">
        <v>183</v>
      </c>
      <c r="H146" s="230">
        <v>6.8550000000000004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42</v>
      </c>
      <c r="O146" s="88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125</v>
      </c>
      <c r="AT146" s="238" t="s">
        <v>121</v>
      </c>
      <c r="AU146" s="238" t="s">
        <v>84</v>
      </c>
      <c r="AY146" s="14" t="s">
        <v>118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4" t="s">
        <v>82</v>
      </c>
      <c r="BK146" s="239">
        <f>ROUND(I146*H146,2)</f>
        <v>0</v>
      </c>
      <c r="BL146" s="14" t="s">
        <v>125</v>
      </c>
      <c r="BM146" s="238" t="s">
        <v>196</v>
      </c>
    </row>
    <row r="147" s="2" customFormat="1" ht="16.5" customHeight="1">
      <c r="A147" s="35"/>
      <c r="B147" s="36"/>
      <c r="C147" s="226" t="s">
        <v>197</v>
      </c>
      <c r="D147" s="226" t="s">
        <v>121</v>
      </c>
      <c r="E147" s="227" t="s">
        <v>198</v>
      </c>
      <c r="F147" s="228" t="s">
        <v>199</v>
      </c>
      <c r="G147" s="229" t="s">
        <v>183</v>
      </c>
      <c r="H147" s="230">
        <v>0.45700000000000002</v>
      </c>
      <c r="I147" s="231"/>
      <c r="J147" s="232">
        <f>ROUND(I147*H147,2)</f>
        <v>0</v>
      </c>
      <c r="K147" s="233"/>
      <c r="L147" s="41"/>
      <c r="M147" s="234" t="s">
        <v>1</v>
      </c>
      <c r="N147" s="235" t="s">
        <v>42</v>
      </c>
      <c r="O147" s="88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125</v>
      </c>
      <c r="AT147" s="238" t="s">
        <v>121</v>
      </c>
      <c r="AU147" s="238" t="s">
        <v>84</v>
      </c>
      <c r="AY147" s="14" t="s">
        <v>118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4" t="s">
        <v>82</v>
      </c>
      <c r="BK147" s="239">
        <f>ROUND(I147*H147,2)</f>
        <v>0</v>
      </c>
      <c r="BL147" s="14" t="s">
        <v>125</v>
      </c>
      <c r="BM147" s="238" t="s">
        <v>200</v>
      </c>
    </row>
    <row r="148" s="2" customFormat="1" ht="16.5" customHeight="1">
      <c r="A148" s="35"/>
      <c r="B148" s="36"/>
      <c r="C148" s="226" t="s">
        <v>201</v>
      </c>
      <c r="D148" s="226" t="s">
        <v>121</v>
      </c>
      <c r="E148" s="227" t="s">
        <v>202</v>
      </c>
      <c r="F148" s="228" t="s">
        <v>203</v>
      </c>
      <c r="G148" s="229" t="s">
        <v>183</v>
      </c>
      <c r="H148" s="230">
        <v>0.087999999999999995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42</v>
      </c>
      <c r="O148" s="88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125</v>
      </c>
      <c r="AT148" s="238" t="s">
        <v>121</v>
      </c>
      <c r="AU148" s="238" t="s">
        <v>84</v>
      </c>
      <c r="AY148" s="14" t="s">
        <v>118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4" t="s">
        <v>82</v>
      </c>
      <c r="BK148" s="239">
        <f>ROUND(I148*H148,2)</f>
        <v>0</v>
      </c>
      <c r="BL148" s="14" t="s">
        <v>125</v>
      </c>
      <c r="BM148" s="238" t="s">
        <v>204</v>
      </c>
    </row>
    <row r="149" s="12" customFormat="1" ht="22.8" customHeight="1">
      <c r="A149" s="12"/>
      <c r="B149" s="210"/>
      <c r="C149" s="211"/>
      <c r="D149" s="212" t="s">
        <v>76</v>
      </c>
      <c r="E149" s="224" t="s">
        <v>205</v>
      </c>
      <c r="F149" s="224" t="s">
        <v>206</v>
      </c>
      <c r="G149" s="211"/>
      <c r="H149" s="211"/>
      <c r="I149" s="214"/>
      <c r="J149" s="225">
        <f>BK149</f>
        <v>0</v>
      </c>
      <c r="K149" s="211"/>
      <c r="L149" s="216"/>
      <c r="M149" s="217"/>
      <c r="N149" s="218"/>
      <c r="O149" s="218"/>
      <c r="P149" s="219">
        <f>P150</f>
        <v>0</v>
      </c>
      <c r="Q149" s="218"/>
      <c r="R149" s="219">
        <f>R150</f>
        <v>0</v>
      </c>
      <c r="S149" s="218"/>
      <c r="T149" s="220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1" t="s">
        <v>82</v>
      </c>
      <c r="AT149" s="222" t="s">
        <v>76</v>
      </c>
      <c r="AU149" s="222" t="s">
        <v>82</v>
      </c>
      <c r="AY149" s="221" t="s">
        <v>118</v>
      </c>
      <c r="BK149" s="223">
        <f>BK150</f>
        <v>0</v>
      </c>
    </row>
    <row r="150" s="2" customFormat="1" ht="16.5" customHeight="1">
      <c r="A150" s="35"/>
      <c r="B150" s="36"/>
      <c r="C150" s="226" t="s">
        <v>7</v>
      </c>
      <c r="D150" s="226" t="s">
        <v>121</v>
      </c>
      <c r="E150" s="227" t="s">
        <v>207</v>
      </c>
      <c r="F150" s="228" t="s">
        <v>208</v>
      </c>
      <c r="G150" s="229" t="s">
        <v>183</v>
      </c>
      <c r="H150" s="230">
        <v>0.51800000000000002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42</v>
      </c>
      <c r="O150" s="88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125</v>
      </c>
      <c r="AT150" s="238" t="s">
        <v>121</v>
      </c>
      <c r="AU150" s="238" t="s">
        <v>84</v>
      </c>
      <c r="AY150" s="14" t="s">
        <v>118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4" t="s">
        <v>82</v>
      </c>
      <c r="BK150" s="239">
        <f>ROUND(I150*H150,2)</f>
        <v>0</v>
      </c>
      <c r="BL150" s="14" t="s">
        <v>125</v>
      </c>
      <c r="BM150" s="238" t="s">
        <v>209</v>
      </c>
    </row>
    <row r="151" s="12" customFormat="1" ht="25.92" customHeight="1">
      <c r="A151" s="12"/>
      <c r="B151" s="210"/>
      <c r="C151" s="211"/>
      <c r="D151" s="212" t="s">
        <v>76</v>
      </c>
      <c r="E151" s="213" t="s">
        <v>210</v>
      </c>
      <c r="F151" s="213" t="s">
        <v>211</v>
      </c>
      <c r="G151" s="211"/>
      <c r="H151" s="211"/>
      <c r="I151" s="214"/>
      <c r="J151" s="215">
        <f>BK151</f>
        <v>0</v>
      </c>
      <c r="K151" s="211"/>
      <c r="L151" s="216"/>
      <c r="M151" s="217"/>
      <c r="N151" s="218"/>
      <c r="O151" s="218"/>
      <c r="P151" s="219">
        <f>P152+P160+P174+P184</f>
        <v>0</v>
      </c>
      <c r="Q151" s="218"/>
      <c r="R151" s="219">
        <f>R152+R160+R174+R184</f>
        <v>0.37178037999999997</v>
      </c>
      <c r="S151" s="218"/>
      <c r="T151" s="220">
        <f>T152+T160+T174+T184</f>
        <v>0.13194820000000002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1" t="s">
        <v>84</v>
      </c>
      <c r="AT151" s="222" t="s">
        <v>76</v>
      </c>
      <c r="AU151" s="222" t="s">
        <v>77</v>
      </c>
      <c r="AY151" s="221" t="s">
        <v>118</v>
      </c>
      <c r="BK151" s="223">
        <f>BK152+BK160+BK174+BK184</f>
        <v>0</v>
      </c>
    </row>
    <row r="152" s="12" customFormat="1" ht="22.8" customHeight="1">
      <c r="A152" s="12"/>
      <c r="B152" s="210"/>
      <c r="C152" s="211"/>
      <c r="D152" s="212" t="s">
        <v>76</v>
      </c>
      <c r="E152" s="224" t="s">
        <v>212</v>
      </c>
      <c r="F152" s="224" t="s">
        <v>213</v>
      </c>
      <c r="G152" s="211"/>
      <c r="H152" s="211"/>
      <c r="I152" s="214"/>
      <c r="J152" s="225">
        <f>BK152</f>
        <v>0</v>
      </c>
      <c r="K152" s="211"/>
      <c r="L152" s="216"/>
      <c r="M152" s="217"/>
      <c r="N152" s="218"/>
      <c r="O152" s="218"/>
      <c r="P152" s="219">
        <f>SUM(P153:P159)</f>
        <v>0</v>
      </c>
      <c r="Q152" s="218"/>
      <c r="R152" s="219">
        <f>SUM(R153:R159)</f>
        <v>0.015290000000000002</v>
      </c>
      <c r="S152" s="218"/>
      <c r="T152" s="220">
        <f>SUM(T153:T159)</f>
        <v>0.024280000000000003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1" t="s">
        <v>84</v>
      </c>
      <c r="AT152" s="222" t="s">
        <v>76</v>
      </c>
      <c r="AU152" s="222" t="s">
        <v>82</v>
      </c>
      <c r="AY152" s="221" t="s">
        <v>118</v>
      </c>
      <c r="BK152" s="223">
        <f>SUM(BK153:BK159)</f>
        <v>0</v>
      </c>
    </row>
    <row r="153" s="2" customFormat="1" ht="16.5" customHeight="1">
      <c r="A153" s="35"/>
      <c r="B153" s="36"/>
      <c r="C153" s="226" t="s">
        <v>214</v>
      </c>
      <c r="D153" s="226" t="s">
        <v>121</v>
      </c>
      <c r="E153" s="227" t="s">
        <v>215</v>
      </c>
      <c r="F153" s="228" t="s">
        <v>216</v>
      </c>
      <c r="G153" s="229" t="s">
        <v>217</v>
      </c>
      <c r="H153" s="230">
        <v>1</v>
      </c>
      <c r="I153" s="231"/>
      <c r="J153" s="232">
        <f>ROUND(I153*H153,2)</f>
        <v>0</v>
      </c>
      <c r="K153" s="233"/>
      <c r="L153" s="41"/>
      <c r="M153" s="234" t="s">
        <v>1</v>
      </c>
      <c r="N153" s="235" t="s">
        <v>42</v>
      </c>
      <c r="O153" s="88"/>
      <c r="P153" s="236">
        <f>O153*H153</f>
        <v>0</v>
      </c>
      <c r="Q153" s="236">
        <v>0</v>
      </c>
      <c r="R153" s="236">
        <f>Q153*H153</f>
        <v>0</v>
      </c>
      <c r="S153" s="236">
        <v>0.019460000000000002</v>
      </c>
      <c r="T153" s="237">
        <f>S153*H153</f>
        <v>0.019460000000000002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185</v>
      </c>
      <c r="AT153" s="238" t="s">
        <v>121</v>
      </c>
      <c r="AU153" s="238" t="s">
        <v>84</v>
      </c>
      <c r="AY153" s="14" t="s">
        <v>118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4" t="s">
        <v>82</v>
      </c>
      <c r="BK153" s="239">
        <f>ROUND(I153*H153,2)</f>
        <v>0</v>
      </c>
      <c r="BL153" s="14" t="s">
        <v>185</v>
      </c>
      <c r="BM153" s="238" t="s">
        <v>218</v>
      </c>
    </row>
    <row r="154" s="2" customFormat="1" ht="16.5" customHeight="1">
      <c r="A154" s="35"/>
      <c r="B154" s="36"/>
      <c r="C154" s="226" t="s">
        <v>219</v>
      </c>
      <c r="D154" s="226" t="s">
        <v>121</v>
      </c>
      <c r="E154" s="227" t="s">
        <v>220</v>
      </c>
      <c r="F154" s="228" t="s">
        <v>221</v>
      </c>
      <c r="G154" s="229" t="s">
        <v>217</v>
      </c>
      <c r="H154" s="230">
        <v>1</v>
      </c>
      <c r="I154" s="231"/>
      <c r="J154" s="232">
        <f>ROUND(I154*H154,2)</f>
        <v>0</v>
      </c>
      <c r="K154" s="233"/>
      <c r="L154" s="41"/>
      <c r="M154" s="234" t="s">
        <v>1</v>
      </c>
      <c r="N154" s="235" t="s">
        <v>42</v>
      </c>
      <c r="O154" s="88"/>
      <c r="P154" s="236">
        <f>O154*H154</f>
        <v>0</v>
      </c>
      <c r="Q154" s="236">
        <v>0.01197</v>
      </c>
      <c r="R154" s="236">
        <f>Q154*H154</f>
        <v>0.01197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185</v>
      </c>
      <c r="AT154" s="238" t="s">
        <v>121</v>
      </c>
      <c r="AU154" s="238" t="s">
        <v>84</v>
      </c>
      <c r="AY154" s="14" t="s">
        <v>118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4" t="s">
        <v>82</v>
      </c>
      <c r="BK154" s="239">
        <f>ROUND(I154*H154,2)</f>
        <v>0</v>
      </c>
      <c r="BL154" s="14" t="s">
        <v>185</v>
      </c>
      <c r="BM154" s="238" t="s">
        <v>222</v>
      </c>
    </row>
    <row r="155" s="2" customFormat="1" ht="16.5" customHeight="1">
      <c r="A155" s="35"/>
      <c r="B155" s="36"/>
      <c r="C155" s="226" t="s">
        <v>223</v>
      </c>
      <c r="D155" s="226" t="s">
        <v>121</v>
      </c>
      <c r="E155" s="227" t="s">
        <v>224</v>
      </c>
      <c r="F155" s="228" t="s">
        <v>225</v>
      </c>
      <c r="G155" s="229" t="s">
        <v>183</v>
      </c>
      <c r="H155" s="230">
        <v>0.019</v>
      </c>
      <c r="I155" s="231"/>
      <c r="J155" s="232">
        <f>ROUND(I155*H155,2)</f>
        <v>0</v>
      </c>
      <c r="K155" s="233"/>
      <c r="L155" s="41"/>
      <c r="M155" s="234" t="s">
        <v>1</v>
      </c>
      <c r="N155" s="235" t="s">
        <v>42</v>
      </c>
      <c r="O155" s="88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185</v>
      </c>
      <c r="AT155" s="238" t="s">
        <v>121</v>
      </c>
      <c r="AU155" s="238" t="s">
        <v>84</v>
      </c>
      <c r="AY155" s="14" t="s">
        <v>118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4" t="s">
        <v>82</v>
      </c>
      <c r="BK155" s="239">
        <f>ROUND(I155*H155,2)</f>
        <v>0</v>
      </c>
      <c r="BL155" s="14" t="s">
        <v>185</v>
      </c>
      <c r="BM155" s="238" t="s">
        <v>226</v>
      </c>
    </row>
    <row r="156" s="2" customFormat="1" ht="16.5" customHeight="1">
      <c r="A156" s="35"/>
      <c r="B156" s="36"/>
      <c r="C156" s="226" t="s">
        <v>227</v>
      </c>
      <c r="D156" s="226" t="s">
        <v>121</v>
      </c>
      <c r="E156" s="227" t="s">
        <v>228</v>
      </c>
      <c r="F156" s="228" t="s">
        <v>229</v>
      </c>
      <c r="G156" s="229" t="s">
        <v>217</v>
      </c>
      <c r="H156" s="230">
        <v>2</v>
      </c>
      <c r="I156" s="231"/>
      <c r="J156" s="232">
        <f>ROUND(I156*H156,2)</f>
        <v>0</v>
      </c>
      <c r="K156" s="233"/>
      <c r="L156" s="41"/>
      <c r="M156" s="234" t="s">
        <v>1</v>
      </c>
      <c r="N156" s="235" t="s">
        <v>42</v>
      </c>
      <c r="O156" s="88"/>
      <c r="P156" s="236">
        <f>O156*H156</f>
        <v>0</v>
      </c>
      <c r="Q156" s="236">
        <v>0</v>
      </c>
      <c r="R156" s="236">
        <f>Q156*H156</f>
        <v>0</v>
      </c>
      <c r="S156" s="236">
        <v>0.00156</v>
      </c>
      <c r="T156" s="237">
        <f>S156*H156</f>
        <v>0.0031199999999999999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185</v>
      </c>
      <c r="AT156" s="238" t="s">
        <v>121</v>
      </c>
      <c r="AU156" s="238" t="s">
        <v>84</v>
      </c>
      <c r="AY156" s="14" t="s">
        <v>118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4" t="s">
        <v>82</v>
      </c>
      <c r="BK156" s="239">
        <f>ROUND(I156*H156,2)</f>
        <v>0</v>
      </c>
      <c r="BL156" s="14" t="s">
        <v>185</v>
      </c>
      <c r="BM156" s="238" t="s">
        <v>230</v>
      </c>
    </row>
    <row r="157" s="2" customFormat="1" ht="16.5" customHeight="1">
      <c r="A157" s="35"/>
      <c r="B157" s="36"/>
      <c r="C157" s="226" t="s">
        <v>231</v>
      </c>
      <c r="D157" s="226" t="s">
        <v>121</v>
      </c>
      <c r="E157" s="227" t="s">
        <v>232</v>
      </c>
      <c r="F157" s="228" t="s">
        <v>233</v>
      </c>
      <c r="G157" s="229" t="s">
        <v>234</v>
      </c>
      <c r="H157" s="230">
        <v>2</v>
      </c>
      <c r="I157" s="231"/>
      <c r="J157" s="232">
        <f>ROUND(I157*H157,2)</f>
        <v>0</v>
      </c>
      <c r="K157" s="233"/>
      <c r="L157" s="41"/>
      <c r="M157" s="234" t="s">
        <v>1</v>
      </c>
      <c r="N157" s="235" t="s">
        <v>42</v>
      </c>
      <c r="O157" s="88"/>
      <c r="P157" s="236">
        <f>O157*H157</f>
        <v>0</v>
      </c>
      <c r="Q157" s="236">
        <v>0.00016000000000000001</v>
      </c>
      <c r="R157" s="236">
        <f>Q157*H157</f>
        <v>0.00032000000000000003</v>
      </c>
      <c r="S157" s="236">
        <v>0</v>
      </c>
      <c r="T157" s="23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185</v>
      </c>
      <c r="AT157" s="238" t="s">
        <v>121</v>
      </c>
      <c r="AU157" s="238" t="s">
        <v>84</v>
      </c>
      <c r="AY157" s="14" t="s">
        <v>118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4" t="s">
        <v>82</v>
      </c>
      <c r="BK157" s="239">
        <f>ROUND(I157*H157,2)</f>
        <v>0</v>
      </c>
      <c r="BL157" s="14" t="s">
        <v>185</v>
      </c>
      <c r="BM157" s="238" t="s">
        <v>235</v>
      </c>
    </row>
    <row r="158" s="2" customFormat="1" ht="16.5" customHeight="1">
      <c r="A158" s="35"/>
      <c r="B158" s="36"/>
      <c r="C158" s="240" t="s">
        <v>236</v>
      </c>
      <c r="D158" s="240" t="s">
        <v>154</v>
      </c>
      <c r="E158" s="241" t="s">
        <v>237</v>
      </c>
      <c r="F158" s="242" t="s">
        <v>238</v>
      </c>
      <c r="G158" s="243" t="s">
        <v>234</v>
      </c>
      <c r="H158" s="244">
        <v>2</v>
      </c>
      <c r="I158" s="245"/>
      <c r="J158" s="246">
        <f>ROUND(I158*H158,2)</f>
        <v>0</v>
      </c>
      <c r="K158" s="247"/>
      <c r="L158" s="248"/>
      <c r="M158" s="249" t="s">
        <v>1</v>
      </c>
      <c r="N158" s="250" t="s">
        <v>42</v>
      </c>
      <c r="O158" s="88"/>
      <c r="P158" s="236">
        <f>O158*H158</f>
        <v>0</v>
      </c>
      <c r="Q158" s="236">
        <v>0.0015</v>
      </c>
      <c r="R158" s="236">
        <f>Q158*H158</f>
        <v>0.0030000000000000001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239</v>
      </c>
      <c r="AT158" s="238" t="s">
        <v>154</v>
      </c>
      <c r="AU158" s="238" t="s">
        <v>84</v>
      </c>
      <c r="AY158" s="14" t="s">
        <v>118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4" t="s">
        <v>82</v>
      </c>
      <c r="BK158" s="239">
        <f>ROUND(I158*H158,2)</f>
        <v>0</v>
      </c>
      <c r="BL158" s="14" t="s">
        <v>185</v>
      </c>
      <c r="BM158" s="238" t="s">
        <v>240</v>
      </c>
    </row>
    <row r="159" s="2" customFormat="1" ht="16.5" customHeight="1">
      <c r="A159" s="35"/>
      <c r="B159" s="36"/>
      <c r="C159" s="226" t="s">
        <v>241</v>
      </c>
      <c r="D159" s="226" t="s">
        <v>121</v>
      </c>
      <c r="E159" s="227" t="s">
        <v>242</v>
      </c>
      <c r="F159" s="228" t="s">
        <v>243</v>
      </c>
      <c r="G159" s="229" t="s">
        <v>234</v>
      </c>
      <c r="H159" s="230">
        <v>2</v>
      </c>
      <c r="I159" s="231"/>
      <c r="J159" s="232">
        <f>ROUND(I159*H159,2)</f>
        <v>0</v>
      </c>
      <c r="K159" s="233"/>
      <c r="L159" s="41"/>
      <c r="M159" s="234" t="s">
        <v>1</v>
      </c>
      <c r="N159" s="235" t="s">
        <v>42</v>
      </c>
      <c r="O159" s="88"/>
      <c r="P159" s="236">
        <f>O159*H159</f>
        <v>0</v>
      </c>
      <c r="Q159" s="236">
        <v>0</v>
      </c>
      <c r="R159" s="236">
        <f>Q159*H159</f>
        <v>0</v>
      </c>
      <c r="S159" s="236">
        <v>0.00084999999999999995</v>
      </c>
      <c r="T159" s="237">
        <f>S159*H159</f>
        <v>0.0016999999999999999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185</v>
      </c>
      <c r="AT159" s="238" t="s">
        <v>121</v>
      </c>
      <c r="AU159" s="238" t="s">
        <v>84</v>
      </c>
      <c r="AY159" s="14" t="s">
        <v>118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4" t="s">
        <v>82</v>
      </c>
      <c r="BK159" s="239">
        <f>ROUND(I159*H159,2)</f>
        <v>0</v>
      </c>
      <c r="BL159" s="14" t="s">
        <v>185</v>
      </c>
      <c r="BM159" s="238" t="s">
        <v>244</v>
      </c>
    </row>
    <row r="160" s="12" customFormat="1" ht="22.8" customHeight="1">
      <c r="A160" s="12"/>
      <c r="B160" s="210"/>
      <c r="C160" s="211"/>
      <c r="D160" s="212" t="s">
        <v>76</v>
      </c>
      <c r="E160" s="224" t="s">
        <v>245</v>
      </c>
      <c r="F160" s="224" t="s">
        <v>246</v>
      </c>
      <c r="G160" s="211"/>
      <c r="H160" s="211"/>
      <c r="I160" s="214"/>
      <c r="J160" s="225">
        <f>BK160</f>
        <v>0</v>
      </c>
      <c r="K160" s="211"/>
      <c r="L160" s="216"/>
      <c r="M160" s="217"/>
      <c r="N160" s="218"/>
      <c r="O160" s="218"/>
      <c r="P160" s="219">
        <f>SUM(P161:P173)</f>
        <v>0</v>
      </c>
      <c r="Q160" s="218"/>
      <c r="R160" s="219">
        <f>SUM(R161:R173)</f>
        <v>0.17931418000000002</v>
      </c>
      <c r="S160" s="218"/>
      <c r="T160" s="220">
        <f>SUM(T161:T173)</f>
        <v>0.087760000000000005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1" t="s">
        <v>84</v>
      </c>
      <c r="AT160" s="222" t="s">
        <v>76</v>
      </c>
      <c r="AU160" s="222" t="s">
        <v>82</v>
      </c>
      <c r="AY160" s="221" t="s">
        <v>118</v>
      </c>
      <c r="BK160" s="223">
        <f>SUM(BK161:BK173)</f>
        <v>0</v>
      </c>
    </row>
    <row r="161" s="2" customFormat="1" ht="16.5" customHeight="1">
      <c r="A161" s="35"/>
      <c r="B161" s="36"/>
      <c r="C161" s="226" t="s">
        <v>247</v>
      </c>
      <c r="D161" s="226" t="s">
        <v>121</v>
      </c>
      <c r="E161" s="227" t="s">
        <v>248</v>
      </c>
      <c r="F161" s="228" t="s">
        <v>249</v>
      </c>
      <c r="G161" s="229" t="s">
        <v>124</v>
      </c>
      <c r="H161" s="230">
        <v>16.670000000000002</v>
      </c>
      <c r="I161" s="231"/>
      <c r="J161" s="232">
        <f>ROUND(I161*H161,2)</f>
        <v>0</v>
      </c>
      <c r="K161" s="233"/>
      <c r="L161" s="41"/>
      <c r="M161" s="234" t="s">
        <v>1</v>
      </c>
      <c r="N161" s="235" t="s">
        <v>42</v>
      </c>
      <c r="O161" s="88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185</v>
      </c>
      <c r="AT161" s="238" t="s">
        <v>121</v>
      </c>
      <c r="AU161" s="238" t="s">
        <v>84</v>
      </c>
      <c r="AY161" s="14" t="s">
        <v>118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4" t="s">
        <v>82</v>
      </c>
      <c r="BK161" s="239">
        <f>ROUND(I161*H161,2)</f>
        <v>0</v>
      </c>
      <c r="BL161" s="14" t="s">
        <v>185</v>
      </c>
      <c r="BM161" s="238" t="s">
        <v>250</v>
      </c>
    </row>
    <row r="162" s="2" customFormat="1" ht="16.5" customHeight="1">
      <c r="A162" s="35"/>
      <c r="B162" s="36"/>
      <c r="C162" s="226" t="s">
        <v>251</v>
      </c>
      <c r="D162" s="226" t="s">
        <v>121</v>
      </c>
      <c r="E162" s="227" t="s">
        <v>252</v>
      </c>
      <c r="F162" s="228" t="s">
        <v>253</v>
      </c>
      <c r="G162" s="229" t="s">
        <v>124</v>
      </c>
      <c r="H162" s="230">
        <v>16.670000000000002</v>
      </c>
      <c r="I162" s="231"/>
      <c r="J162" s="232">
        <f>ROUND(I162*H162,2)</f>
        <v>0</v>
      </c>
      <c r="K162" s="233"/>
      <c r="L162" s="41"/>
      <c r="M162" s="234" t="s">
        <v>1</v>
      </c>
      <c r="N162" s="235" t="s">
        <v>42</v>
      </c>
      <c r="O162" s="88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185</v>
      </c>
      <c r="AT162" s="238" t="s">
        <v>121</v>
      </c>
      <c r="AU162" s="238" t="s">
        <v>84</v>
      </c>
      <c r="AY162" s="14" t="s">
        <v>118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4" t="s">
        <v>82</v>
      </c>
      <c r="BK162" s="239">
        <f>ROUND(I162*H162,2)</f>
        <v>0</v>
      </c>
      <c r="BL162" s="14" t="s">
        <v>185</v>
      </c>
      <c r="BM162" s="238" t="s">
        <v>254</v>
      </c>
    </row>
    <row r="163" s="2" customFormat="1" ht="16.5" customHeight="1">
      <c r="A163" s="35"/>
      <c r="B163" s="36"/>
      <c r="C163" s="226" t="s">
        <v>255</v>
      </c>
      <c r="D163" s="226" t="s">
        <v>121</v>
      </c>
      <c r="E163" s="227" t="s">
        <v>256</v>
      </c>
      <c r="F163" s="228" t="s">
        <v>257</v>
      </c>
      <c r="G163" s="229" t="s">
        <v>124</v>
      </c>
      <c r="H163" s="230">
        <v>16.670000000000002</v>
      </c>
      <c r="I163" s="231"/>
      <c r="J163" s="232">
        <f>ROUND(I163*H163,2)</f>
        <v>0</v>
      </c>
      <c r="K163" s="233"/>
      <c r="L163" s="41"/>
      <c r="M163" s="234" t="s">
        <v>1</v>
      </c>
      <c r="N163" s="235" t="s">
        <v>42</v>
      </c>
      <c r="O163" s="88"/>
      <c r="P163" s="236">
        <f>O163*H163</f>
        <v>0</v>
      </c>
      <c r="Q163" s="236">
        <v>3.0000000000000001E-05</v>
      </c>
      <c r="R163" s="236">
        <f>Q163*H163</f>
        <v>0.00050010000000000007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185</v>
      </c>
      <c r="AT163" s="238" t="s">
        <v>121</v>
      </c>
      <c r="AU163" s="238" t="s">
        <v>84</v>
      </c>
      <c r="AY163" s="14" t="s">
        <v>118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4" t="s">
        <v>82</v>
      </c>
      <c r="BK163" s="239">
        <f>ROUND(I163*H163,2)</f>
        <v>0</v>
      </c>
      <c r="BL163" s="14" t="s">
        <v>185</v>
      </c>
      <c r="BM163" s="238" t="s">
        <v>258</v>
      </c>
    </row>
    <row r="164" s="2" customFormat="1" ht="16.5" customHeight="1">
      <c r="A164" s="35"/>
      <c r="B164" s="36"/>
      <c r="C164" s="226" t="s">
        <v>239</v>
      </c>
      <c r="D164" s="226" t="s">
        <v>121</v>
      </c>
      <c r="E164" s="227" t="s">
        <v>259</v>
      </c>
      <c r="F164" s="228" t="s">
        <v>260</v>
      </c>
      <c r="G164" s="229" t="s">
        <v>124</v>
      </c>
      <c r="H164" s="230">
        <v>16.670000000000002</v>
      </c>
      <c r="I164" s="231"/>
      <c r="J164" s="232">
        <f>ROUND(I164*H164,2)</f>
        <v>0</v>
      </c>
      <c r="K164" s="233"/>
      <c r="L164" s="41"/>
      <c r="M164" s="234" t="s">
        <v>1</v>
      </c>
      <c r="N164" s="235" t="s">
        <v>42</v>
      </c>
      <c r="O164" s="88"/>
      <c r="P164" s="236">
        <f>O164*H164</f>
        <v>0</v>
      </c>
      <c r="Q164" s="236">
        <v>0.0075799999999999999</v>
      </c>
      <c r="R164" s="236">
        <f>Q164*H164</f>
        <v>0.12635860000000002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185</v>
      </c>
      <c r="AT164" s="238" t="s">
        <v>121</v>
      </c>
      <c r="AU164" s="238" t="s">
        <v>84</v>
      </c>
      <c r="AY164" s="14" t="s">
        <v>118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4" t="s">
        <v>82</v>
      </c>
      <c r="BK164" s="239">
        <f>ROUND(I164*H164,2)</f>
        <v>0</v>
      </c>
      <c r="BL164" s="14" t="s">
        <v>185</v>
      </c>
      <c r="BM164" s="238" t="s">
        <v>261</v>
      </c>
    </row>
    <row r="165" s="2" customFormat="1" ht="16.5" customHeight="1">
      <c r="A165" s="35"/>
      <c r="B165" s="36"/>
      <c r="C165" s="226" t="s">
        <v>262</v>
      </c>
      <c r="D165" s="226" t="s">
        <v>121</v>
      </c>
      <c r="E165" s="227" t="s">
        <v>263</v>
      </c>
      <c r="F165" s="228" t="s">
        <v>264</v>
      </c>
      <c r="G165" s="229" t="s">
        <v>124</v>
      </c>
      <c r="H165" s="230">
        <v>33.340000000000003</v>
      </c>
      <c r="I165" s="231"/>
      <c r="J165" s="232">
        <f>ROUND(I165*H165,2)</f>
        <v>0</v>
      </c>
      <c r="K165" s="233"/>
      <c r="L165" s="41"/>
      <c r="M165" s="234" t="s">
        <v>1</v>
      </c>
      <c r="N165" s="235" t="s">
        <v>42</v>
      </c>
      <c r="O165" s="88"/>
      <c r="P165" s="236">
        <f>O165*H165</f>
        <v>0</v>
      </c>
      <c r="Q165" s="236">
        <v>0</v>
      </c>
      <c r="R165" s="236">
        <f>Q165*H165</f>
        <v>0</v>
      </c>
      <c r="S165" s="236">
        <v>0.0025000000000000001</v>
      </c>
      <c r="T165" s="237">
        <f>S165*H165</f>
        <v>0.083350000000000007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185</v>
      </c>
      <c r="AT165" s="238" t="s">
        <v>121</v>
      </c>
      <c r="AU165" s="238" t="s">
        <v>84</v>
      </c>
      <c r="AY165" s="14" t="s">
        <v>118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4" t="s">
        <v>82</v>
      </c>
      <c r="BK165" s="239">
        <f>ROUND(I165*H165,2)</f>
        <v>0</v>
      </c>
      <c r="BL165" s="14" t="s">
        <v>185</v>
      </c>
      <c r="BM165" s="238" t="s">
        <v>265</v>
      </c>
    </row>
    <row r="166" s="2" customFormat="1" ht="16.5" customHeight="1">
      <c r="A166" s="35"/>
      <c r="B166" s="36"/>
      <c r="C166" s="226" t="s">
        <v>266</v>
      </c>
      <c r="D166" s="226" t="s">
        <v>121</v>
      </c>
      <c r="E166" s="227" t="s">
        <v>267</v>
      </c>
      <c r="F166" s="228" t="s">
        <v>268</v>
      </c>
      <c r="G166" s="229" t="s">
        <v>124</v>
      </c>
      <c r="H166" s="230">
        <v>16.670000000000002</v>
      </c>
      <c r="I166" s="231"/>
      <c r="J166" s="232">
        <f>ROUND(I166*H166,2)</f>
        <v>0</v>
      </c>
      <c r="K166" s="233"/>
      <c r="L166" s="41"/>
      <c r="M166" s="234" t="s">
        <v>1</v>
      </c>
      <c r="N166" s="235" t="s">
        <v>42</v>
      </c>
      <c r="O166" s="88"/>
      <c r="P166" s="236">
        <f>O166*H166</f>
        <v>0</v>
      </c>
      <c r="Q166" s="236">
        <v>0.00029999999999999997</v>
      </c>
      <c r="R166" s="236">
        <f>Q166*H166</f>
        <v>0.0050010000000000002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185</v>
      </c>
      <c r="AT166" s="238" t="s">
        <v>121</v>
      </c>
      <c r="AU166" s="238" t="s">
        <v>84</v>
      </c>
      <c r="AY166" s="14" t="s">
        <v>118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4" t="s">
        <v>82</v>
      </c>
      <c r="BK166" s="239">
        <f>ROUND(I166*H166,2)</f>
        <v>0</v>
      </c>
      <c r="BL166" s="14" t="s">
        <v>185</v>
      </c>
      <c r="BM166" s="238" t="s">
        <v>269</v>
      </c>
    </row>
    <row r="167" s="2" customFormat="1" ht="21.75" customHeight="1">
      <c r="A167" s="35"/>
      <c r="B167" s="36"/>
      <c r="C167" s="240" t="s">
        <v>270</v>
      </c>
      <c r="D167" s="240" t="s">
        <v>154</v>
      </c>
      <c r="E167" s="241" t="s">
        <v>271</v>
      </c>
      <c r="F167" s="242" t="s">
        <v>272</v>
      </c>
      <c r="G167" s="243" t="s">
        <v>124</v>
      </c>
      <c r="H167" s="244">
        <v>18.337</v>
      </c>
      <c r="I167" s="245"/>
      <c r="J167" s="246">
        <f>ROUND(I167*H167,2)</f>
        <v>0</v>
      </c>
      <c r="K167" s="247"/>
      <c r="L167" s="248"/>
      <c r="M167" s="249" t="s">
        <v>1</v>
      </c>
      <c r="N167" s="250" t="s">
        <v>42</v>
      </c>
      <c r="O167" s="88"/>
      <c r="P167" s="236">
        <f>O167*H167</f>
        <v>0</v>
      </c>
      <c r="Q167" s="236">
        <v>0.0023999999999999998</v>
      </c>
      <c r="R167" s="236">
        <f>Q167*H167</f>
        <v>0.044008799999999994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239</v>
      </c>
      <c r="AT167" s="238" t="s">
        <v>154</v>
      </c>
      <c r="AU167" s="238" t="s">
        <v>84</v>
      </c>
      <c r="AY167" s="14" t="s">
        <v>118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4" t="s">
        <v>82</v>
      </c>
      <c r="BK167" s="239">
        <f>ROUND(I167*H167,2)</f>
        <v>0</v>
      </c>
      <c r="BL167" s="14" t="s">
        <v>185</v>
      </c>
      <c r="BM167" s="238" t="s">
        <v>273</v>
      </c>
    </row>
    <row r="168" s="2" customFormat="1" ht="16.5" customHeight="1">
      <c r="A168" s="35"/>
      <c r="B168" s="36"/>
      <c r="C168" s="226" t="s">
        <v>274</v>
      </c>
      <c r="D168" s="226" t="s">
        <v>121</v>
      </c>
      <c r="E168" s="227" t="s">
        <v>275</v>
      </c>
      <c r="F168" s="228" t="s">
        <v>276</v>
      </c>
      <c r="G168" s="229" t="s">
        <v>151</v>
      </c>
      <c r="H168" s="230">
        <v>14.699999999999999</v>
      </c>
      <c r="I168" s="231"/>
      <c r="J168" s="232">
        <f>ROUND(I168*H168,2)</f>
        <v>0</v>
      </c>
      <c r="K168" s="233"/>
      <c r="L168" s="41"/>
      <c r="M168" s="234" t="s">
        <v>1</v>
      </c>
      <c r="N168" s="235" t="s">
        <v>42</v>
      </c>
      <c r="O168" s="88"/>
      <c r="P168" s="236">
        <f>O168*H168</f>
        <v>0</v>
      </c>
      <c r="Q168" s="236">
        <v>0</v>
      </c>
      <c r="R168" s="236">
        <f>Q168*H168</f>
        <v>0</v>
      </c>
      <c r="S168" s="236">
        <v>0.00029999999999999997</v>
      </c>
      <c r="T168" s="237">
        <f>S168*H168</f>
        <v>0.004409999999999999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8" t="s">
        <v>185</v>
      </c>
      <c r="AT168" s="238" t="s">
        <v>121</v>
      </c>
      <c r="AU168" s="238" t="s">
        <v>84</v>
      </c>
      <c r="AY168" s="14" t="s">
        <v>118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4" t="s">
        <v>82</v>
      </c>
      <c r="BK168" s="239">
        <f>ROUND(I168*H168,2)</f>
        <v>0</v>
      </c>
      <c r="BL168" s="14" t="s">
        <v>185</v>
      </c>
      <c r="BM168" s="238" t="s">
        <v>277</v>
      </c>
    </row>
    <row r="169" s="2" customFormat="1" ht="16.5" customHeight="1">
      <c r="A169" s="35"/>
      <c r="B169" s="36"/>
      <c r="C169" s="226" t="s">
        <v>278</v>
      </c>
      <c r="D169" s="226" t="s">
        <v>121</v>
      </c>
      <c r="E169" s="227" t="s">
        <v>279</v>
      </c>
      <c r="F169" s="228" t="s">
        <v>280</v>
      </c>
      <c r="G169" s="229" t="s">
        <v>151</v>
      </c>
      <c r="H169" s="230">
        <v>14.699999999999999</v>
      </c>
      <c r="I169" s="231"/>
      <c r="J169" s="232">
        <f>ROUND(I169*H169,2)</f>
        <v>0</v>
      </c>
      <c r="K169" s="233"/>
      <c r="L169" s="41"/>
      <c r="M169" s="234" t="s">
        <v>1</v>
      </c>
      <c r="N169" s="235" t="s">
        <v>42</v>
      </c>
      <c r="O169" s="88"/>
      <c r="P169" s="236">
        <f>O169*H169</f>
        <v>0</v>
      </c>
      <c r="Q169" s="236">
        <v>1.0000000000000001E-05</v>
      </c>
      <c r="R169" s="236">
        <f>Q169*H169</f>
        <v>0.000147</v>
      </c>
      <c r="S169" s="236">
        <v>0</v>
      </c>
      <c r="T169" s="23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185</v>
      </c>
      <c r="AT169" s="238" t="s">
        <v>121</v>
      </c>
      <c r="AU169" s="238" t="s">
        <v>84</v>
      </c>
      <c r="AY169" s="14" t="s">
        <v>118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4" t="s">
        <v>82</v>
      </c>
      <c r="BK169" s="239">
        <f>ROUND(I169*H169,2)</f>
        <v>0</v>
      </c>
      <c r="BL169" s="14" t="s">
        <v>185</v>
      </c>
      <c r="BM169" s="238" t="s">
        <v>281</v>
      </c>
    </row>
    <row r="170" s="2" customFormat="1" ht="16.5" customHeight="1">
      <c r="A170" s="35"/>
      <c r="B170" s="36"/>
      <c r="C170" s="240" t="s">
        <v>282</v>
      </c>
      <c r="D170" s="240" t="s">
        <v>154</v>
      </c>
      <c r="E170" s="241" t="s">
        <v>283</v>
      </c>
      <c r="F170" s="242" t="s">
        <v>284</v>
      </c>
      <c r="G170" s="243" t="s">
        <v>151</v>
      </c>
      <c r="H170" s="244">
        <v>14.994</v>
      </c>
      <c r="I170" s="245"/>
      <c r="J170" s="246">
        <f>ROUND(I170*H170,2)</f>
        <v>0</v>
      </c>
      <c r="K170" s="247"/>
      <c r="L170" s="248"/>
      <c r="M170" s="249" t="s">
        <v>1</v>
      </c>
      <c r="N170" s="250" t="s">
        <v>42</v>
      </c>
      <c r="O170" s="88"/>
      <c r="P170" s="236">
        <f>O170*H170</f>
        <v>0</v>
      </c>
      <c r="Q170" s="236">
        <v>0.00022000000000000001</v>
      </c>
      <c r="R170" s="236">
        <f>Q170*H170</f>
        <v>0.00329868</v>
      </c>
      <c r="S170" s="236">
        <v>0</v>
      </c>
      <c r="T170" s="23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8" t="s">
        <v>239</v>
      </c>
      <c r="AT170" s="238" t="s">
        <v>154</v>
      </c>
      <c r="AU170" s="238" t="s">
        <v>84</v>
      </c>
      <c r="AY170" s="14" t="s">
        <v>118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4" t="s">
        <v>82</v>
      </c>
      <c r="BK170" s="239">
        <f>ROUND(I170*H170,2)</f>
        <v>0</v>
      </c>
      <c r="BL170" s="14" t="s">
        <v>185</v>
      </c>
      <c r="BM170" s="238" t="s">
        <v>285</v>
      </c>
    </row>
    <row r="171" s="2" customFormat="1" ht="16.5" customHeight="1">
      <c r="A171" s="35"/>
      <c r="B171" s="36"/>
      <c r="C171" s="226" t="s">
        <v>286</v>
      </c>
      <c r="D171" s="226" t="s">
        <v>121</v>
      </c>
      <c r="E171" s="227" t="s">
        <v>287</v>
      </c>
      <c r="F171" s="228" t="s">
        <v>288</v>
      </c>
      <c r="G171" s="229" t="s">
        <v>183</v>
      </c>
      <c r="H171" s="230">
        <v>0.17899999999999999</v>
      </c>
      <c r="I171" s="231"/>
      <c r="J171" s="232">
        <f>ROUND(I171*H171,2)</f>
        <v>0</v>
      </c>
      <c r="K171" s="233"/>
      <c r="L171" s="41"/>
      <c r="M171" s="234" t="s">
        <v>1</v>
      </c>
      <c r="N171" s="235" t="s">
        <v>42</v>
      </c>
      <c r="O171" s="88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8" t="s">
        <v>185</v>
      </c>
      <c r="AT171" s="238" t="s">
        <v>121</v>
      </c>
      <c r="AU171" s="238" t="s">
        <v>84</v>
      </c>
      <c r="AY171" s="14" t="s">
        <v>118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4" t="s">
        <v>82</v>
      </c>
      <c r="BK171" s="239">
        <f>ROUND(I171*H171,2)</f>
        <v>0</v>
      </c>
      <c r="BL171" s="14" t="s">
        <v>185</v>
      </c>
      <c r="BM171" s="238" t="s">
        <v>289</v>
      </c>
    </row>
    <row r="172" s="2" customFormat="1" ht="16.5" customHeight="1">
      <c r="A172" s="35"/>
      <c r="B172" s="36"/>
      <c r="C172" s="226" t="s">
        <v>290</v>
      </c>
      <c r="D172" s="226" t="s">
        <v>121</v>
      </c>
      <c r="E172" s="227" t="s">
        <v>291</v>
      </c>
      <c r="F172" s="228" t="s">
        <v>292</v>
      </c>
      <c r="G172" s="229" t="s">
        <v>183</v>
      </c>
      <c r="H172" s="230">
        <v>0.17899999999999999</v>
      </c>
      <c r="I172" s="231"/>
      <c r="J172" s="232">
        <f>ROUND(I172*H172,2)</f>
        <v>0</v>
      </c>
      <c r="K172" s="233"/>
      <c r="L172" s="41"/>
      <c r="M172" s="234" t="s">
        <v>1</v>
      </c>
      <c r="N172" s="235" t="s">
        <v>42</v>
      </c>
      <c r="O172" s="88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185</v>
      </c>
      <c r="AT172" s="238" t="s">
        <v>121</v>
      </c>
      <c r="AU172" s="238" t="s">
        <v>84</v>
      </c>
      <c r="AY172" s="14" t="s">
        <v>118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4" t="s">
        <v>82</v>
      </c>
      <c r="BK172" s="239">
        <f>ROUND(I172*H172,2)</f>
        <v>0</v>
      </c>
      <c r="BL172" s="14" t="s">
        <v>185</v>
      </c>
      <c r="BM172" s="238" t="s">
        <v>293</v>
      </c>
    </row>
    <row r="173" s="2" customFormat="1" ht="16.5" customHeight="1">
      <c r="A173" s="35"/>
      <c r="B173" s="36"/>
      <c r="C173" s="226" t="s">
        <v>294</v>
      </c>
      <c r="D173" s="226" t="s">
        <v>121</v>
      </c>
      <c r="E173" s="227" t="s">
        <v>295</v>
      </c>
      <c r="F173" s="228" t="s">
        <v>296</v>
      </c>
      <c r="G173" s="229" t="s">
        <v>183</v>
      </c>
      <c r="H173" s="230">
        <v>0.17899999999999999</v>
      </c>
      <c r="I173" s="231"/>
      <c r="J173" s="232">
        <f>ROUND(I173*H173,2)</f>
        <v>0</v>
      </c>
      <c r="K173" s="233"/>
      <c r="L173" s="41"/>
      <c r="M173" s="234" t="s">
        <v>1</v>
      </c>
      <c r="N173" s="235" t="s">
        <v>42</v>
      </c>
      <c r="O173" s="88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8" t="s">
        <v>185</v>
      </c>
      <c r="AT173" s="238" t="s">
        <v>121</v>
      </c>
      <c r="AU173" s="238" t="s">
        <v>84</v>
      </c>
      <c r="AY173" s="14" t="s">
        <v>118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4" t="s">
        <v>82</v>
      </c>
      <c r="BK173" s="239">
        <f>ROUND(I173*H173,2)</f>
        <v>0</v>
      </c>
      <c r="BL173" s="14" t="s">
        <v>185</v>
      </c>
      <c r="BM173" s="238" t="s">
        <v>297</v>
      </c>
    </row>
    <row r="174" s="12" customFormat="1" ht="22.8" customHeight="1">
      <c r="A174" s="12"/>
      <c r="B174" s="210"/>
      <c r="C174" s="211"/>
      <c r="D174" s="212" t="s">
        <v>76</v>
      </c>
      <c r="E174" s="224" t="s">
        <v>298</v>
      </c>
      <c r="F174" s="224" t="s">
        <v>299</v>
      </c>
      <c r="G174" s="211"/>
      <c r="H174" s="211"/>
      <c r="I174" s="214"/>
      <c r="J174" s="225">
        <f>BK174</f>
        <v>0</v>
      </c>
      <c r="K174" s="211"/>
      <c r="L174" s="216"/>
      <c r="M174" s="217"/>
      <c r="N174" s="218"/>
      <c r="O174" s="218"/>
      <c r="P174" s="219">
        <f>SUM(P175:P183)</f>
        <v>0</v>
      </c>
      <c r="Q174" s="218"/>
      <c r="R174" s="219">
        <f>SUM(R175:R183)</f>
        <v>0.081119999999999998</v>
      </c>
      <c r="S174" s="218"/>
      <c r="T174" s="220">
        <f>SUM(T175:T183)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1" t="s">
        <v>84</v>
      </c>
      <c r="AT174" s="222" t="s">
        <v>76</v>
      </c>
      <c r="AU174" s="222" t="s">
        <v>82</v>
      </c>
      <c r="AY174" s="221" t="s">
        <v>118</v>
      </c>
      <c r="BK174" s="223">
        <f>SUM(BK175:BK183)</f>
        <v>0</v>
      </c>
    </row>
    <row r="175" s="2" customFormat="1" ht="16.5" customHeight="1">
      <c r="A175" s="35"/>
      <c r="B175" s="36"/>
      <c r="C175" s="226" t="s">
        <v>300</v>
      </c>
      <c r="D175" s="226" t="s">
        <v>121</v>
      </c>
      <c r="E175" s="227" t="s">
        <v>301</v>
      </c>
      <c r="F175" s="228" t="s">
        <v>302</v>
      </c>
      <c r="G175" s="229" t="s">
        <v>124</v>
      </c>
      <c r="H175" s="230">
        <v>3.4500000000000002</v>
      </c>
      <c r="I175" s="231"/>
      <c r="J175" s="232">
        <f>ROUND(I175*H175,2)</f>
        <v>0</v>
      </c>
      <c r="K175" s="233"/>
      <c r="L175" s="41"/>
      <c r="M175" s="234" t="s">
        <v>1</v>
      </c>
      <c r="N175" s="235" t="s">
        <v>42</v>
      </c>
      <c r="O175" s="88"/>
      <c r="P175" s="236">
        <f>O175*H175</f>
        <v>0</v>
      </c>
      <c r="Q175" s="236">
        <v>0.00029999999999999997</v>
      </c>
      <c r="R175" s="236">
        <f>Q175*H175</f>
        <v>0.0010349999999999999</v>
      </c>
      <c r="S175" s="236">
        <v>0</v>
      </c>
      <c r="T175" s="23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8" t="s">
        <v>185</v>
      </c>
      <c r="AT175" s="238" t="s">
        <v>121</v>
      </c>
      <c r="AU175" s="238" t="s">
        <v>84</v>
      </c>
      <c r="AY175" s="14" t="s">
        <v>118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4" t="s">
        <v>82</v>
      </c>
      <c r="BK175" s="239">
        <f>ROUND(I175*H175,2)</f>
        <v>0</v>
      </c>
      <c r="BL175" s="14" t="s">
        <v>185</v>
      </c>
      <c r="BM175" s="238" t="s">
        <v>303</v>
      </c>
    </row>
    <row r="176" s="2" customFormat="1" ht="16.5" customHeight="1">
      <c r="A176" s="35"/>
      <c r="B176" s="36"/>
      <c r="C176" s="226" t="s">
        <v>304</v>
      </c>
      <c r="D176" s="226" t="s">
        <v>121</v>
      </c>
      <c r="E176" s="227" t="s">
        <v>305</v>
      </c>
      <c r="F176" s="228" t="s">
        <v>306</v>
      </c>
      <c r="G176" s="229" t="s">
        <v>124</v>
      </c>
      <c r="H176" s="230">
        <v>3.4500000000000002</v>
      </c>
      <c r="I176" s="231"/>
      <c r="J176" s="232">
        <f>ROUND(I176*H176,2)</f>
        <v>0</v>
      </c>
      <c r="K176" s="233"/>
      <c r="L176" s="41"/>
      <c r="M176" s="234" t="s">
        <v>1</v>
      </c>
      <c r="N176" s="235" t="s">
        <v>42</v>
      </c>
      <c r="O176" s="88"/>
      <c r="P176" s="236">
        <f>O176*H176</f>
        <v>0</v>
      </c>
      <c r="Q176" s="236">
        <v>0.0044999999999999997</v>
      </c>
      <c r="R176" s="236">
        <f>Q176*H176</f>
        <v>0.015524999999999999</v>
      </c>
      <c r="S176" s="236">
        <v>0</v>
      </c>
      <c r="T176" s="23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8" t="s">
        <v>185</v>
      </c>
      <c r="AT176" s="238" t="s">
        <v>121</v>
      </c>
      <c r="AU176" s="238" t="s">
        <v>84</v>
      </c>
      <c r="AY176" s="14" t="s">
        <v>118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4" t="s">
        <v>82</v>
      </c>
      <c r="BK176" s="239">
        <f>ROUND(I176*H176,2)</f>
        <v>0</v>
      </c>
      <c r="BL176" s="14" t="s">
        <v>185</v>
      </c>
      <c r="BM176" s="238" t="s">
        <v>307</v>
      </c>
    </row>
    <row r="177" s="2" customFormat="1" ht="16.5" customHeight="1">
      <c r="A177" s="35"/>
      <c r="B177" s="36"/>
      <c r="C177" s="226" t="s">
        <v>308</v>
      </c>
      <c r="D177" s="226" t="s">
        <v>121</v>
      </c>
      <c r="E177" s="227" t="s">
        <v>309</v>
      </c>
      <c r="F177" s="228" t="s">
        <v>310</v>
      </c>
      <c r="G177" s="229" t="s">
        <v>151</v>
      </c>
      <c r="H177" s="230">
        <v>6.2999999999999998</v>
      </c>
      <c r="I177" s="231"/>
      <c r="J177" s="232">
        <f>ROUND(I177*H177,2)</f>
        <v>0</v>
      </c>
      <c r="K177" s="233"/>
      <c r="L177" s="41"/>
      <c r="M177" s="234" t="s">
        <v>1</v>
      </c>
      <c r="N177" s="235" t="s">
        <v>42</v>
      </c>
      <c r="O177" s="88"/>
      <c r="P177" s="236">
        <f>O177*H177</f>
        <v>0</v>
      </c>
      <c r="Q177" s="236">
        <v>0.00020000000000000001</v>
      </c>
      <c r="R177" s="236">
        <f>Q177*H177</f>
        <v>0.0012600000000000001</v>
      </c>
      <c r="S177" s="236">
        <v>0</v>
      </c>
      <c r="T177" s="23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8" t="s">
        <v>185</v>
      </c>
      <c r="AT177" s="238" t="s">
        <v>121</v>
      </c>
      <c r="AU177" s="238" t="s">
        <v>84</v>
      </c>
      <c r="AY177" s="14" t="s">
        <v>118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4" t="s">
        <v>82</v>
      </c>
      <c r="BK177" s="239">
        <f>ROUND(I177*H177,2)</f>
        <v>0</v>
      </c>
      <c r="BL177" s="14" t="s">
        <v>185</v>
      </c>
      <c r="BM177" s="238" t="s">
        <v>311</v>
      </c>
    </row>
    <row r="178" s="2" customFormat="1" ht="16.5" customHeight="1">
      <c r="A178" s="35"/>
      <c r="B178" s="36"/>
      <c r="C178" s="240" t="s">
        <v>312</v>
      </c>
      <c r="D178" s="240" t="s">
        <v>154</v>
      </c>
      <c r="E178" s="241" t="s">
        <v>313</v>
      </c>
      <c r="F178" s="242" t="s">
        <v>314</v>
      </c>
      <c r="G178" s="243" t="s">
        <v>151</v>
      </c>
      <c r="H178" s="244">
        <v>6.2999999999999998</v>
      </c>
      <c r="I178" s="245"/>
      <c r="J178" s="246">
        <f>ROUND(I178*H178,2)</f>
        <v>0</v>
      </c>
      <c r="K178" s="247"/>
      <c r="L178" s="248"/>
      <c r="M178" s="249" t="s">
        <v>1</v>
      </c>
      <c r="N178" s="250" t="s">
        <v>42</v>
      </c>
      <c r="O178" s="88"/>
      <c r="P178" s="236">
        <f>O178*H178</f>
        <v>0</v>
      </c>
      <c r="Q178" s="236">
        <v>0.00029999999999999997</v>
      </c>
      <c r="R178" s="236">
        <f>Q178*H178</f>
        <v>0.0018899999999999998</v>
      </c>
      <c r="S178" s="236">
        <v>0</v>
      </c>
      <c r="T178" s="23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8" t="s">
        <v>239</v>
      </c>
      <c r="AT178" s="238" t="s">
        <v>154</v>
      </c>
      <c r="AU178" s="238" t="s">
        <v>84</v>
      </c>
      <c r="AY178" s="14" t="s">
        <v>118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4" t="s">
        <v>82</v>
      </c>
      <c r="BK178" s="239">
        <f>ROUND(I178*H178,2)</f>
        <v>0</v>
      </c>
      <c r="BL178" s="14" t="s">
        <v>185</v>
      </c>
      <c r="BM178" s="238" t="s">
        <v>315</v>
      </c>
    </row>
    <row r="179" s="2" customFormat="1" ht="16.5" customHeight="1">
      <c r="A179" s="35"/>
      <c r="B179" s="36"/>
      <c r="C179" s="226" t="s">
        <v>316</v>
      </c>
      <c r="D179" s="226" t="s">
        <v>121</v>
      </c>
      <c r="E179" s="227" t="s">
        <v>317</v>
      </c>
      <c r="F179" s="228" t="s">
        <v>318</v>
      </c>
      <c r="G179" s="229" t="s">
        <v>124</v>
      </c>
      <c r="H179" s="230">
        <v>3.4500000000000002</v>
      </c>
      <c r="I179" s="231"/>
      <c r="J179" s="232">
        <f>ROUND(I179*H179,2)</f>
        <v>0</v>
      </c>
      <c r="K179" s="233"/>
      <c r="L179" s="41"/>
      <c r="M179" s="234" t="s">
        <v>1</v>
      </c>
      <c r="N179" s="235" t="s">
        <v>42</v>
      </c>
      <c r="O179" s="88"/>
      <c r="P179" s="236">
        <f>O179*H179</f>
        <v>0</v>
      </c>
      <c r="Q179" s="236">
        <v>0.0060000000000000001</v>
      </c>
      <c r="R179" s="236">
        <f>Q179*H179</f>
        <v>0.020700000000000003</v>
      </c>
      <c r="S179" s="236">
        <v>0</v>
      </c>
      <c r="T179" s="23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8" t="s">
        <v>185</v>
      </c>
      <c r="AT179" s="238" t="s">
        <v>121</v>
      </c>
      <c r="AU179" s="238" t="s">
        <v>84</v>
      </c>
      <c r="AY179" s="14" t="s">
        <v>118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4" t="s">
        <v>82</v>
      </c>
      <c r="BK179" s="239">
        <f>ROUND(I179*H179,2)</f>
        <v>0</v>
      </c>
      <c r="BL179" s="14" t="s">
        <v>185</v>
      </c>
      <c r="BM179" s="238" t="s">
        <v>319</v>
      </c>
    </row>
    <row r="180" s="2" customFormat="1" ht="16.5" customHeight="1">
      <c r="A180" s="35"/>
      <c r="B180" s="36"/>
      <c r="C180" s="240" t="s">
        <v>320</v>
      </c>
      <c r="D180" s="240" t="s">
        <v>154</v>
      </c>
      <c r="E180" s="241" t="s">
        <v>321</v>
      </c>
      <c r="F180" s="242" t="s">
        <v>322</v>
      </c>
      <c r="G180" s="243" t="s">
        <v>124</v>
      </c>
      <c r="H180" s="244">
        <v>3.4500000000000002</v>
      </c>
      <c r="I180" s="245"/>
      <c r="J180" s="246">
        <f>ROUND(I180*H180,2)</f>
        <v>0</v>
      </c>
      <c r="K180" s="247"/>
      <c r="L180" s="248"/>
      <c r="M180" s="249" t="s">
        <v>1</v>
      </c>
      <c r="N180" s="250" t="s">
        <v>42</v>
      </c>
      <c r="O180" s="88"/>
      <c r="P180" s="236">
        <f>O180*H180</f>
        <v>0</v>
      </c>
      <c r="Q180" s="236">
        <v>0.0118</v>
      </c>
      <c r="R180" s="236">
        <f>Q180*H180</f>
        <v>0.040710000000000003</v>
      </c>
      <c r="S180" s="236">
        <v>0</v>
      </c>
      <c r="T180" s="23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8" t="s">
        <v>239</v>
      </c>
      <c r="AT180" s="238" t="s">
        <v>154</v>
      </c>
      <c r="AU180" s="238" t="s">
        <v>84</v>
      </c>
      <c r="AY180" s="14" t="s">
        <v>118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4" t="s">
        <v>82</v>
      </c>
      <c r="BK180" s="239">
        <f>ROUND(I180*H180,2)</f>
        <v>0</v>
      </c>
      <c r="BL180" s="14" t="s">
        <v>185</v>
      </c>
      <c r="BM180" s="238" t="s">
        <v>323</v>
      </c>
    </row>
    <row r="181" s="2" customFormat="1" ht="16.5" customHeight="1">
      <c r="A181" s="35"/>
      <c r="B181" s="36"/>
      <c r="C181" s="226" t="s">
        <v>324</v>
      </c>
      <c r="D181" s="226" t="s">
        <v>121</v>
      </c>
      <c r="E181" s="227" t="s">
        <v>325</v>
      </c>
      <c r="F181" s="228" t="s">
        <v>326</v>
      </c>
      <c r="G181" s="229" t="s">
        <v>183</v>
      </c>
      <c r="H181" s="230">
        <v>0.081000000000000003</v>
      </c>
      <c r="I181" s="231"/>
      <c r="J181" s="232">
        <f>ROUND(I181*H181,2)</f>
        <v>0</v>
      </c>
      <c r="K181" s="233"/>
      <c r="L181" s="41"/>
      <c r="M181" s="234" t="s">
        <v>1</v>
      </c>
      <c r="N181" s="235" t="s">
        <v>42</v>
      </c>
      <c r="O181" s="88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8" t="s">
        <v>185</v>
      </c>
      <c r="AT181" s="238" t="s">
        <v>121</v>
      </c>
      <c r="AU181" s="238" t="s">
        <v>84</v>
      </c>
      <c r="AY181" s="14" t="s">
        <v>118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4" t="s">
        <v>82</v>
      </c>
      <c r="BK181" s="239">
        <f>ROUND(I181*H181,2)</f>
        <v>0</v>
      </c>
      <c r="BL181" s="14" t="s">
        <v>185</v>
      </c>
      <c r="BM181" s="238" t="s">
        <v>327</v>
      </c>
    </row>
    <row r="182" s="2" customFormat="1" ht="16.5" customHeight="1">
      <c r="A182" s="35"/>
      <c r="B182" s="36"/>
      <c r="C182" s="226" t="s">
        <v>328</v>
      </c>
      <c r="D182" s="226" t="s">
        <v>121</v>
      </c>
      <c r="E182" s="227" t="s">
        <v>329</v>
      </c>
      <c r="F182" s="228" t="s">
        <v>330</v>
      </c>
      <c r="G182" s="229" t="s">
        <v>183</v>
      </c>
      <c r="H182" s="230">
        <v>0.081000000000000003</v>
      </c>
      <c r="I182" s="231"/>
      <c r="J182" s="232">
        <f>ROUND(I182*H182,2)</f>
        <v>0</v>
      </c>
      <c r="K182" s="233"/>
      <c r="L182" s="41"/>
      <c r="M182" s="234" t="s">
        <v>1</v>
      </c>
      <c r="N182" s="235" t="s">
        <v>42</v>
      </c>
      <c r="O182" s="88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8" t="s">
        <v>185</v>
      </c>
      <c r="AT182" s="238" t="s">
        <v>121</v>
      </c>
      <c r="AU182" s="238" t="s">
        <v>84</v>
      </c>
      <c r="AY182" s="14" t="s">
        <v>118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4" t="s">
        <v>82</v>
      </c>
      <c r="BK182" s="239">
        <f>ROUND(I182*H182,2)</f>
        <v>0</v>
      </c>
      <c r="BL182" s="14" t="s">
        <v>185</v>
      </c>
      <c r="BM182" s="238" t="s">
        <v>331</v>
      </c>
    </row>
    <row r="183" s="2" customFormat="1" ht="16.5" customHeight="1">
      <c r="A183" s="35"/>
      <c r="B183" s="36"/>
      <c r="C183" s="226" t="s">
        <v>332</v>
      </c>
      <c r="D183" s="226" t="s">
        <v>121</v>
      </c>
      <c r="E183" s="227" t="s">
        <v>333</v>
      </c>
      <c r="F183" s="228" t="s">
        <v>334</v>
      </c>
      <c r="G183" s="229" t="s">
        <v>183</v>
      </c>
      <c r="H183" s="230">
        <v>0.081000000000000003</v>
      </c>
      <c r="I183" s="231"/>
      <c r="J183" s="232">
        <f>ROUND(I183*H183,2)</f>
        <v>0</v>
      </c>
      <c r="K183" s="233"/>
      <c r="L183" s="41"/>
      <c r="M183" s="234" t="s">
        <v>1</v>
      </c>
      <c r="N183" s="235" t="s">
        <v>42</v>
      </c>
      <c r="O183" s="88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8" t="s">
        <v>185</v>
      </c>
      <c r="AT183" s="238" t="s">
        <v>121</v>
      </c>
      <c r="AU183" s="238" t="s">
        <v>84</v>
      </c>
      <c r="AY183" s="14" t="s">
        <v>118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4" t="s">
        <v>82</v>
      </c>
      <c r="BK183" s="239">
        <f>ROUND(I183*H183,2)</f>
        <v>0</v>
      </c>
      <c r="BL183" s="14" t="s">
        <v>185</v>
      </c>
      <c r="BM183" s="238" t="s">
        <v>335</v>
      </c>
    </row>
    <row r="184" s="12" customFormat="1" ht="22.8" customHeight="1">
      <c r="A184" s="12"/>
      <c r="B184" s="210"/>
      <c r="C184" s="211"/>
      <c r="D184" s="212" t="s">
        <v>76</v>
      </c>
      <c r="E184" s="224" t="s">
        <v>336</v>
      </c>
      <c r="F184" s="224" t="s">
        <v>337</v>
      </c>
      <c r="G184" s="211"/>
      <c r="H184" s="211"/>
      <c r="I184" s="214"/>
      <c r="J184" s="225">
        <f>BK184</f>
        <v>0</v>
      </c>
      <c r="K184" s="211"/>
      <c r="L184" s="216"/>
      <c r="M184" s="217"/>
      <c r="N184" s="218"/>
      <c r="O184" s="218"/>
      <c r="P184" s="219">
        <f>SUM(P185:P192)</f>
        <v>0</v>
      </c>
      <c r="Q184" s="218"/>
      <c r="R184" s="219">
        <f>SUM(R185:R192)</f>
        <v>0.096056199999999994</v>
      </c>
      <c r="S184" s="218"/>
      <c r="T184" s="220">
        <f>SUM(T185:T192)</f>
        <v>0.019908200000000001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1" t="s">
        <v>84</v>
      </c>
      <c r="AT184" s="222" t="s">
        <v>76</v>
      </c>
      <c r="AU184" s="222" t="s">
        <v>82</v>
      </c>
      <c r="AY184" s="221" t="s">
        <v>118</v>
      </c>
      <c r="BK184" s="223">
        <f>SUM(BK185:BK192)</f>
        <v>0</v>
      </c>
    </row>
    <row r="185" s="2" customFormat="1" ht="16.5" customHeight="1">
      <c r="A185" s="35"/>
      <c r="B185" s="36"/>
      <c r="C185" s="226" t="s">
        <v>338</v>
      </c>
      <c r="D185" s="226" t="s">
        <v>121</v>
      </c>
      <c r="E185" s="227" t="s">
        <v>339</v>
      </c>
      <c r="F185" s="228" t="s">
        <v>340</v>
      </c>
      <c r="G185" s="229" t="s">
        <v>124</v>
      </c>
      <c r="H185" s="230">
        <v>64.219999999999999</v>
      </c>
      <c r="I185" s="231"/>
      <c r="J185" s="232">
        <f>ROUND(I185*H185,2)</f>
        <v>0</v>
      </c>
      <c r="K185" s="233"/>
      <c r="L185" s="41"/>
      <c r="M185" s="234" t="s">
        <v>1</v>
      </c>
      <c r="N185" s="235" t="s">
        <v>42</v>
      </c>
      <c r="O185" s="88"/>
      <c r="P185" s="236">
        <f>O185*H185</f>
        <v>0</v>
      </c>
      <c r="Q185" s="236">
        <v>0.001</v>
      </c>
      <c r="R185" s="236">
        <f>Q185*H185</f>
        <v>0.064219999999999999</v>
      </c>
      <c r="S185" s="236">
        <v>0.00031</v>
      </c>
      <c r="T185" s="237">
        <f>S185*H185</f>
        <v>0.019908200000000001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8" t="s">
        <v>185</v>
      </c>
      <c r="AT185" s="238" t="s">
        <v>121</v>
      </c>
      <c r="AU185" s="238" t="s">
        <v>84</v>
      </c>
      <c r="AY185" s="14" t="s">
        <v>118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4" t="s">
        <v>82</v>
      </c>
      <c r="BK185" s="239">
        <f>ROUND(I185*H185,2)</f>
        <v>0</v>
      </c>
      <c r="BL185" s="14" t="s">
        <v>185</v>
      </c>
      <c r="BM185" s="238" t="s">
        <v>341</v>
      </c>
    </row>
    <row r="186" s="2" customFormat="1" ht="16.5" customHeight="1">
      <c r="A186" s="35"/>
      <c r="B186" s="36"/>
      <c r="C186" s="226" t="s">
        <v>342</v>
      </c>
      <c r="D186" s="226" t="s">
        <v>121</v>
      </c>
      <c r="E186" s="227" t="s">
        <v>343</v>
      </c>
      <c r="F186" s="228" t="s">
        <v>344</v>
      </c>
      <c r="G186" s="229" t="s">
        <v>124</v>
      </c>
      <c r="H186" s="230">
        <v>16.670000000000002</v>
      </c>
      <c r="I186" s="231"/>
      <c r="J186" s="232">
        <f>ROUND(I186*H186,2)</f>
        <v>0</v>
      </c>
      <c r="K186" s="233"/>
      <c r="L186" s="41"/>
      <c r="M186" s="234" t="s">
        <v>1</v>
      </c>
      <c r="N186" s="235" t="s">
        <v>42</v>
      </c>
      <c r="O186" s="88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8" t="s">
        <v>185</v>
      </c>
      <c r="AT186" s="238" t="s">
        <v>121</v>
      </c>
      <c r="AU186" s="238" t="s">
        <v>84</v>
      </c>
      <c r="AY186" s="14" t="s">
        <v>118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4" t="s">
        <v>82</v>
      </c>
      <c r="BK186" s="239">
        <f>ROUND(I186*H186,2)</f>
        <v>0</v>
      </c>
      <c r="BL186" s="14" t="s">
        <v>185</v>
      </c>
      <c r="BM186" s="238" t="s">
        <v>345</v>
      </c>
    </row>
    <row r="187" s="2" customFormat="1" ht="16.5" customHeight="1">
      <c r="A187" s="35"/>
      <c r="B187" s="36"/>
      <c r="C187" s="240" t="s">
        <v>346</v>
      </c>
      <c r="D187" s="240" t="s">
        <v>154</v>
      </c>
      <c r="E187" s="241" t="s">
        <v>347</v>
      </c>
      <c r="F187" s="242" t="s">
        <v>348</v>
      </c>
      <c r="G187" s="243" t="s">
        <v>124</v>
      </c>
      <c r="H187" s="244">
        <v>16.670000000000002</v>
      </c>
      <c r="I187" s="245"/>
      <c r="J187" s="246">
        <f>ROUND(I187*H187,2)</f>
        <v>0</v>
      </c>
      <c r="K187" s="247"/>
      <c r="L187" s="248"/>
      <c r="M187" s="249" t="s">
        <v>1</v>
      </c>
      <c r="N187" s="250" t="s">
        <v>42</v>
      </c>
      <c r="O187" s="88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8" t="s">
        <v>239</v>
      </c>
      <c r="AT187" s="238" t="s">
        <v>154</v>
      </c>
      <c r="AU187" s="238" t="s">
        <v>84</v>
      </c>
      <c r="AY187" s="14" t="s">
        <v>118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4" t="s">
        <v>82</v>
      </c>
      <c r="BK187" s="239">
        <f>ROUND(I187*H187,2)</f>
        <v>0</v>
      </c>
      <c r="BL187" s="14" t="s">
        <v>185</v>
      </c>
      <c r="BM187" s="238" t="s">
        <v>349</v>
      </c>
    </row>
    <row r="188" s="2" customFormat="1" ht="16.5" customHeight="1">
      <c r="A188" s="35"/>
      <c r="B188" s="36"/>
      <c r="C188" s="226" t="s">
        <v>350</v>
      </c>
      <c r="D188" s="226" t="s">
        <v>121</v>
      </c>
      <c r="E188" s="227" t="s">
        <v>351</v>
      </c>
      <c r="F188" s="228" t="s">
        <v>352</v>
      </c>
      <c r="G188" s="229" t="s">
        <v>124</v>
      </c>
      <c r="H188" s="230">
        <v>64.219999999999999</v>
      </c>
      <c r="I188" s="231"/>
      <c r="J188" s="232">
        <f>ROUND(I188*H188,2)</f>
        <v>0</v>
      </c>
      <c r="K188" s="233"/>
      <c r="L188" s="41"/>
      <c r="M188" s="234" t="s">
        <v>1</v>
      </c>
      <c r="N188" s="235" t="s">
        <v>42</v>
      </c>
      <c r="O188" s="88"/>
      <c r="P188" s="236">
        <f>O188*H188</f>
        <v>0</v>
      </c>
      <c r="Q188" s="236">
        <v>0.00020000000000000001</v>
      </c>
      <c r="R188" s="236">
        <f>Q188*H188</f>
        <v>0.012844000000000001</v>
      </c>
      <c r="S188" s="236">
        <v>0</v>
      </c>
      <c r="T188" s="23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8" t="s">
        <v>185</v>
      </c>
      <c r="AT188" s="238" t="s">
        <v>121</v>
      </c>
      <c r="AU188" s="238" t="s">
        <v>84</v>
      </c>
      <c r="AY188" s="14" t="s">
        <v>118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4" t="s">
        <v>82</v>
      </c>
      <c r="BK188" s="239">
        <f>ROUND(I188*H188,2)</f>
        <v>0</v>
      </c>
      <c r="BL188" s="14" t="s">
        <v>185</v>
      </c>
      <c r="BM188" s="238" t="s">
        <v>353</v>
      </c>
    </row>
    <row r="189" s="2" customFormat="1" ht="16.5" customHeight="1">
      <c r="A189" s="35"/>
      <c r="B189" s="36"/>
      <c r="C189" s="226" t="s">
        <v>354</v>
      </c>
      <c r="D189" s="226" t="s">
        <v>121</v>
      </c>
      <c r="E189" s="227" t="s">
        <v>355</v>
      </c>
      <c r="F189" s="228" t="s">
        <v>356</v>
      </c>
      <c r="G189" s="229" t="s">
        <v>124</v>
      </c>
      <c r="H189" s="230">
        <v>38.719999999999999</v>
      </c>
      <c r="I189" s="231"/>
      <c r="J189" s="232">
        <f>ROUND(I189*H189,2)</f>
        <v>0</v>
      </c>
      <c r="K189" s="233"/>
      <c r="L189" s="41"/>
      <c r="M189" s="234" t="s">
        <v>1</v>
      </c>
      <c r="N189" s="235" t="s">
        <v>42</v>
      </c>
      <c r="O189" s="88"/>
      <c r="P189" s="236">
        <f>O189*H189</f>
        <v>0</v>
      </c>
      <c r="Q189" s="236">
        <v>0.00025999999999999998</v>
      </c>
      <c r="R189" s="236">
        <f>Q189*H189</f>
        <v>0.010067199999999998</v>
      </c>
      <c r="S189" s="236">
        <v>0</v>
      </c>
      <c r="T189" s="23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8" t="s">
        <v>185</v>
      </c>
      <c r="AT189" s="238" t="s">
        <v>121</v>
      </c>
      <c r="AU189" s="238" t="s">
        <v>84</v>
      </c>
      <c r="AY189" s="14" t="s">
        <v>118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4" t="s">
        <v>82</v>
      </c>
      <c r="BK189" s="239">
        <f>ROUND(I189*H189,2)</f>
        <v>0</v>
      </c>
      <c r="BL189" s="14" t="s">
        <v>185</v>
      </c>
      <c r="BM189" s="238" t="s">
        <v>357</v>
      </c>
    </row>
    <row r="190" s="2" customFormat="1" ht="16.5" customHeight="1">
      <c r="A190" s="35"/>
      <c r="B190" s="36"/>
      <c r="C190" s="226" t="s">
        <v>358</v>
      </c>
      <c r="D190" s="226" t="s">
        <v>121</v>
      </c>
      <c r="E190" s="227" t="s">
        <v>359</v>
      </c>
      <c r="F190" s="228" t="s">
        <v>360</v>
      </c>
      <c r="G190" s="229" t="s">
        <v>124</v>
      </c>
      <c r="H190" s="230">
        <v>25.5</v>
      </c>
      <c r="I190" s="231"/>
      <c r="J190" s="232">
        <f>ROUND(I190*H190,2)</f>
        <v>0</v>
      </c>
      <c r="K190" s="233"/>
      <c r="L190" s="41"/>
      <c r="M190" s="234" t="s">
        <v>1</v>
      </c>
      <c r="N190" s="235" t="s">
        <v>42</v>
      </c>
      <c r="O190" s="88"/>
      <c r="P190" s="236">
        <f>O190*H190</f>
        <v>0</v>
      </c>
      <c r="Q190" s="236">
        <v>0.00033</v>
      </c>
      <c r="R190" s="236">
        <f>Q190*H190</f>
        <v>0.0084150000000000006</v>
      </c>
      <c r="S190" s="236">
        <v>0</v>
      </c>
      <c r="T190" s="23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8" t="s">
        <v>185</v>
      </c>
      <c r="AT190" s="238" t="s">
        <v>121</v>
      </c>
      <c r="AU190" s="238" t="s">
        <v>84</v>
      </c>
      <c r="AY190" s="14" t="s">
        <v>118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4" t="s">
        <v>82</v>
      </c>
      <c r="BK190" s="239">
        <f>ROUND(I190*H190,2)</f>
        <v>0</v>
      </c>
      <c r="BL190" s="14" t="s">
        <v>185</v>
      </c>
      <c r="BM190" s="238" t="s">
        <v>361</v>
      </c>
    </row>
    <row r="191" s="2" customFormat="1" ht="16.5" customHeight="1">
      <c r="A191" s="35"/>
      <c r="B191" s="36"/>
      <c r="C191" s="226" t="s">
        <v>362</v>
      </c>
      <c r="D191" s="226" t="s">
        <v>121</v>
      </c>
      <c r="E191" s="227" t="s">
        <v>363</v>
      </c>
      <c r="F191" s="228" t="s">
        <v>364</v>
      </c>
      <c r="G191" s="229" t="s">
        <v>151</v>
      </c>
      <c r="H191" s="230">
        <v>14.699999999999999</v>
      </c>
      <c r="I191" s="231"/>
      <c r="J191" s="232">
        <f>ROUND(I191*H191,2)</f>
        <v>0</v>
      </c>
      <c r="K191" s="233"/>
      <c r="L191" s="41"/>
      <c r="M191" s="234" t="s">
        <v>1</v>
      </c>
      <c r="N191" s="235" t="s">
        <v>42</v>
      </c>
      <c r="O191" s="88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8" t="s">
        <v>185</v>
      </c>
      <c r="AT191" s="238" t="s">
        <v>121</v>
      </c>
      <c r="AU191" s="238" t="s">
        <v>84</v>
      </c>
      <c r="AY191" s="14" t="s">
        <v>118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4" t="s">
        <v>82</v>
      </c>
      <c r="BK191" s="239">
        <f>ROUND(I191*H191,2)</f>
        <v>0</v>
      </c>
      <c r="BL191" s="14" t="s">
        <v>185</v>
      </c>
      <c r="BM191" s="238" t="s">
        <v>365</v>
      </c>
    </row>
    <row r="192" s="2" customFormat="1" ht="16.5" customHeight="1">
      <c r="A192" s="35"/>
      <c r="B192" s="36"/>
      <c r="C192" s="226" t="s">
        <v>366</v>
      </c>
      <c r="D192" s="226" t="s">
        <v>121</v>
      </c>
      <c r="E192" s="227" t="s">
        <v>367</v>
      </c>
      <c r="F192" s="228" t="s">
        <v>368</v>
      </c>
      <c r="G192" s="229" t="s">
        <v>124</v>
      </c>
      <c r="H192" s="230">
        <v>25.5</v>
      </c>
      <c r="I192" s="231"/>
      <c r="J192" s="232">
        <f>ROUND(I192*H192,2)</f>
        <v>0</v>
      </c>
      <c r="K192" s="233"/>
      <c r="L192" s="41"/>
      <c r="M192" s="234" t="s">
        <v>1</v>
      </c>
      <c r="N192" s="235" t="s">
        <v>42</v>
      </c>
      <c r="O192" s="88"/>
      <c r="P192" s="236">
        <f>O192*H192</f>
        <v>0</v>
      </c>
      <c r="Q192" s="236">
        <v>2.0000000000000002E-05</v>
      </c>
      <c r="R192" s="236">
        <f>Q192*H192</f>
        <v>0.00051000000000000004</v>
      </c>
      <c r="S192" s="236">
        <v>0</v>
      </c>
      <c r="T192" s="23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8" t="s">
        <v>185</v>
      </c>
      <c r="AT192" s="238" t="s">
        <v>121</v>
      </c>
      <c r="AU192" s="238" t="s">
        <v>84</v>
      </c>
      <c r="AY192" s="14" t="s">
        <v>118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4" t="s">
        <v>82</v>
      </c>
      <c r="BK192" s="239">
        <f>ROUND(I192*H192,2)</f>
        <v>0</v>
      </c>
      <c r="BL192" s="14" t="s">
        <v>185</v>
      </c>
      <c r="BM192" s="238" t="s">
        <v>369</v>
      </c>
    </row>
    <row r="193" s="12" customFormat="1" ht="25.92" customHeight="1">
      <c r="A193" s="12"/>
      <c r="B193" s="210"/>
      <c r="C193" s="211"/>
      <c r="D193" s="212" t="s">
        <v>76</v>
      </c>
      <c r="E193" s="213" t="s">
        <v>154</v>
      </c>
      <c r="F193" s="213" t="s">
        <v>370</v>
      </c>
      <c r="G193" s="211"/>
      <c r="H193" s="211"/>
      <c r="I193" s="214"/>
      <c r="J193" s="215">
        <f>BK193</f>
        <v>0</v>
      </c>
      <c r="K193" s="211"/>
      <c r="L193" s="216"/>
      <c r="M193" s="217"/>
      <c r="N193" s="218"/>
      <c r="O193" s="218"/>
      <c r="P193" s="219">
        <f>P194</f>
        <v>0</v>
      </c>
      <c r="Q193" s="218"/>
      <c r="R193" s="219">
        <f>R194</f>
        <v>5.2398499999999997</v>
      </c>
      <c r="S193" s="218"/>
      <c r="T193" s="220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1" t="s">
        <v>130</v>
      </c>
      <c r="AT193" s="222" t="s">
        <v>76</v>
      </c>
      <c r="AU193" s="222" t="s">
        <v>77</v>
      </c>
      <c r="AY193" s="221" t="s">
        <v>118</v>
      </c>
      <c r="BK193" s="223">
        <f>BK194</f>
        <v>0</v>
      </c>
    </row>
    <row r="194" s="12" customFormat="1" ht="22.8" customHeight="1">
      <c r="A194" s="12"/>
      <c r="B194" s="210"/>
      <c r="C194" s="211"/>
      <c r="D194" s="212" t="s">
        <v>76</v>
      </c>
      <c r="E194" s="224" t="s">
        <v>371</v>
      </c>
      <c r="F194" s="224" t="s">
        <v>372</v>
      </c>
      <c r="G194" s="211"/>
      <c r="H194" s="211"/>
      <c r="I194" s="214"/>
      <c r="J194" s="225">
        <f>BK194</f>
        <v>0</v>
      </c>
      <c r="K194" s="211"/>
      <c r="L194" s="216"/>
      <c r="M194" s="217"/>
      <c r="N194" s="218"/>
      <c r="O194" s="218"/>
      <c r="P194" s="219">
        <f>SUM(P195:P220)</f>
        <v>0</v>
      </c>
      <c r="Q194" s="218"/>
      <c r="R194" s="219">
        <f>SUM(R195:R220)</f>
        <v>5.2398499999999997</v>
      </c>
      <c r="S194" s="218"/>
      <c r="T194" s="220">
        <f>SUM(T195:T220)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1" t="s">
        <v>130</v>
      </c>
      <c r="AT194" s="222" t="s">
        <v>76</v>
      </c>
      <c r="AU194" s="222" t="s">
        <v>82</v>
      </c>
      <c r="AY194" s="221" t="s">
        <v>118</v>
      </c>
      <c r="BK194" s="223">
        <f>SUM(BK195:BK220)</f>
        <v>0</v>
      </c>
    </row>
    <row r="195" s="2" customFormat="1" ht="16.5" customHeight="1">
      <c r="A195" s="35"/>
      <c r="B195" s="36"/>
      <c r="C195" s="226" t="s">
        <v>373</v>
      </c>
      <c r="D195" s="226" t="s">
        <v>121</v>
      </c>
      <c r="E195" s="227" t="s">
        <v>374</v>
      </c>
      <c r="F195" s="228" t="s">
        <v>375</v>
      </c>
      <c r="G195" s="229" t="s">
        <v>376</v>
      </c>
      <c r="H195" s="230">
        <v>2</v>
      </c>
      <c r="I195" s="231"/>
      <c r="J195" s="232">
        <f>ROUND(I195*H195,2)</f>
        <v>0</v>
      </c>
      <c r="K195" s="233"/>
      <c r="L195" s="41"/>
      <c r="M195" s="234" t="s">
        <v>1</v>
      </c>
      <c r="N195" s="235" t="s">
        <v>42</v>
      </c>
      <c r="O195" s="88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8" t="s">
        <v>377</v>
      </c>
      <c r="AT195" s="238" t="s">
        <v>121</v>
      </c>
      <c r="AU195" s="238" t="s">
        <v>84</v>
      </c>
      <c r="AY195" s="14" t="s">
        <v>118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4" t="s">
        <v>82</v>
      </c>
      <c r="BK195" s="239">
        <f>ROUND(I195*H195,2)</f>
        <v>0</v>
      </c>
      <c r="BL195" s="14" t="s">
        <v>377</v>
      </c>
      <c r="BM195" s="238" t="s">
        <v>378</v>
      </c>
    </row>
    <row r="196" s="2" customFormat="1" ht="16.5" customHeight="1">
      <c r="A196" s="35"/>
      <c r="B196" s="36"/>
      <c r="C196" s="226" t="s">
        <v>379</v>
      </c>
      <c r="D196" s="226" t="s">
        <v>121</v>
      </c>
      <c r="E196" s="227" t="s">
        <v>380</v>
      </c>
      <c r="F196" s="228" t="s">
        <v>381</v>
      </c>
      <c r="G196" s="229" t="s">
        <v>382</v>
      </c>
      <c r="H196" s="230">
        <v>14</v>
      </c>
      <c r="I196" s="231"/>
      <c r="J196" s="232">
        <f>ROUND(I196*H196,2)</f>
        <v>0</v>
      </c>
      <c r="K196" s="233"/>
      <c r="L196" s="41"/>
      <c r="M196" s="234" t="s">
        <v>1</v>
      </c>
      <c r="N196" s="235" t="s">
        <v>42</v>
      </c>
      <c r="O196" s="88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8" t="s">
        <v>377</v>
      </c>
      <c r="AT196" s="238" t="s">
        <v>121</v>
      </c>
      <c r="AU196" s="238" t="s">
        <v>84</v>
      </c>
      <c r="AY196" s="14" t="s">
        <v>118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4" t="s">
        <v>82</v>
      </c>
      <c r="BK196" s="239">
        <f>ROUND(I196*H196,2)</f>
        <v>0</v>
      </c>
      <c r="BL196" s="14" t="s">
        <v>377</v>
      </c>
      <c r="BM196" s="238" t="s">
        <v>383</v>
      </c>
    </row>
    <row r="197" s="2" customFormat="1" ht="16.5" customHeight="1">
      <c r="A197" s="35"/>
      <c r="B197" s="36"/>
      <c r="C197" s="226" t="s">
        <v>384</v>
      </c>
      <c r="D197" s="226" t="s">
        <v>121</v>
      </c>
      <c r="E197" s="227" t="s">
        <v>385</v>
      </c>
      <c r="F197" s="228" t="s">
        <v>386</v>
      </c>
      <c r="G197" s="229" t="s">
        <v>151</v>
      </c>
      <c r="H197" s="230">
        <v>1</v>
      </c>
      <c r="I197" s="231"/>
      <c r="J197" s="232">
        <f>ROUND(I197*H197,2)</f>
        <v>0</v>
      </c>
      <c r="K197" s="233"/>
      <c r="L197" s="41"/>
      <c r="M197" s="234" t="s">
        <v>1</v>
      </c>
      <c r="N197" s="235" t="s">
        <v>42</v>
      </c>
      <c r="O197" s="88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8" t="s">
        <v>377</v>
      </c>
      <c r="AT197" s="238" t="s">
        <v>121</v>
      </c>
      <c r="AU197" s="238" t="s">
        <v>84</v>
      </c>
      <c r="AY197" s="14" t="s">
        <v>118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4" t="s">
        <v>82</v>
      </c>
      <c r="BK197" s="239">
        <f>ROUND(I197*H197,2)</f>
        <v>0</v>
      </c>
      <c r="BL197" s="14" t="s">
        <v>377</v>
      </c>
      <c r="BM197" s="238" t="s">
        <v>387</v>
      </c>
    </row>
    <row r="198" s="2" customFormat="1" ht="16.5" customHeight="1">
      <c r="A198" s="35"/>
      <c r="B198" s="36"/>
      <c r="C198" s="226" t="s">
        <v>388</v>
      </c>
      <c r="D198" s="226" t="s">
        <v>121</v>
      </c>
      <c r="E198" s="227" t="s">
        <v>389</v>
      </c>
      <c r="F198" s="228" t="s">
        <v>390</v>
      </c>
      <c r="G198" s="229" t="s">
        <v>382</v>
      </c>
      <c r="H198" s="230">
        <v>4</v>
      </c>
      <c r="I198" s="231"/>
      <c r="J198" s="232">
        <f>ROUND(I198*H198,2)</f>
        <v>0</v>
      </c>
      <c r="K198" s="233"/>
      <c r="L198" s="41"/>
      <c r="M198" s="234" t="s">
        <v>1</v>
      </c>
      <c r="N198" s="235" t="s">
        <v>42</v>
      </c>
      <c r="O198" s="88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8" t="s">
        <v>377</v>
      </c>
      <c r="AT198" s="238" t="s">
        <v>121</v>
      </c>
      <c r="AU198" s="238" t="s">
        <v>84</v>
      </c>
      <c r="AY198" s="14" t="s">
        <v>118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4" t="s">
        <v>82</v>
      </c>
      <c r="BK198" s="239">
        <f>ROUND(I198*H198,2)</f>
        <v>0</v>
      </c>
      <c r="BL198" s="14" t="s">
        <v>377</v>
      </c>
      <c r="BM198" s="238" t="s">
        <v>391</v>
      </c>
    </row>
    <row r="199" s="2" customFormat="1" ht="16.5" customHeight="1">
      <c r="A199" s="35"/>
      <c r="B199" s="36"/>
      <c r="C199" s="226" t="s">
        <v>392</v>
      </c>
      <c r="D199" s="226" t="s">
        <v>121</v>
      </c>
      <c r="E199" s="227" t="s">
        <v>393</v>
      </c>
      <c r="F199" s="228" t="s">
        <v>394</v>
      </c>
      <c r="G199" s="229" t="s">
        <v>151</v>
      </c>
      <c r="H199" s="230">
        <v>8</v>
      </c>
      <c r="I199" s="231"/>
      <c r="J199" s="232">
        <f>ROUND(I199*H199,2)</f>
        <v>0</v>
      </c>
      <c r="K199" s="233"/>
      <c r="L199" s="41"/>
      <c r="M199" s="234" t="s">
        <v>1</v>
      </c>
      <c r="N199" s="235" t="s">
        <v>42</v>
      </c>
      <c r="O199" s="88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8" t="s">
        <v>377</v>
      </c>
      <c r="AT199" s="238" t="s">
        <v>121</v>
      </c>
      <c r="AU199" s="238" t="s">
        <v>84</v>
      </c>
      <c r="AY199" s="14" t="s">
        <v>118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4" t="s">
        <v>82</v>
      </c>
      <c r="BK199" s="239">
        <f>ROUND(I199*H199,2)</f>
        <v>0</v>
      </c>
      <c r="BL199" s="14" t="s">
        <v>377</v>
      </c>
      <c r="BM199" s="238" t="s">
        <v>395</v>
      </c>
    </row>
    <row r="200" s="2" customFormat="1" ht="16.5" customHeight="1">
      <c r="A200" s="35"/>
      <c r="B200" s="36"/>
      <c r="C200" s="226" t="s">
        <v>377</v>
      </c>
      <c r="D200" s="226" t="s">
        <v>121</v>
      </c>
      <c r="E200" s="227" t="s">
        <v>396</v>
      </c>
      <c r="F200" s="228" t="s">
        <v>397</v>
      </c>
      <c r="G200" s="229" t="s">
        <v>151</v>
      </c>
      <c r="H200" s="230">
        <v>12</v>
      </c>
      <c r="I200" s="231"/>
      <c r="J200" s="232">
        <f>ROUND(I200*H200,2)</f>
        <v>0</v>
      </c>
      <c r="K200" s="233"/>
      <c r="L200" s="41"/>
      <c r="M200" s="234" t="s">
        <v>1</v>
      </c>
      <c r="N200" s="235" t="s">
        <v>42</v>
      </c>
      <c r="O200" s="88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8" t="s">
        <v>377</v>
      </c>
      <c r="AT200" s="238" t="s">
        <v>121</v>
      </c>
      <c r="AU200" s="238" t="s">
        <v>84</v>
      </c>
      <c r="AY200" s="14" t="s">
        <v>118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4" t="s">
        <v>82</v>
      </c>
      <c r="BK200" s="239">
        <f>ROUND(I200*H200,2)</f>
        <v>0</v>
      </c>
      <c r="BL200" s="14" t="s">
        <v>377</v>
      </c>
      <c r="BM200" s="238" t="s">
        <v>398</v>
      </c>
    </row>
    <row r="201" s="2" customFormat="1" ht="16.5" customHeight="1">
      <c r="A201" s="35"/>
      <c r="B201" s="36"/>
      <c r="C201" s="226" t="s">
        <v>399</v>
      </c>
      <c r="D201" s="226" t="s">
        <v>121</v>
      </c>
      <c r="E201" s="227" t="s">
        <v>400</v>
      </c>
      <c r="F201" s="228" t="s">
        <v>401</v>
      </c>
      <c r="G201" s="229" t="s">
        <v>151</v>
      </c>
      <c r="H201" s="230">
        <v>22</v>
      </c>
      <c r="I201" s="231"/>
      <c r="J201" s="232">
        <f>ROUND(I201*H201,2)</f>
        <v>0</v>
      </c>
      <c r="K201" s="233"/>
      <c r="L201" s="41"/>
      <c r="M201" s="234" t="s">
        <v>1</v>
      </c>
      <c r="N201" s="235" t="s">
        <v>42</v>
      </c>
      <c r="O201" s="88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8" t="s">
        <v>377</v>
      </c>
      <c r="AT201" s="238" t="s">
        <v>121</v>
      </c>
      <c r="AU201" s="238" t="s">
        <v>84</v>
      </c>
      <c r="AY201" s="14" t="s">
        <v>118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4" t="s">
        <v>82</v>
      </c>
      <c r="BK201" s="239">
        <f>ROUND(I201*H201,2)</f>
        <v>0</v>
      </c>
      <c r="BL201" s="14" t="s">
        <v>377</v>
      </c>
      <c r="BM201" s="238" t="s">
        <v>402</v>
      </c>
    </row>
    <row r="202" s="2" customFormat="1" ht="16.5" customHeight="1">
      <c r="A202" s="35"/>
      <c r="B202" s="36"/>
      <c r="C202" s="226" t="s">
        <v>403</v>
      </c>
      <c r="D202" s="226" t="s">
        <v>121</v>
      </c>
      <c r="E202" s="227" t="s">
        <v>404</v>
      </c>
      <c r="F202" s="228" t="s">
        <v>405</v>
      </c>
      <c r="G202" s="229" t="s">
        <v>382</v>
      </c>
      <c r="H202" s="230">
        <v>6</v>
      </c>
      <c r="I202" s="231"/>
      <c r="J202" s="232">
        <f>ROUND(I202*H202,2)</f>
        <v>0</v>
      </c>
      <c r="K202" s="233"/>
      <c r="L202" s="41"/>
      <c r="M202" s="234" t="s">
        <v>1</v>
      </c>
      <c r="N202" s="235" t="s">
        <v>42</v>
      </c>
      <c r="O202" s="88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8" t="s">
        <v>377</v>
      </c>
      <c r="AT202" s="238" t="s">
        <v>121</v>
      </c>
      <c r="AU202" s="238" t="s">
        <v>84</v>
      </c>
      <c r="AY202" s="14" t="s">
        <v>118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4" t="s">
        <v>82</v>
      </c>
      <c r="BK202" s="239">
        <f>ROUND(I202*H202,2)</f>
        <v>0</v>
      </c>
      <c r="BL202" s="14" t="s">
        <v>377</v>
      </c>
      <c r="BM202" s="238" t="s">
        <v>406</v>
      </c>
    </row>
    <row r="203" s="2" customFormat="1" ht="16.5" customHeight="1">
      <c r="A203" s="35"/>
      <c r="B203" s="36"/>
      <c r="C203" s="226" t="s">
        <v>407</v>
      </c>
      <c r="D203" s="226" t="s">
        <v>121</v>
      </c>
      <c r="E203" s="227" t="s">
        <v>408</v>
      </c>
      <c r="F203" s="228" t="s">
        <v>409</v>
      </c>
      <c r="G203" s="229" t="s">
        <v>151</v>
      </c>
      <c r="H203" s="230">
        <v>16</v>
      </c>
      <c r="I203" s="231"/>
      <c r="J203" s="232">
        <f>ROUND(I203*H203,2)</f>
        <v>0</v>
      </c>
      <c r="K203" s="233"/>
      <c r="L203" s="41"/>
      <c r="M203" s="234" t="s">
        <v>1</v>
      </c>
      <c r="N203" s="235" t="s">
        <v>42</v>
      </c>
      <c r="O203" s="88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8" t="s">
        <v>377</v>
      </c>
      <c r="AT203" s="238" t="s">
        <v>121</v>
      </c>
      <c r="AU203" s="238" t="s">
        <v>84</v>
      </c>
      <c r="AY203" s="14" t="s">
        <v>118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4" t="s">
        <v>82</v>
      </c>
      <c r="BK203" s="239">
        <f>ROUND(I203*H203,2)</f>
        <v>0</v>
      </c>
      <c r="BL203" s="14" t="s">
        <v>377</v>
      </c>
      <c r="BM203" s="238" t="s">
        <v>410</v>
      </c>
    </row>
    <row r="204" s="2" customFormat="1" ht="16.5" customHeight="1">
      <c r="A204" s="35"/>
      <c r="B204" s="36"/>
      <c r="C204" s="226" t="s">
        <v>411</v>
      </c>
      <c r="D204" s="226" t="s">
        <v>121</v>
      </c>
      <c r="E204" s="227" t="s">
        <v>412</v>
      </c>
      <c r="F204" s="228" t="s">
        <v>413</v>
      </c>
      <c r="G204" s="229" t="s">
        <v>382</v>
      </c>
      <c r="H204" s="230">
        <v>1</v>
      </c>
      <c r="I204" s="231"/>
      <c r="J204" s="232">
        <f>ROUND(I204*H204,2)</f>
        <v>0</v>
      </c>
      <c r="K204" s="233"/>
      <c r="L204" s="41"/>
      <c r="M204" s="234" t="s">
        <v>1</v>
      </c>
      <c r="N204" s="235" t="s">
        <v>42</v>
      </c>
      <c r="O204" s="88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8" t="s">
        <v>377</v>
      </c>
      <c r="AT204" s="238" t="s">
        <v>121</v>
      </c>
      <c r="AU204" s="238" t="s">
        <v>84</v>
      </c>
      <c r="AY204" s="14" t="s">
        <v>118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4" t="s">
        <v>82</v>
      </c>
      <c r="BK204" s="239">
        <f>ROUND(I204*H204,2)</f>
        <v>0</v>
      </c>
      <c r="BL204" s="14" t="s">
        <v>377</v>
      </c>
      <c r="BM204" s="238" t="s">
        <v>414</v>
      </c>
    </row>
    <row r="205" s="2" customFormat="1" ht="16.5" customHeight="1">
      <c r="A205" s="35"/>
      <c r="B205" s="36"/>
      <c r="C205" s="226" t="s">
        <v>415</v>
      </c>
      <c r="D205" s="226" t="s">
        <v>121</v>
      </c>
      <c r="E205" s="227" t="s">
        <v>416</v>
      </c>
      <c r="F205" s="228" t="s">
        <v>417</v>
      </c>
      <c r="G205" s="229" t="s">
        <v>382</v>
      </c>
      <c r="H205" s="230">
        <v>4</v>
      </c>
      <c r="I205" s="231"/>
      <c r="J205" s="232">
        <f>ROUND(I205*H205,2)</f>
        <v>0</v>
      </c>
      <c r="K205" s="233"/>
      <c r="L205" s="41"/>
      <c r="M205" s="234" t="s">
        <v>1</v>
      </c>
      <c r="N205" s="235" t="s">
        <v>42</v>
      </c>
      <c r="O205" s="88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8" t="s">
        <v>377</v>
      </c>
      <c r="AT205" s="238" t="s">
        <v>121</v>
      </c>
      <c r="AU205" s="238" t="s">
        <v>84</v>
      </c>
      <c r="AY205" s="14" t="s">
        <v>118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4" t="s">
        <v>82</v>
      </c>
      <c r="BK205" s="239">
        <f>ROUND(I205*H205,2)</f>
        <v>0</v>
      </c>
      <c r="BL205" s="14" t="s">
        <v>377</v>
      </c>
      <c r="BM205" s="238" t="s">
        <v>418</v>
      </c>
    </row>
    <row r="206" s="2" customFormat="1" ht="16.5" customHeight="1">
      <c r="A206" s="35"/>
      <c r="B206" s="36"/>
      <c r="C206" s="226" t="s">
        <v>419</v>
      </c>
      <c r="D206" s="226" t="s">
        <v>121</v>
      </c>
      <c r="E206" s="227" t="s">
        <v>420</v>
      </c>
      <c r="F206" s="228" t="s">
        <v>421</v>
      </c>
      <c r="G206" s="229" t="s">
        <v>422</v>
      </c>
      <c r="H206" s="230">
        <v>1</v>
      </c>
      <c r="I206" s="231"/>
      <c r="J206" s="232">
        <f>ROUND(I206*H206,2)</f>
        <v>0</v>
      </c>
      <c r="K206" s="233"/>
      <c r="L206" s="41"/>
      <c r="M206" s="234" t="s">
        <v>1</v>
      </c>
      <c r="N206" s="235" t="s">
        <v>42</v>
      </c>
      <c r="O206" s="88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8" t="s">
        <v>377</v>
      </c>
      <c r="AT206" s="238" t="s">
        <v>121</v>
      </c>
      <c r="AU206" s="238" t="s">
        <v>84</v>
      </c>
      <c r="AY206" s="14" t="s">
        <v>118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4" t="s">
        <v>82</v>
      </c>
      <c r="BK206" s="239">
        <f>ROUND(I206*H206,2)</f>
        <v>0</v>
      </c>
      <c r="BL206" s="14" t="s">
        <v>377</v>
      </c>
      <c r="BM206" s="238" t="s">
        <v>423</v>
      </c>
    </row>
    <row r="207" s="2" customFormat="1" ht="16.5" customHeight="1">
      <c r="A207" s="35"/>
      <c r="B207" s="36"/>
      <c r="C207" s="226" t="s">
        <v>424</v>
      </c>
      <c r="D207" s="226" t="s">
        <v>121</v>
      </c>
      <c r="E207" s="227" t="s">
        <v>425</v>
      </c>
      <c r="F207" s="228" t="s">
        <v>426</v>
      </c>
      <c r="G207" s="229" t="s">
        <v>427</v>
      </c>
      <c r="H207" s="230">
        <v>2</v>
      </c>
      <c r="I207" s="231"/>
      <c r="J207" s="232">
        <f>ROUND(I207*H207,2)</f>
        <v>0</v>
      </c>
      <c r="K207" s="233"/>
      <c r="L207" s="41"/>
      <c r="M207" s="234" t="s">
        <v>1</v>
      </c>
      <c r="N207" s="235" t="s">
        <v>42</v>
      </c>
      <c r="O207" s="88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8" t="s">
        <v>377</v>
      </c>
      <c r="AT207" s="238" t="s">
        <v>121</v>
      </c>
      <c r="AU207" s="238" t="s">
        <v>84</v>
      </c>
      <c r="AY207" s="14" t="s">
        <v>118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4" t="s">
        <v>82</v>
      </c>
      <c r="BK207" s="239">
        <f>ROUND(I207*H207,2)</f>
        <v>0</v>
      </c>
      <c r="BL207" s="14" t="s">
        <v>377</v>
      </c>
      <c r="BM207" s="238" t="s">
        <v>428</v>
      </c>
    </row>
    <row r="208" s="2" customFormat="1" ht="16.5" customHeight="1">
      <c r="A208" s="35"/>
      <c r="B208" s="36"/>
      <c r="C208" s="240" t="s">
        <v>429</v>
      </c>
      <c r="D208" s="240" t="s">
        <v>154</v>
      </c>
      <c r="E208" s="241" t="s">
        <v>430</v>
      </c>
      <c r="F208" s="242" t="s">
        <v>431</v>
      </c>
      <c r="G208" s="243" t="s">
        <v>234</v>
      </c>
      <c r="H208" s="244">
        <v>6</v>
      </c>
      <c r="I208" s="245"/>
      <c r="J208" s="246">
        <f>ROUND(I208*H208,2)</f>
        <v>0</v>
      </c>
      <c r="K208" s="247"/>
      <c r="L208" s="248"/>
      <c r="M208" s="249" t="s">
        <v>1</v>
      </c>
      <c r="N208" s="250" t="s">
        <v>42</v>
      </c>
      <c r="O208" s="88"/>
      <c r="P208" s="236">
        <f>O208*H208</f>
        <v>0</v>
      </c>
      <c r="Q208" s="236">
        <v>0.0038999999999999998</v>
      </c>
      <c r="R208" s="236">
        <f>Q208*H208</f>
        <v>0.023399999999999997</v>
      </c>
      <c r="S208" s="236">
        <v>0</v>
      </c>
      <c r="T208" s="23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8" t="s">
        <v>432</v>
      </c>
      <c r="AT208" s="238" t="s">
        <v>154</v>
      </c>
      <c r="AU208" s="238" t="s">
        <v>84</v>
      </c>
      <c r="AY208" s="14" t="s">
        <v>118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4" t="s">
        <v>82</v>
      </c>
      <c r="BK208" s="239">
        <f>ROUND(I208*H208,2)</f>
        <v>0</v>
      </c>
      <c r="BL208" s="14" t="s">
        <v>432</v>
      </c>
      <c r="BM208" s="238" t="s">
        <v>433</v>
      </c>
    </row>
    <row r="209" s="2" customFormat="1" ht="16.5" customHeight="1">
      <c r="A209" s="35"/>
      <c r="B209" s="36"/>
      <c r="C209" s="240" t="s">
        <v>434</v>
      </c>
      <c r="D209" s="240" t="s">
        <v>154</v>
      </c>
      <c r="E209" s="241" t="s">
        <v>435</v>
      </c>
      <c r="F209" s="242" t="s">
        <v>436</v>
      </c>
      <c r="G209" s="243" t="s">
        <v>234</v>
      </c>
      <c r="H209" s="244">
        <v>6</v>
      </c>
      <c r="I209" s="245"/>
      <c r="J209" s="246">
        <f>ROUND(I209*H209,2)</f>
        <v>0</v>
      </c>
      <c r="K209" s="247"/>
      <c r="L209" s="248"/>
      <c r="M209" s="249" t="s">
        <v>1</v>
      </c>
      <c r="N209" s="250" t="s">
        <v>42</v>
      </c>
      <c r="O209" s="88"/>
      <c r="P209" s="236">
        <f>O209*H209</f>
        <v>0</v>
      </c>
      <c r="Q209" s="236">
        <v>0.0051000000000000004</v>
      </c>
      <c r="R209" s="236">
        <f>Q209*H209</f>
        <v>0.030600000000000002</v>
      </c>
      <c r="S209" s="236">
        <v>0</v>
      </c>
      <c r="T209" s="23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8" t="s">
        <v>432</v>
      </c>
      <c r="AT209" s="238" t="s">
        <v>154</v>
      </c>
      <c r="AU209" s="238" t="s">
        <v>84</v>
      </c>
      <c r="AY209" s="14" t="s">
        <v>118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4" t="s">
        <v>82</v>
      </c>
      <c r="BK209" s="239">
        <f>ROUND(I209*H209,2)</f>
        <v>0</v>
      </c>
      <c r="BL209" s="14" t="s">
        <v>432</v>
      </c>
      <c r="BM209" s="238" t="s">
        <v>437</v>
      </c>
    </row>
    <row r="210" s="2" customFormat="1" ht="16.5" customHeight="1">
      <c r="A210" s="35"/>
      <c r="B210" s="36"/>
      <c r="C210" s="240" t="s">
        <v>438</v>
      </c>
      <c r="D210" s="240" t="s">
        <v>154</v>
      </c>
      <c r="E210" s="241" t="s">
        <v>439</v>
      </c>
      <c r="F210" s="242" t="s">
        <v>440</v>
      </c>
      <c r="G210" s="243" t="s">
        <v>234</v>
      </c>
      <c r="H210" s="244">
        <v>4</v>
      </c>
      <c r="I210" s="245"/>
      <c r="J210" s="246">
        <f>ROUND(I210*H210,2)</f>
        <v>0</v>
      </c>
      <c r="K210" s="247"/>
      <c r="L210" s="248"/>
      <c r="M210" s="249" t="s">
        <v>1</v>
      </c>
      <c r="N210" s="250" t="s">
        <v>42</v>
      </c>
      <c r="O210" s="88"/>
      <c r="P210" s="236">
        <f>O210*H210</f>
        <v>0</v>
      </c>
      <c r="Q210" s="236">
        <v>0.00027999999999999998</v>
      </c>
      <c r="R210" s="236">
        <f>Q210*H210</f>
        <v>0.0011199999999999999</v>
      </c>
      <c r="S210" s="236">
        <v>0</v>
      </c>
      <c r="T210" s="23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8" t="s">
        <v>432</v>
      </c>
      <c r="AT210" s="238" t="s">
        <v>154</v>
      </c>
      <c r="AU210" s="238" t="s">
        <v>84</v>
      </c>
      <c r="AY210" s="14" t="s">
        <v>118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4" t="s">
        <v>82</v>
      </c>
      <c r="BK210" s="239">
        <f>ROUND(I210*H210,2)</f>
        <v>0</v>
      </c>
      <c r="BL210" s="14" t="s">
        <v>432</v>
      </c>
      <c r="BM210" s="238" t="s">
        <v>441</v>
      </c>
    </row>
    <row r="211" s="2" customFormat="1" ht="16.5" customHeight="1">
      <c r="A211" s="35"/>
      <c r="B211" s="36"/>
      <c r="C211" s="240" t="s">
        <v>442</v>
      </c>
      <c r="D211" s="240" t="s">
        <v>154</v>
      </c>
      <c r="E211" s="241" t="s">
        <v>443</v>
      </c>
      <c r="F211" s="242" t="s">
        <v>444</v>
      </c>
      <c r="G211" s="243" t="s">
        <v>234</v>
      </c>
      <c r="H211" s="244">
        <v>1</v>
      </c>
      <c r="I211" s="245"/>
      <c r="J211" s="246">
        <f>ROUND(I211*H211,2)</f>
        <v>0</v>
      </c>
      <c r="K211" s="247"/>
      <c r="L211" s="248"/>
      <c r="M211" s="249" t="s">
        <v>1</v>
      </c>
      <c r="N211" s="250" t="s">
        <v>42</v>
      </c>
      <c r="O211" s="88"/>
      <c r="P211" s="236">
        <f>O211*H211</f>
        <v>0</v>
      </c>
      <c r="Q211" s="236">
        <v>0.00097999999999999997</v>
      </c>
      <c r="R211" s="236">
        <f>Q211*H211</f>
        <v>0.00097999999999999997</v>
      </c>
      <c r="S211" s="236">
        <v>0</v>
      </c>
      <c r="T211" s="23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8" t="s">
        <v>432</v>
      </c>
      <c r="AT211" s="238" t="s">
        <v>154</v>
      </c>
      <c r="AU211" s="238" t="s">
        <v>84</v>
      </c>
      <c r="AY211" s="14" t="s">
        <v>118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4" t="s">
        <v>82</v>
      </c>
      <c r="BK211" s="239">
        <f>ROUND(I211*H211,2)</f>
        <v>0</v>
      </c>
      <c r="BL211" s="14" t="s">
        <v>432</v>
      </c>
      <c r="BM211" s="238" t="s">
        <v>445</v>
      </c>
    </row>
    <row r="212" s="2" customFormat="1" ht="16.5" customHeight="1">
      <c r="A212" s="35"/>
      <c r="B212" s="36"/>
      <c r="C212" s="240" t="s">
        <v>446</v>
      </c>
      <c r="D212" s="240" t="s">
        <v>154</v>
      </c>
      <c r="E212" s="241" t="s">
        <v>447</v>
      </c>
      <c r="F212" s="242" t="s">
        <v>448</v>
      </c>
      <c r="G212" s="243" t="s">
        <v>234</v>
      </c>
      <c r="H212" s="244">
        <v>5</v>
      </c>
      <c r="I212" s="245"/>
      <c r="J212" s="246">
        <f>ROUND(I212*H212,2)</f>
        <v>0</v>
      </c>
      <c r="K212" s="247"/>
      <c r="L212" s="248"/>
      <c r="M212" s="249" t="s">
        <v>1</v>
      </c>
      <c r="N212" s="250" t="s">
        <v>42</v>
      </c>
      <c r="O212" s="88"/>
      <c r="P212" s="236">
        <f>O212*H212</f>
        <v>0</v>
      </c>
      <c r="Q212" s="236">
        <v>0.00022000000000000001</v>
      </c>
      <c r="R212" s="236">
        <f>Q212*H212</f>
        <v>0.0011000000000000001</v>
      </c>
      <c r="S212" s="236">
        <v>0</v>
      </c>
      <c r="T212" s="23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8" t="s">
        <v>432</v>
      </c>
      <c r="AT212" s="238" t="s">
        <v>154</v>
      </c>
      <c r="AU212" s="238" t="s">
        <v>84</v>
      </c>
      <c r="AY212" s="14" t="s">
        <v>118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4" t="s">
        <v>82</v>
      </c>
      <c r="BK212" s="239">
        <f>ROUND(I212*H212,2)</f>
        <v>0</v>
      </c>
      <c r="BL212" s="14" t="s">
        <v>432</v>
      </c>
      <c r="BM212" s="238" t="s">
        <v>449</v>
      </c>
    </row>
    <row r="213" s="2" customFormat="1" ht="16.5" customHeight="1">
      <c r="A213" s="35"/>
      <c r="B213" s="36"/>
      <c r="C213" s="240" t="s">
        <v>450</v>
      </c>
      <c r="D213" s="240" t="s">
        <v>154</v>
      </c>
      <c r="E213" s="241" t="s">
        <v>451</v>
      </c>
      <c r="F213" s="242" t="s">
        <v>452</v>
      </c>
      <c r="G213" s="243" t="s">
        <v>151</v>
      </c>
      <c r="H213" s="244">
        <v>8</v>
      </c>
      <c r="I213" s="245"/>
      <c r="J213" s="246">
        <f>ROUND(I213*H213,2)</f>
        <v>0</v>
      </c>
      <c r="K213" s="247"/>
      <c r="L213" s="248"/>
      <c r="M213" s="249" t="s">
        <v>1</v>
      </c>
      <c r="N213" s="250" t="s">
        <v>42</v>
      </c>
      <c r="O213" s="88"/>
      <c r="P213" s="236">
        <f>O213*H213</f>
        <v>0</v>
      </c>
      <c r="Q213" s="236">
        <v>5.0000000000000002E-05</v>
      </c>
      <c r="R213" s="236">
        <f>Q213*H213</f>
        <v>0.00040000000000000002</v>
      </c>
      <c r="S213" s="236">
        <v>0</v>
      </c>
      <c r="T213" s="23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8" t="s">
        <v>432</v>
      </c>
      <c r="AT213" s="238" t="s">
        <v>154</v>
      </c>
      <c r="AU213" s="238" t="s">
        <v>84</v>
      </c>
      <c r="AY213" s="14" t="s">
        <v>118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4" t="s">
        <v>82</v>
      </c>
      <c r="BK213" s="239">
        <f>ROUND(I213*H213,2)</f>
        <v>0</v>
      </c>
      <c r="BL213" s="14" t="s">
        <v>432</v>
      </c>
      <c r="BM213" s="238" t="s">
        <v>453</v>
      </c>
    </row>
    <row r="214" s="2" customFormat="1" ht="16.5" customHeight="1">
      <c r="A214" s="35"/>
      <c r="B214" s="36"/>
      <c r="C214" s="240" t="s">
        <v>454</v>
      </c>
      <c r="D214" s="240" t="s">
        <v>154</v>
      </c>
      <c r="E214" s="241" t="s">
        <v>455</v>
      </c>
      <c r="F214" s="242" t="s">
        <v>456</v>
      </c>
      <c r="G214" s="243" t="s">
        <v>151</v>
      </c>
      <c r="H214" s="244">
        <v>12</v>
      </c>
      <c r="I214" s="245"/>
      <c r="J214" s="246">
        <f>ROUND(I214*H214,2)</f>
        <v>0</v>
      </c>
      <c r="K214" s="247"/>
      <c r="L214" s="248"/>
      <c r="M214" s="249" t="s">
        <v>1</v>
      </c>
      <c r="N214" s="250" t="s">
        <v>42</v>
      </c>
      <c r="O214" s="88"/>
      <c r="P214" s="236">
        <f>O214*H214</f>
        <v>0</v>
      </c>
      <c r="Q214" s="236">
        <v>0.12</v>
      </c>
      <c r="R214" s="236">
        <f>Q214*H214</f>
        <v>1.44</v>
      </c>
      <c r="S214" s="236">
        <v>0</v>
      </c>
      <c r="T214" s="23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8" t="s">
        <v>432</v>
      </c>
      <c r="AT214" s="238" t="s">
        <v>154</v>
      </c>
      <c r="AU214" s="238" t="s">
        <v>84</v>
      </c>
      <c r="AY214" s="14" t="s">
        <v>118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4" t="s">
        <v>82</v>
      </c>
      <c r="BK214" s="239">
        <f>ROUND(I214*H214,2)</f>
        <v>0</v>
      </c>
      <c r="BL214" s="14" t="s">
        <v>432</v>
      </c>
      <c r="BM214" s="238" t="s">
        <v>457</v>
      </c>
    </row>
    <row r="215" s="2" customFormat="1" ht="16.5" customHeight="1">
      <c r="A215" s="35"/>
      <c r="B215" s="36"/>
      <c r="C215" s="240" t="s">
        <v>458</v>
      </c>
      <c r="D215" s="240" t="s">
        <v>154</v>
      </c>
      <c r="E215" s="241" t="s">
        <v>459</v>
      </c>
      <c r="F215" s="242" t="s">
        <v>460</v>
      </c>
      <c r="G215" s="243" t="s">
        <v>151</v>
      </c>
      <c r="H215" s="244">
        <v>22</v>
      </c>
      <c r="I215" s="245"/>
      <c r="J215" s="246">
        <f>ROUND(I215*H215,2)</f>
        <v>0</v>
      </c>
      <c r="K215" s="247"/>
      <c r="L215" s="248"/>
      <c r="M215" s="249" t="s">
        <v>1</v>
      </c>
      <c r="N215" s="250" t="s">
        <v>42</v>
      </c>
      <c r="O215" s="88"/>
      <c r="P215" s="236">
        <f>O215*H215</f>
        <v>0</v>
      </c>
      <c r="Q215" s="236">
        <v>0.17000000000000001</v>
      </c>
      <c r="R215" s="236">
        <f>Q215*H215</f>
        <v>3.7400000000000002</v>
      </c>
      <c r="S215" s="236">
        <v>0</v>
      </c>
      <c r="T215" s="23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8" t="s">
        <v>432</v>
      </c>
      <c r="AT215" s="238" t="s">
        <v>154</v>
      </c>
      <c r="AU215" s="238" t="s">
        <v>84</v>
      </c>
      <c r="AY215" s="14" t="s">
        <v>118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4" t="s">
        <v>82</v>
      </c>
      <c r="BK215" s="239">
        <f>ROUND(I215*H215,2)</f>
        <v>0</v>
      </c>
      <c r="BL215" s="14" t="s">
        <v>432</v>
      </c>
      <c r="BM215" s="238" t="s">
        <v>461</v>
      </c>
    </row>
    <row r="216" s="2" customFormat="1" ht="16.5" customHeight="1">
      <c r="A216" s="35"/>
      <c r="B216" s="36"/>
      <c r="C216" s="240" t="s">
        <v>462</v>
      </c>
      <c r="D216" s="240" t="s">
        <v>154</v>
      </c>
      <c r="E216" s="241" t="s">
        <v>463</v>
      </c>
      <c r="F216" s="242" t="s">
        <v>464</v>
      </c>
      <c r="G216" s="243" t="s">
        <v>151</v>
      </c>
      <c r="H216" s="244">
        <v>16</v>
      </c>
      <c r="I216" s="245"/>
      <c r="J216" s="246">
        <f>ROUND(I216*H216,2)</f>
        <v>0</v>
      </c>
      <c r="K216" s="247"/>
      <c r="L216" s="248"/>
      <c r="M216" s="249" t="s">
        <v>1</v>
      </c>
      <c r="N216" s="250" t="s">
        <v>42</v>
      </c>
      <c r="O216" s="88"/>
      <c r="P216" s="236">
        <f>O216*H216</f>
        <v>0</v>
      </c>
      <c r="Q216" s="236">
        <v>0.00012999999999999999</v>
      </c>
      <c r="R216" s="236">
        <f>Q216*H216</f>
        <v>0.0020799999999999998</v>
      </c>
      <c r="S216" s="236">
        <v>0</v>
      </c>
      <c r="T216" s="23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8" t="s">
        <v>432</v>
      </c>
      <c r="AT216" s="238" t="s">
        <v>154</v>
      </c>
      <c r="AU216" s="238" t="s">
        <v>84</v>
      </c>
      <c r="AY216" s="14" t="s">
        <v>118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4" t="s">
        <v>82</v>
      </c>
      <c r="BK216" s="239">
        <f>ROUND(I216*H216,2)</f>
        <v>0</v>
      </c>
      <c r="BL216" s="14" t="s">
        <v>432</v>
      </c>
      <c r="BM216" s="238" t="s">
        <v>465</v>
      </c>
    </row>
    <row r="217" s="2" customFormat="1" ht="16.5" customHeight="1">
      <c r="A217" s="35"/>
      <c r="B217" s="36"/>
      <c r="C217" s="240" t="s">
        <v>466</v>
      </c>
      <c r="D217" s="240" t="s">
        <v>154</v>
      </c>
      <c r="E217" s="241" t="s">
        <v>467</v>
      </c>
      <c r="F217" s="242" t="s">
        <v>468</v>
      </c>
      <c r="G217" s="243" t="s">
        <v>234</v>
      </c>
      <c r="H217" s="244">
        <v>1</v>
      </c>
      <c r="I217" s="245"/>
      <c r="J217" s="246">
        <f>ROUND(I217*H217,2)</f>
        <v>0</v>
      </c>
      <c r="K217" s="247"/>
      <c r="L217" s="248"/>
      <c r="M217" s="249" t="s">
        <v>1</v>
      </c>
      <c r="N217" s="250" t="s">
        <v>42</v>
      </c>
      <c r="O217" s="88"/>
      <c r="P217" s="236">
        <f>O217*H217</f>
        <v>0</v>
      </c>
      <c r="Q217" s="236">
        <v>2.0000000000000002E-05</v>
      </c>
      <c r="R217" s="236">
        <f>Q217*H217</f>
        <v>2.0000000000000002E-05</v>
      </c>
      <c r="S217" s="236">
        <v>0</v>
      </c>
      <c r="T217" s="23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8" t="s">
        <v>432</v>
      </c>
      <c r="AT217" s="238" t="s">
        <v>154</v>
      </c>
      <c r="AU217" s="238" t="s">
        <v>84</v>
      </c>
      <c r="AY217" s="14" t="s">
        <v>118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4" t="s">
        <v>82</v>
      </c>
      <c r="BK217" s="239">
        <f>ROUND(I217*H217,2)</f>
        <v>0</v>
      </c>
      <c r="BL217" s="14" t="s">
        <v>432</v>
      </c>
      <c r="BM217" s="238" t="s">
        <v>469</v>
      </c>
    </row>
    <row r="218" s="2" customFormat="1" ht="16.5" customHeight="1">
      <c r="A218" s="35"/>
      <c r="B218" s="36"/>
      <c r="C218" s="240" t="s">
        <v>470</v>
      </c>
      <c r="D218" s="240" t="s">
        <v>154</v>
      </c>
      <c r="E218" s="241" t="s">
        <v>471</v>
      </c>
      <c r="F218" s="242" t="s">
        <v>472</v>
      </c>
      <c r="G218" s="243" t="s">
        <v>234</v>
      </c>
      <c r="H218" s="244">
        <v>4</v>
      </c>
      <c r="I218" s="245"/>
      <c r="J218" s="246">
        <f>ROUND(I218*H218,2)</f>
        <v>0</v>
      </c>
      <c r="K218" s="247"/>
      <c r="L218" s="248"/>
      <c r="M218" s="249" t="s">
        <v>1</v>
      </c>
      <c r="N218" s="250" t="s">
        <v>42</v>
      </c>
      <c r="O218" s="88"/>
      <c r="P218" s="236">
        <f>O218*H218</f>
        <v>0</v>
      </c>
      <c r="Q218" s="236">
        <v>3.0000000000000001E-05</v>
      </c>
      <c r="R218" s="236">
        <f>Q218*H218</f>
        <v>0.00012</v>
      </c>
      <c r="S218" s="236">
        <v>0</v>
      </c>
      <c r="T218" s="23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8" t="s">
        <v>432</v>
      </c>
      <c r="AT218" s="238" t="s">
        <v>154</v>
      </c>
      <c r="AU218" s="238" t="s">
        <v>84</v>
      </c>
      <c r="AY218" s="14" t="s">
        <v>118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4" t="s">
        <v>82</v>
      </c>
      <c r="BK218" s="239">
        <f>ROUND(I218*H218,2)</f>
        <v>0</v>
      </c>
      <c r="BL218" s="14" t="s">
        <v>432</v>
      </c>
      <c r="BM218" s="238" t="s">
        <v>473</v>
      </c>
    </row>
    <row r="219" s="2" customFormat="1" ht="16.5" customHeight="1">
      <c r="A219" s="35"/>
      <c r="B219" s="36"/>
      <c r="C219" s="240" t="s">
        <v>474</v>
      </c>
      <c r="D219" s="240" t="s">
        <v>154</v>
      </c>
      <c r="E219" s="241" t="s">
        <v>475</v>
      </c>
      <c r="F219" s="242" t="s">
        <v>476</v>
      </c>
      <c r="G219" s="243" t="s">
        <v>477</v>
      </c>
      <c r="H219" s="244">
        <v>1</v>
      </c>
      <c r="I219" s="245"/>
      <c r="J219" s="246">
        <f>ROUND(I219*H219,2)</f>
        <v>0</v>
      </c>
      <c r="K219" s="247"/>
      <c r="L219" s="248"/>
      <c r="M219" s="249" t="s">
        <v>1</v>
      </c>
      <c r="N219" s="250" t="s">
        <v>42</v>
      </c>
      <c r="O219" s="88"/>
      <c r="P219" s="236">
        <f>O219*H219</f>
        <v>0</v>
      </c>
      <c r="Q219" s="236">
        <v>3.0000000000000001E-05</v>
      </c>
      <c r="R219" s="236">
        <f>Q219*H219</f>
        <v>3.0000000000000001E-05</v>
      </c>
      <c r="S219" s="236">
        <v>0</v>
      </c>
      <c r="T219" s="23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8" t="s">
        <v>432</v>
      </c>
      <c r="AT219" s="238" t="s">
        <v>154</v>
      </c>
      <c r="AU219" s="238" t="s">
        <v>84</v>
      </c>
      <c r="AY219" s="14" t="s">
        <v>118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4" t="s">
        <v>82</v>
      </c>
      <c r="BK219" s="239">
        <f>ROUND(I219*H219,2)</f>
        <v>0</v>
      </c>
      <c r="BL219" s="14" t="s">
        <v>432</v>
      </c>
      <c r="BM219" s="238" t="s">
        <v>478</v>
      </c>
    </row>
    <row r="220" s="2" customFormat="1" ht="16.5" customHeight="1">
      <c r="A220" s="35"/>
      <c r="B220" s="36"/>
      <c r="C220" s="226" t="s">
        <v>479</v>
      </c>
      <c r="D220" s="226" t="s">
        <v>121</v>
      </c>
      <c r="E220" s="227" t="s">
        <v>480</v>
      </c>
      <c r="F220" s="228" t="s">
        <v>481</v>
      </c>
      <c r="G220" s="229" t="s">
        <v>477</v>
      </c>
      <c r="H220" s="230">
        <v>1</v>
      </c>
      <c r="I220" s="231"/>
      <c r="J220" s="232">
        <f>ROUND(I220*H220,2)</f>
        <v>0</v>
      </c>
      <c r="K220" s="233"/>
      <c r="L220" s="41"/>
      <c r="M220" s="251" t="s">
        <v>1</v>
      </c>
      <c r="N220" s="252" t="s">
        <v>42</v>
      </c>
      <c r="O220" s="253"/>
      <c r="P220" s="254">
        <f>O220*H220</f>
        <v>0</v>
      </c>
      <c r="Q220" s="254">
        <v>0</v>
      </c>
      <c r="R220" s="254">
        <f>Q220*H220</f>
        <v>0</v>
      </c>
      <c r="S220" s="254">
        <v>0</v>
      </c>
      <c r="T220" s="25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8" t="s">
        <v>377</v>
      </c>
      <c r="AT220" s="238" t="s">
        <v>121</v>
      </c>
      <c r="AU220" s="238" t="s">
        <v>84</v>
      </c>
      <c r="AY220" s="14" t="s">
        <v>118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4" t="s">
        <v>82</v>
      </c>
      <c r="BK220" s="239">
        <f>ROUND(I220*H220,2)</f>
        <v>0</v>
      </c>
      <c r="BL220" s="14" t="s">
        <v>377</v>
      </c>
      <c r="BM220" s="238" t="s">
        <v>482</v>
      </c>
    </row>
    <row r="221" s="2" customFormat="1" ht="6.96" customHeight="1">
      <c r="A221" s="35"/>
      <c r="B221" s="63"/>
      <c r="C221" s="64"/>
      <c r="D221" s="64"/>
      <c r="E221" s="64"/>
      <c r="F221" s="64"/>
      <c r="G221" s="64"/>
      <c r="H221" s="64"/>
      <c r="I221" s="174"/>
      <c r="J221" s="64"/>
      <c r="K221" s="64"/>
      <c r="L221" s="41"/>
      <c r="M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</row>
  </sheetData>
  <sheetProtection sheet="1" autoFilter="0" formatColumns="0" formatRows="0" objects="1" scenarios="1" spinCount="100000" saltValue="+WtWJ6M6BqS+B2wp6IPypwd+n491BesZqhvhxRfzr9tj01qvvgEyw4aHYG4V/ajclqzCcqGmkZqrO9QuY/Y+oA==" hashValue="4hMdg3Ocb3KTplkT9gowYEbY1ghXT69W77/eziarQHwN3ypPHHQk+s0ltUEKVUd4NZRJFj+NW4ttse/3QX+Hmw==" algorithmName="SHA-512" password="CC35"/>
  <autoFilter ref="C123:K220"/>
  <mergeCells count="6">
    <mergeCell ref="E7:H7"/>
    <mergeCell ref="E16:H16"/>
    <mergeCell ref="E25:H25"/>
    <mergeCell ref="E85:H85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TOSHIBAC660\kucera</dc:creator>
  <cp:lastModifiedBy>TOSHIBAC660\kucera</cp:lastModifiedBy>
  <dcterms:created xsi:type="dcterms:W3CDTF">2020-05-25T10:54:16Z</dcterms:created>
  <dcterms:modified xsi:type="dcterms:W3CDTF">2020-05-25T10:54:21Z</dcterms:modified>
</cp:coreProperties>
</file>