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29-11-2021 - Oprava ploch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'29-11-2021 - Oprava ploch...'!$C$122:$K$175</definedName>
    <definedName name="_xlnm.Print_Area" localSheetId="1">'29-11-2021 - Oprava ploch...'!$C$82:$J$106,'29-11-2021 - Oprava ploch...'!$C$112:$K$175</definedName>
    <definedName name="_xlnm.Print_Titles" localSheetId="1">'29-11-2021 - Oprava ploch...'!$122:$122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9"/>
  <c r="F117"/>
  <c r="E115"/>
  <c r="F89"/>
  <c r="F87"/>
  <c r="E85"/>
  <c r="J22"/>
  <c r="E22"/>
  <c r="J120"/>
  <c r="J21"/>
  <c r="J19"/>
  <c r="E19"/>
  <c r="J89"/>
  <c r="J18"/>
  <c r="J16"/>
  <c r="E16"/>
  <c r="F120"/>
  <c r="J15"/>
  <c r="J10"/>
  <c r="J117"/>
  <c i="1" r="L90"/>
  <c r="AM90"/>
  <c r="AM89"/>
  <c r="L89"/>
  <c r="AM87"/>
  <c r="L87"/>
  <c r="L85"/>
  <c r="L84"/>
  <c i="2" r="BK175"/>
  <c r="J172"/>
  <c r="BK171"/>
  <c r="J170"/>
  <c r="J169"/>
  <c r="BK168"/>
  <c r="BK167"/>
  <c r="BK164"/>
  <c r="BK162"/>
  <c r="J161"/>
  <c r="J160"/>
  <c r="J159"/>
  <c r="BK158"/>
  <c r="J157"/>
  <c r="J155"/>
  <c r="J154"/>
  <c r="BK153"/>
  <c r="BK152"/>
  <c r="BK151"/>
  <c r="BK148"/>
  <c r="BK147"/>
  <c r="BK146"/>
  <c r="J145"/>
  <c r="BK143"/>
  <c r="BK139"/>
  <c r="BK136"/>
  <c r="BK135"/>
  <c r="J134"/>
  <c r="BK133"/>
  <c r="J132"/>
  <c i="1" r="AS94"/>
  <c i="2" r="J175"/>
  <c r="BK172"/>
  <c r="J171"/>
  <c r="BK170"/>
  <c r="BK169"/>
  <c r="J168"/>
  <c r="J167"/>
  <c r="J164"/>
  <c r="J162"/>
  <c r="BK161"/>
  <c r="BK160"/>
  <c r="BK159"/>
  <c r="J158"/>
  <c r="BK157"/>
  <c r="BK155"/>
  <c r="BK154"/>
  <c r="J153"/>
  <c r="J152"/>
  <c r="J151"/>
  <c r="BK150"/>
  <c r="BK144"/>
  <c r="J143"/>
  <c r="J141"/>
  <c r="BK137"/>
  <c r="BK131"/>
  <c r="J130"/>
  <c r="J148"/>
  <c r="J147"/>
  <c r="BK145"/>
  <c r="J144"/>
  <c r="BK138"/>
  <c r="J137"/>
  <c r="J136"/>
  <c r="J135"/>
  <c r="BK134"/>
  <c r="J133"/>
  <c r="BK132"/>
  <c r="J131"/>
  <c r="BK130"/>
  <c r="BK129"/>
  <c r="BK128"/>
  <c r="J127"/>
  <c r="J126"/>
  <c r="J150"/>
  <c r="J146"/>
  <c r="BK141"/>
  <c r="J139"/>
  <c r="J138"/>
  <c r="J129"/>
  <c r="J128"/>
  <c r="BK127"/>
  <c r="BK126"/>
  <c l="1" r="P125"/>
  <c r="T125"/>
  <c r="BK142"/>
  <c r="J142"/>
  <c r="J98"/>
  <c r="P142"/>
  <c r="T142"/>
  <c r="T149"/>
  <c r="BK125"/>
  <c r="J125"/>
  <c r="J96"/>
  <c r="R125"/>
  <c r="R142"/>
  <c r="BK149"/>
  <c r="J149"/>
  <c r="J99"/>
  <c r="P149"/>
  <c r="R149"/>
  <c r="BK156"/>
  <c r="J156"/>
  <c r="J100"/>
  <c r="P156"/>
  <c r="R156"/>
  <c r="T156"/>
  <c r="BK166"/>
  <c r="J166"/>
  <c r="J103"/>
  <c r="P166"/>
  <c r="P165"/>
  <c r="R166"/>
  <c r="R165"/>
  <c r="T166"/>
  <c r="T165"/>
  <c r="F90"/>
  <c r="BE129"/>
  <c r="BE131"/>
  <c r="BE135"/>
  <c r="BE136"/>
  <c r="BE143"/>
  <c r="BE144"/>
  <c r="BE147"/>
  <c r="BE170"/>
  <c r="J87"/>
  <c r="J90"/>
  <c r="J119"/>
  <c r="BE126"/>
  <c r="BE132"/>
  <c r="BE133"/>
  <c r="BE139"/>
  <c r="BE141"/>
  <c r="BE151"/>
  <c r="BE152"/>
  <c r="BE128"/>
  <c r="BE134"/>
  <c r="BE138"/>
  <c r="BE145"/>
  <c r="BE146"/>
  <c r="BE148"/>
  <c r="BE154"/>
  <c r="BE155"/>
  <c r="BE159"/>
  <c r="BE160"/>
  <c r="BE161"/>
  <c r="BE162"/>
  <c r="BE167"/>
  <c r="BE169"/>
  <c r="BE172"/>
  <c r="BE127"/>
  <c r="BE130"/>
  <c r="BE137"/>
  <c r="BE150"/>
  <c r="BE153"/>
  <c r="BE157"/>
  <c r="BE158"/>
  <c r="BE164"/>
  <c r="BE168"/>
  <c r="BE171"/>
  <c r="BE175"/>
  <c r="BK140"/>
  <c r="J140"/>
  <c r="J97"/>
  <c r="BK163"/>
  <c r="J163"/>
  <c r="J101"/>
  <c r="BK174"/>
  <c r="J174"/>
  <c r="J105"/>
  <c r="F32"/>
  <c i="1" r="BA95"/>
  <c r="BA94"/>
  <c r="W30"/>
  <c i="2" r="F34"/>
  <c i="1" r="BC95"/>
  <c r="BC94"/>
  <c r="AY94"/>
  <c i="2" r="F33"/>
  <c i="1" r="BB95"/>
  <c r="BB94"/>
  <c r="AX94"/>
  <c i="2" r="F35"/>
  <c i="1" r="BD95"/>
  <c r="BD94"/>
  <c r="W33"/>
  <c i="2" r="J32"/>
  <c i="1" r="AW95"/>
  <c i="2" l="1" r="R124"/>
  <c r="R123"/>
  <c r="P124"/>
  <c r="P123"/>
  <c i="1" r="AU95"/>
  <c i="2" r="T124"/>
  <c r="T123"/>
  <c r="BK124"/>
  <c r="J124"/>
  <c r="J95"/>
  <c r="BK165"/>
  <c r="J165"/>
  <c r="J102"/>
  <c r="BK173"/>
  <c r="J173"/>
  <c r="J104"/>
  <c i="1" r="W31"/>
  <c r="W32"/>
  <c i="2" r="J31"/>
  <c i="1" r="AV95"/>
  <c r="AT95"/>
  <c r="AU94"/>
  <c r="AW94"/>
  <c r="AK30"/>
  <c i="2" r="F31"/>
  <c i="1" r="AZ95"/>
  <c r="AZ94"/>
  <c r="AV94"/>
  <c r="AK29"/>
  <c i="2" l="1" r="BK123"/>
  <c r="J123"/>
  <c r="J94"/>
  <c i="1" r="AT94"/>
  <c r="W29"/>
  <c i="2" l="1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<sst xmlns="http://schemas.openxmlformats.org/spreadsheetml/2006/main">
  <si>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</si>
  <si>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</si>
  <si>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</si>
  <si>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</si>
  <si>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</si>
  <si>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{44537297-3905-4e08-a861-2f008d25c172}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</si>
  <si>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</si>
  <si>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</si>
  <si>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</si>
  <si>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</si>
  <si>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</si>
  <si>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</si>
  <si>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</si>
  <si>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</si>
  <si>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29-11-2021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</si>
  <si>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</si>
  <si>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</si>
  <si>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plochy u garáže v areálu Domu dětí v Bílině</t>
  </si>
  <si>
    <t>KSO:</t>
  </si>
  <si>
    <t>CC-CZ:</t>
  </si>
  <si>
    <t>Místo:</t>
  </si>
  <si>
    <t xml:space="preserve"> </t>
  </si>
  <si>
    <t>Datum:</t>
  </si>
  <si>
    <t>14. 11. 2021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</si>
  <si>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</si>
  <si>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</si>
  <si>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</si>
  <si>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</si>
  <si>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</si>
  <si>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</si>
  <si>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</si>
  <si>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</si>
  <si>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</si>
  <si>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</si>
  <si>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</si>
  <si>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</si>
  <si>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</si>
  <si>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</si>
  <si>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</si>
  <si>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</si>
  <si>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</si>
  <si>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</si>
  <si>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</si>
  <si>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</si>
  <si>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</si>
  <si>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</si>
  <si>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</si>
  <si>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</si>
  <si>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</si>
  <si>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</si>
  <si>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</si>
  <si>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</si>
  <si>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</si>
  <si>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</si>
  <si>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</si>
  <si>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</si>
  <si>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</si>
  <si>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</si>
  <si>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</si>
  <si>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</si>
  <si>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</si>
  <si>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</si>
  <si>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</si>
  <si>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</si>
  <si>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</si>
  <si>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</si>
  <si>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</si>
  <si>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</si>
  <si>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</si>
  <si>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</si>
  <si>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</si>
  <si>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</si>
  <si>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</si>
  <si>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</si>
  <si>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</si>
  <si>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</si>
  <si>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</si>
  <si>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</si>
  <si>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</si>
  <si>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</si>
  <si>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</si>
  <si>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</si>
  <si>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</si>
  <si>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</si>
  <si>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</si>
  <si>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</si>
  <si>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</si>
  <si>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</si>
  <si>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</si>
  <si>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</si>
  <si>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</si>
  <si>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</si>
  <si>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</si>
  <si>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</si>
  <si>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</si>
  <si>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</si>
  <si>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</si>
  <si>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</si>
  <si>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</si>
  <si>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</si>
  <si>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</si>
  <si>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</si>
  <si>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</si>
  <si>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</si>
  <si>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</si>
  <si>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</si>
  <si>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</si>
  <si>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</si>
  <si>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</si>
  <si>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</si>
  <si>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</si>
  <si>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</si>
  <si>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</si>
  <si>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</si>
  <si>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</si>
  <si>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</si>
  <si>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</si>
  <si>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113107031</t>
  </si>
  <si>
    <t xml:space="preserve">Odstranění podkladu z betonu prostého tl 150 mm  ručně-za garáží</t>
  </si>
  <si>
    <t>m2</t>
  </si>
  <si>
    <t>CS ÚRS 2021 01</t>
  </si>
  <si>
    <t>4</t>
  </si>
  <si>
    <t>936247861</t>
  </si>
  <si>
    <t>113107041</t>
  </si>
  <si>
    <t>Odstranění podkladu živičných tl 50 mm ručně</t>
  </si>
  <si>
    <t>-694420096</t>
  </si>
  <si>
    <t>3</t>
  </si>
  <si>
    <t>113107171</t>
  </si>
  <si>
    <t>Odstranění podkladu z betonu prostého tl 150 mm strojně pl přes 50 do 200 m2</t>
  </si>
  <si>
    <t>CS ÚRS 2020 01</t>
  </si>
  <si>
    <t>-1835031302</t>
  </si>
  <si>
    <t>113107181</t>
  </si>
  <si>
    <t>Odstranění podkladu živičného tl 50 mm strojně pl přes 50 do 200 m2</t>
  </si>
  <si>
    <t>1742182745</t>
  </si>
  <si>
    <t>5</t>
  </si>
  <si>
    <t>113107322</t>
  </si>
  <si>
    <t>Odstranění podkladu z kameniva drceného tl 200 mm strojně pl do 50 m2</t>
  </si>
  <si>
    <t>-117313788</t>
  </si>
  <si>
    <t>6</t>
  </si>
  <si>
    <t>113201112</t>
  </si>
  <si>
    <t>Vytrhání obrub silničních ležatých</t>
  </si>
  <si>
    <t>m</t>
  </si>
  <si>
    <t>1486935191</t>
  </si>
  <si>
    <t>7</t>
  </si>
  <si>
    <t>113204111</t>
  </si>
  <si>
    <t>Vytrhání obrub záhonových</t>
  </si>
  <si>
    <t>105362776</t>
  </si>
  <si>
    <t>8</t>
  </si>
  <si>
    <t>132212111</t>
  </si>
  <si>
    <t>Hloubení rýh š do 800 mm v soudržných horninách třídy těžitelnosti I, skupiny 3 ručně</t>
  </si>
  <si>
    <t>m3</t>
  </si>
  <si>
    <t>-449768659</t>
  </si>
  <si>
    <t>9</t>
  </si>
  <si>
    <t>175111101</t>
  </si>
  <si>
    <t>Obsypání potrubí ručně sypaninou bez prohození, uloženou do 3 m</t>
  </si>
  <si>
    <t>-1101501871</t>
  </si>
  <si>
    <t>10</t>
  </si>
  <si>
    <t>M</t>
  </si>
  <si>
    <t>58343810</t>
  </si>
  <si>
    <t>kamenivo drcené hrubé frakce 4/8</t>
  </si>
  <si>
    <t>t</t>
  </si>
  <si>
    <t>1015082564</t>
  </si>
  <si>
    <t>11</t>
  </si>
  <si>
    <t>181111111</t>
  </si>
  <si>
    <t>Plošná úprava terénu do 500 m2 zemina skupiny 1 až 4 nerovnosti do 100 mm v rovinně a svahu do 1:5</t>
  </si>
  <si>
    <t>-556593777</t>
  </si>
  <si>
    <t>12</t>
  </si>
  <si>
    <t>181152302</t>
  </si>
  <si>
    <t xml:space="preserve">Úprava pláně  v zářezech se zhutněním</t>
  </si>
  <si>
    <t>-1102722631</t>
  </si>
  <si>
    <t>13</t>
  </si>
  <si>
    <t>181411121</t>
  </si>
  <si>
    <t>Založení lučního trávníku výsevem plochy do 1000 m2 v rovině a ve svahu do 1:5</t>
  </si>
  <si>
    <t>2127750724</t>
  </si>
  <si>
    <t>14</t>
  </si>
  <si>
    <t>00572470</t>
  </si>
  <si>
    <t>osivo směs travní univerzál</t>
  </si>
  <si>
    <t>kg</t>
  </si>
  <si>
    <t>654277561</t>
  </si>
  <si>
    <t>Vodorovné konstrukce</t>
  </si>
  <si>
    <t>451573111</t>
  </si>
  <si>
    <t>Lože pod potrubí otevřený výkop ze štěrkopísku</t>
  </si>
  <si>
    <t>-675737954</t>
  </si>
  <si>
    <t>Komunikace pozemní</t>
  </si>
  <si>
    <t>16</t>
  </si>
  <si>
    <t>564770111</t>
  </si>
  <si>
    <t>Podklad z kameniva hrubého drceného vel. 16-32 mm tl 250 mm</t>
  </si>
  <si>
    <t>-1002441770</t>
  </si>
  <si>
    <t>17</t>
  </si>
  <si>
    <t>564811111</t>
  </si>
  <si>
    <t>Podklad ze štěrkodrtě ŠD tl 50 mm</t>
  </si>
  <si>
    <t>-197643456</t>
  </si>
  <si>
    <t>18</t>
  </si>
  <si>
    <t>596212212</t>
  </si>
  <si>
    <t xml:space="preserve">Kladení zámkové dlažby pozemních komunikací tl 80 mm skupiny A pl do 300 m2 </t>
  </si>
  <si>
    <t>-1608985509</t>
  </si>
  <si>
    <t>19</t>
  </si>
  <si>
    <t>BET.K08C01</t>
  </si>
  <si>
    <t>dlažba BEST-KLASIKO 20x10x8cm přírodní</t>
  </si>
  <si>
    <t>-185886139</t>
  </si>
  <si>
    <t>20</t>
  </si>
  <si>
    <t>596411111</t>
  </si>
  <si>
    <t>Kladení dlažby z vegetačních tvárnic komunikací pro pěší tl 80 mm pl do 50 m2</t>
  </si>
  <si>
    <t>-295172910</t>
  </si>
  <si>
    <t>59246016</t>
  </si>
  <si>
    <t>dlažba plošná betonová vegetační 600x400x80mm</t>
  </si>
  <si>
    <t>-1856323329</t>
  </si>
  <si>
    <t>Ostatní konstrukce a práce, bourání</t>
  </si>
  <si>
    <t>22</t>
  </si>
  <si>
    <t>916131113</t>
  </si>
  <si>
    <t>Osazení silničního obrubníku betonového ležatého s boční opěrou do lože z betonu prostého-nájezd v bráně do areálu</t>
  </si>
  <si>
    <t>-255441591</t>
  </si>
  <si>
    <t>23</t>
  </si>
  <si>
    <t>59217031</t>
  </si>
  <si>
    <t>obrubník betonový silniční 1000x150x250mm</t>
  </si>
  <si>
    <t>1650960130</t>
  </si>
  <si>
    <t>24</t>
  </si>
  <si>
    <t>916231213</t>
  </si>
  <si>
    <t>Osazení chodníkového obrubníku betonového stojatého s boční opěrou do lože z betonu prostého</t>
  </si>
  <si>
    <t>559428457</t>
  </si>
  <si>
    <t>25</t>
  </si>
  <si>
    <t>916921113</t>
  </si>
  <si>
    <t>Monolitické příkopy, krajníky nebo obrubníky pl do 0,20 m2 v přímce nebo oblouku r přes 20 m</t>
  </si>
  <si>
    <t>-1927078834</t>
  </si>
  <si>
    <t>26</t>
  </si>
  <si>
    <t>916991121</t>
  </si>
  <si>
    <t>Lože pod obrubníky, krajníky nebo obruby z dlažebních kostek z betonu prostého</t>
  </si>
  <si>
    <t>1981042708</t>
  </si>
  <si>
    <t>27</t>
  </si>
  <si>
    <t>4400860940</t>
  </si>
  <si>
    <t>Parkový (zahradní) obrubník BEST LINEA II 1000/80/250 přírodní</t>
  </si>
  <si>
    <t>kus</t>
  </si>
  <si>
    <t>673369122</t>
  </si>
  <si>
    <t>997</t>
  </si>
  <si>
    <t>Přesun sutě</t>
  </si>
  <si>
    <t>28</t>
  </si>
  <si>
    <t>997221141</t>
  </si>
  <si>
    <t>Vodorovná doprava suti ze sypkých materiálů stavebním kolečkem do 50 m</t>
  </si>
  <si>
    <t>-201366655</t>
  </si>
  <si>
    <t>29</t>
  </si>
  <si>
    <t>997221561</t>
  </si>
  <si>
    <t>Vodorovná doprava suti z kusových materiálů do 1 km</t>
  </si>
  <si>
    <t>1914956222</t>
  </si>
  <si>
    <t>30</t>
  </si>
  <si>
    <t>997221569</t>
  </si>
  <si>
    <t>Příplatek ZKD 1 km u vodorovné dopravy suti z kusových materiálů</t>
  </si>
  <si>
    <t>999957767</t>
  </si>
  <si>
    <t>31</t>
  </si>
  <si>
    <t>997221611</t>
  </si>
  <si>
    <t>Nakládání suti na dopravní prostředky pro vodorovnou dopravu</t>
  </si>
  <si>
    <t>458747510</t>
  </si>
  <si>
    <t>32</t>
  </si>
  <si>
    <t>997221861</t>
  </si>
  <si>
    <t>Poplatek za uložení stavebního odpadu na recyklační skládce (skládkovné) z prostého betonu pod kódem 17 01 01</t>
  </si>
  <si>
    <t>1827938576</t>
  </si>
  <si>
    <t>33</t>
  </si>
  <si>
    <t>997221875</t>
  </si>
  <si>
    <t>Poplatek za uložení stavebního odpadu na recyklační skládce (skládkovné) asfaltového bez obsahu dehtu zatříděného do Katalogu odpadů pod kódem 17 03 02</t>
  </si>
  <si>
    <t>164655540</t>
  </si>
  <si>
    <t>998</t>
  </si>
  <si>
    <t>Přesun hmot</t>
  </si>
  <si>
    <t>34</t>
  </si>
  <si>
    <t>998223011</t>
  </si>
  <si>
    <t>Přesun hmot pro pozemní komunikace s krytem dlážděným</t>
  </si>
  <si>
    <t>243289048</t>
  </si>
  <si>
    <t>PSV</t>
  </si>
  <si>
    <t>Práce a dodávky PSV</t>
  </si>
  <si>
    <t>721</t>
  </si>
  <si>
    <t>Zdravotechnika - vnitřní kanalizace</t>
  </si>
  <si>
    <t>35</t>
  </si>
  <si>
    <t>721171905</t>
  </si>
  <si>
    <t>Potrubí z PP vsazení odbočky do hrdla DN 110</t>
  </si>
  <si>
    <t>1122919818</t>
  </si>
  <si>
    <t>36</t>
  </si>
  <si>
    <t>721171915</t>
  </si>
  <si>
    <t>Potrubí z PP propojení potrubí DN 110</t>
  </si>
  <si>
    <t>-1770659643</t>
  </si>
  <si>
    <t>37</t>
  </si>
  <si>
    <t>721173315.OSM</t>
  </si>
  <si>
    <t>Potrubí kanalizační KG-Systém SN 4 dešťové DN 110</t>
  </si>
  <si>
    <t>-57478707</t>
  </si>
  <si>
    <t>38</t>
  </si>
  <si>
    <t>721242105.OSM</t>
  </si>
  <si>
    <t>Lapač střešních splavenin z PP KV se zápachovou klapkou a lapacím košem DN 110</t>
  </si>
  <si>
    <t>970738375</t>
  </si>
  <si>
    <t>39</t>
  </si>
  <si>
    <t>721910942</t>
  </si>
  <si>
    <t>Pročištění lapačů střešních splavenin</t>
  </si>
  <si>
    <t>-1475533609</t>
  </si>
  <si>
    <t>40</t>
  </si>
  <si>
    <t>998721201</t>
  </si>
  <si>
    <t>Přesun hmot procentní pro vnitřní kanalizace v objektech v do 6 m</t>
  </si>
  <si>
    <t>%</t>
  </si>
  <si>
    <t>-1541350933</t>
  </si>
  <si>
    <t>VRN</t>
  </si>
  <si>
    <t>Vedlejší rozpočtové náklady</t>
  </si>
  <si>
    <t>VRN3</t>
  </si>
  <si>
    <t>Zařízení staveniště</t>
  </si>
  <si>
    <t>41</t>
  </si>
  <si>
    <t>032503000</t>
  </si>
  <si>
    <t>kpl</t>
  </si>
  <si>
    <t>1024</t>
  </si>
  <si>
    <t>-1411272175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</si>
</sst>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29-11-2021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plochy u garáže v areálu Domu dětí v Bílině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14. 11. 2021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'29-11-2021 - Oprava ploch...'!J28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'29-11-2021 - Oprava ploch...'!P123</f>
        <v>0</v>
      </c>
      <c r="AV95" s="124">
        <f>'29-11-2021 - Oprava ploch...'!J31</f>
        <v>0</v>
      </c>
      <c r="AW95" s="124">
        <f>'29-11-2021 - Oprava ploch...'!J32</f>
        <v>0</v>
      </c>
      <c r="AX95" s="124">
        <f>'29-11-2021 - Oprava ploch...'!J33</f>
        <v>0</v>
      </c>
      <c r="AY95" s="124">
        <f>'29-11-2021 - Oprava ploch...'!J34</f>
        <v>0</v>
      </c>
      <c r="AZ95" s="124">
        <f>'29-11-2021 - Oprava ploch...'!F31</f>
        <v>0</v>
      </c>
      <c r="BA95" s="124">
        <f>'29-11-2021 - Oprava ploch...'!F32</f>
        <v>0</v>
      </c>
      <c r="BB95" s="124">
        <f>'29-11-2021 - Oprava ploch...'!F33</f>
        <v>0</v>
      </c>
      <c r="BC95" s="124">
        <f>'29-11-2021 - Oprava ploch...'!F34</f>
        <v>0</v>
      </c>
      <c r="BD95" s="126">
        <f>'29-11-2021 - Oprava ploch...'!F35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7U8Y7nmM+qzMRDvmngSIUjaeYXeYp4S8iyXRIcWYymIKY3dRC+i/QzVE1c7qgzW5SuV+ceHZnVroMeHZuJemWg==" hashValue="nUXwcxM+cAe5iGL31f8Sn37wkqwcGfzCLu9gqt5NKTKOJYHS84i0Jc7neXnukd4wslL8DumrVpYdMicWtt3F5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9-11-2021 - Oprava plo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81</v>
      </c>
    </row>
    <row r="4" hidden="1" s="1" customFormat="1" ht="24.96" customHeight="1">
      <c r="B4" s="17"/>
      <c r="D4" s="130" t="s">
        <v>82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14. 11. 2021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27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27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32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27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33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34</v>
      </c>
      <c r="E28" s="35"/>
      <c r="F28" s="35"/>
      <c r="G28" s="35"/>
      <c r="H28" s="35"/>
      <c r="I28" s="35"/>
      <c r="J28" s="142">
        <f>ROUND(J123,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36</v>
      </c>
      <c r="G30" s="35"/>
      <c r="H30" s="35"/>
      <c r="I30" s="143" t="s">
        <v>35</v>
      </c>
      <c r="J30" s="143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38</v>
      </c>
      <c r="E31" s="132" t="s">
        <v>39</v>
      </c>
      <c r="F31" s="145">
        <f>ROUND((SUM(BE123:BE175)),  2)</f>
        <v>0</v>
      </c>
      <c r="G31" s="35"/>
      <c r="H31" s="35"/>
      <c r="I31" s="146">
        <v>0.20999999999999999</v>
      </c>
      <c r="J31" s="145">
        <f>ROUND(((SUM(BE123:BE175))*I31),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40</v>
      </c>
      <c r="F32" s="145">
        <f>ROUND((SUM(BF123:BF175)),  2)</f>
        <v>0</v>
      </c>
      <c r="G32" s="35"/>
      <c r="H32" s="35"/>
      <c r="I32" s="146">
        <v>0.14999999999999999</v>
      </c>
      <c r="J32" s="145">
        <f>ROUND(((SUM(BF123:BF175))*I32),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41</v>
      </c>
      <c r="F33" s="145">
        <f>ROUND((SUM(BG123:BG175)),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42</v>
      </c>
      <c r="F34" s="145">
        <f>ROUND((SUM(BH123:BH175)),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43</v>
      </c>
      <c r="F35" s="145">
        <f>ROUND((SUM(BI123:BI175)),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44</v>
      </c>
      <c r="E37" s="149"/>
      <c r="F37" s="149"/>
      <c r="G37" s="150" t="s">
        <v>45</v>
      </c>
      <c r="H37" s="151" t="s">
        <v>46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47</v>
      </c>
      <c r="E50" s="155"/>
      <c r="F50" s="155"/>
      <c r="G50" s="154" t="s">
        <v>48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49</v>
      </c>
      <c r="E61" s="157"/>
      <c r="F61" s="158" t="s">
        <v>50</v>
      </c>
      <c r="G61" s="156" t="s">
        <v>49</v>
      </c>
      <c r="H61" s="157"/>
      <c r="I61" s="157"/>
      <c r="J61" s="159" t="s">
        <v>50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51</v>
      </c>
      <c r="E65" s="160"/>
      <c r="F65" s="160"/>
      <c r="G65" s="154" t="s">
        <v>52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49</v>
      </c>
      <c r="E76" s="157"/>
      <c r="F76" s="158" t="s">
        <v>50</v>
      </c>
      <c r="G76" s="156" t="s">
        <v>49</v>
      </c>
      <c r="H76" s="157"/>
      <c r="I76" s="157"/>
      <c r="J76" s="159" t="s">
        <v>50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plochy u garáže v areálu Domu dětí v Bílině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14. 11. 2021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84</v>
      </c>
      <c r="D92" s="166"/>
      <c r="E92" s="166"/>
      <c r="F92" s="166"/>
      <c r="G92" s="166"/>
      <c r="H92" s="166"/>
      <c r="I92" s="166"/>
      <c r="J92" s="167" t="s">
        <v>85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86</v>
      </c>
      <c r="D94" s="37"/>
      <c r="E94" s="37"/>
      <c r="F94" s="37"/>
      <c r="G94" s="37"/>
      <c r="H94" s="37"/>
      <c r="I94" s="37"/>
      <c r="J94" s="107">
        <f>J123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69"/>
      <c r="C95" s="170"/>
      <c r="D95" s="171" t="s">
        <v>88</v>
      </c>
      <c r="E95" s="172"/>
      <c r="F95" s="172"/>
      <c r="G95" s="172"/>
      <c r="H95" s="172"/>
      <c r="I95" s="172"/>
      <c r="J95" s="173">
        <f>J124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89</v>
      </c>
      <c r="E96" s="178"/>
      <c r="F96" s="178"/>
      <c r="G96" s="178"/>
      <c r="H96" s="178"/>
      <c r="I96" s="178"/>
      <c r="J96" s="179">
        <f>J125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J140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91</v>
      </c>
      <c r="E98" s="178"/>
      <c r="F98" s="178"/>
      <c r="G98" s="178"/>
      <c r="H98" s="178"/>
      <c r="I98" s="178"/>
      <c r="J98" s="179">
        <f>J142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92</v>
      </c>
      <c r="E99" s="178"/>
      <c r="F99" s="178"/>
      <c r="G99" s="178"/>
      <c r="H99" s="178"/>
      <c r="I99" s="178"/>
      <c r="J99" s="179">
        <f>J149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93</v>
      </c>
      <c r="E100" s="178"/>
      <c r="F100" s="178"/>
      <c r="G100" s="178"/>
      <c r="H100" s="178"/>
      <c r="I100" s="178"/>
      <c r="J100" s="179">
        <f>J156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94</v>
      </c>
      <c r="E101" s="178"/>
      <c r="F101" s="178"/>
      <c r="G101" s="178"/>
      <c r="H101" s="178"/>
      <c r="I101" s="178"/>
      <c r="J101" s="179">
        <f>J163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95</v>
      </c>
      <c r="E102" s="172"/>
      <c r="F102" s="172"/>
      <c r="G102" s="172"/>
      <c r="H102" s="172"/>
      <c r="I102" s="172"/>
      <c r="J102" s="173">
        <f>J165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96</v>
      </c>
      <c r="E103" s="178"/>
      <c r="F103" s="178"/>
      <c r="G103" s="178"/>
      <c r="H103" s="178"/>
      <c r="I103" s="178"/>
      <c r="J103" s="179">
        <f>J166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9"/>
      <c r="C104" s="170"/>
      <c r="D104" s="171" t="s">
        <v>97</v>
      </c>
      <c r="E104" s="172"/>
      <c r="F104" s="172"/>
      <c r="G104" s="172"/>
      <c r="H104" s="172"/>
      <c r="I104" s="172"/>
      <c r="J104" s="173">
        <f>J173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98</v>
      </c>
      <c r="E105" s="178"/>
      <c r="F105" s="178"/>
      <c r="G105" s="178"/>
      <c r="H105" s="178"/>
      <c r="I105" s="178"/>
      <c r="J105" s="179">
        <f>J174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99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E7</f>
        <v>Oprava plochy u garáže v areálu Domu dětí v Bílině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F10</f>
        <v xml:space="preserve"> </v>
      </c>
      <c r="G117" s="37"/>
      <c r="H117" s="37"/>
      <c r="I117" s="29" t="s">
        <v>22</v>
      </c>
      <c r="J117" s="76" t="str">
        <f>IF(J10="","",J10)</f>
        <v>14. 11. 2021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E13</f>
        <v>Město Bílina</v>
      </c>
      <c r="G119" s="37"/>
      <c r="H119" s="37"/>
      <c r="I119" s="29" t="s">
        <v>30</v>
      </c>
      <c r="J119" s="33" t="str">
        <f>E19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IF(E16="","",E16)</f>
        <v>Vyplň údaj</v>
      </c>
      <c r="G120" s="37"/>
      <c r="H120" s="37"/>
      <c r="I120" s="29" t="s">
        <v>32</v>
      </c>
      <c r="J120" s="33" t="str">
        <f>E22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1"/>
      <c r="B122" s="182"/>
      <c r="C122" s="183" t="s">
        <v>100</v>
      </c>
      <c r="D122" s="184" t="s">
        <v>59</v>
      </c>
      <c r="E122" s="184" t="s">
        <v>55</v>
      </c>
      <c r="F122" s="184" t="s">
        <v>56</v>
      </c>
      <c r="G122" s="184" t="s">
        <v>101</v>
      </c>
      <c r="H122" s="184" t="s">
        <v>102</v>
      </c>
      <c r="I122" s="184" t="s">
        <v>103</v>
      </c>
      <c r="J122" s="184" t="s">
        <v>85</v>
      </c>
      <c r="K122" s="185" t="s">
        <v>104</v>
      </c>
      <c r="L122" s="186"/>
      <c r="M122" s="97" t="s">
        <v>1</v>
      </c>
      <c r="N122" s="98" t="s">
        <v>38</v>
      </c>
      <c r="O122" s="98" t="s">
        <v>105</v>
      </c>
      <c r="P122" s="98" t="s">
        <v>106</v>
      </c>
      <c r="Q122" s="98" t="s">
        <v>107</v>
      </c>
      <c r="R122" s="98" t="s">
        <v>108</v>
      </c>
      <c r="S122" s="98" t="s">
        <v>109</v>
      </c>
      <c r="T122" s="99" t="s">
        <v>110</v>
      </c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</row>
    <row r="123" s="2" customFormat="1" ht="22.8" customHeight="1">
      <c r="A123" s="35"/>
      <c r="B123" s="36"/>
      <c r="C123" s="104" t="s">
        <v>111</v>
      </c>
      <c r="D123" s="37"/>
      <c r="E123" s="37"/>
      <c r="F123" s="37"/>
      <c r="G123" s="37"/>
      <c r="H123" s="37"/>
      <c r="I123" s="37"/>
      <c r="J123" s="187">
        <f>BK123</f>
        <v>0</v>
      </c>
      <c r="K123" s="37"/>
      <c r="L123" s="41"/>
      <c r="M123" s="100"/>
      <c r="N123" s="188"/>
      <c r="O123" s="101"/>
      <c r="P123" s="189">
        <f>P124+P165+P173</f>
        <v>0</v>
      </c>
      <c r="Q123" s="101"/>
      <c r="R123" s="189">
        <f>R124+R165+R173</f>
        <v>52.955063559999992</v>
      </c>
      <c r="S123" s="101"/>
      <c r="T123" s="190">
        <f>T124+T165+T173</f>
        <v>108.38856999999999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87</v>
      </c>
      <c r="BK123" s="191">
        <f>BK124+BK165+BK173</f>
        <v>0</v>
      </c>
    </row>
    <row r="124" s="12" customFormat="1" ht="25.92" customHeight="1">
      <c r="A124" s="12"/>
      <c r="B124" s="192"/>
      <c r="C124" s="193"/>
      <c r="D124" s="194" t="s">
        <v>73</v>
      </c>
      <c r="E124" s="195" t="s">
        <v>112</v>
      </c>
      <c r="F124" s="195" t="s">
        <v>113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P125+P140+P142+P149+P156+P163</f>
        <v>0</v>
      </c>
      <c r="Q124" s="200"/>
      <c r="R124" s="201">
        <f>R125+R140+R142+R149+R156+R163</f>
        <v>52.934645559999993</v>
      </c>
      <c r="S124" s="200"/>
      <c r="T124" s="202">
        <f>T125+T140+T142+T149+T156+T163</f>
        <v>108.38856999999999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79</v>
      </c>
      <c r="AT124" s="204" t="s">
        <v>73</v>
      </c>
      <c r="AU124" s="204" t="s">
        <v>74</v>
      </c>
      <c r="AY124" s="203" t="s">
        <v>114</v>
      </c>
      <c r="BK124" s="205">
        <f>BK125+BK140+BK142+BK149+BK156+BK163</f>
        <v>0</v>
      </c>
    </row>
    <row r="125" s="12" customFormat="1" ht="22.8" customHeight="1">
      <c r="A125" s="12"/>
      <c r="B125" s="192"/>
      <c r="C125" s="193"/>
      <c r="D125" s="194" t="s">
        <v>73</v>
      </c>
      <c r="E125" s="206" t="s">
        <v>79</v>
      </c>
      <c r="F125" s="206" t="s">
        <v>115</v>
      </c>
      <c r="G125" s="193"/>
      <c r="H125" s="193"/>
      <c r="I125" s="196"/>
      <c r="J125" s="207">
        <f>BK125</f>
        <v>0</v>
      </c>
      <c r="K125" s="193"/>
      <c r="L125" s="198"/>
      <c r="M125" s="199"/>
      <c r="N125" s="200"/>
      <c r="O125" s="200"/>
      <c r="P125" s="201">
        <f>SUM(P126:P139)</f>
        <v>0</v>
      </c>
      <c r="Q125" s="200"/>
      <c r="R125" s="201">
        <f>SUM(R126:R139)</f>
        <v>1.9219999999999999</v>
      </c>
      <c r="S125" s="200"/>
      <c r="T125" s="202">
        <f>SUM(T126:T139)</f>
        <v>108.38856999999999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79</v>
      </c>
      <c r="AT125" s="204" t="s">
        <v>73</v>
      </c>
      <c r="AU125" s="204" t="s">
        <v>79</v>
      </c>
      <c r="AY125" s="203" t="s">
        <v>114</v>
      </c>
      <c r="BK125" s="205">
        <f>SUM(BK126:BK139)</f>
        <v>0</v>
      </c>
    </row>
    <row r="126" s="2" customFormat="1">
      <c r="A126" s="35"/>
      <c r="B126" s="36"/>
      <c r="C126" s="208" t="s">
        <v>79</v>
      </c>
      <c r="D126" s="208" t="s">
        <v>116</v>
      </c>
      <c r="E126" s="209" t="s">
        <v>117</v>
      </c>
      <c r="F126" s="210" t="s">
        <v>118</v>
      </c>
      <c r="G126" s="211" t="s">
        <v>119</v>
      </c>
      <c r="H126" s="212">
        <v>6.0499999999999998</v>
      </c>
      <c r="I126" s="213"/>
      <c r="J126" s="214">
        <f>ROUND(I126*H126,2)</f>
        <v>0</v>
      </c>
      <c r="K126" s="210" t="s">
        <v>120</v>
      </c>
      <c r="L126" s="41"/>
      <c r="M126" s="215" t="s">
        <v>1</v>
      </c>
      <c r="N126" s="216" t="s">
        <v>39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0.32500000000000001</v>
      </c>
      <c r="T126" s="218">
        <f>S126*H126</f>
        <v>1.9662500000000001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121</v>
      </c>
      <c r="AT126" s="219" t="s">
        <v>116</v>
      </c>
      <c r="AU126" s="219" t="s">
        <v>81</v>
      </c>
      <c r="AY126" s="14" t="s">
        <v>114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79</v>
      </c>
      <c r="BK126" s="220">
        <f>ROUND(I126*H126,2)</f>
        <v>0</v>
      </c>
      <c r="BL126" s="14" t="s">
        <v>121</v>
      </c>
      <c r="BM126" s="219" t="s">
        <v>122</v>
      </c>
    </row>
    <row r="127" s="2" customFormat="1" ht="16.5" customHeight="1">
      <c r="A127" s="35"/>
      <c r="B127" s="36"/>
      <c r="C127" s="208" t="s">
        <v>81</v>
      </c>
      <c r="D127" s="208" t="s">
        <v>116</v>
      </c>
      <c r="E127" s="209" t="s">
        <v>123</v>
      </c>
      <c r="F127" s="210" t="s">
        <v>124</v>
      </c>
      <c r="G127" s="211" t="s">
        <v>119</v>
      </c>
      <c r="H127" s="212">
        <v>6.0499999999999998</v>
      </c>
      <c r="I127" s="213"/>
      <c r="J127" s="214">
        <f>ROUND(I127*H127,2)</f>
        <v>0</v>
      </c>
      <c r="K127" s="210" t="s">
        <v>120</v>
      </c>
      <c r="L127" s="41"/>
      <c r="M127" s="215" t="s">
        <v>1</v>
      </c>
      <c r="N127" s="216" t="s">
        <v>39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0.098000000000000004</v>
      </c>
      <c r="T127" s="218">
        <f>S127*H127</f>
        <v>0.59289999999999998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121</v>
      </c>
      <c r="AT127" s="219" t="s">
        <v>116</v>
      </c>
      <c r="AU127" s="219" t="s">
        <v>81</v>
      </c>
      <c r="AY127" s="14" t="s">
        <v>114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79</v>
      </c>
      <c r="BK127" s="220">
        <f>ROUND(I127*H127,2)</f>
        <v>0</v>
      </c>
      <c r="BL127" s="14" t="s">
        <v>121</v>
      </c>
      <c r="BM127" s="219" t="s">
        <v>125</v>
      </c>
    </row>
    <row r="128" s="2" customFormat="1">
      <c r="A128" s="35"/>
      <c r="B128" s="36"/>
      <c r="C128" s="208" t="s">
        <v>126</v>
      </c>
      <c r="D128" s="208" t="s">
        <v>116</v>
      </c>
      <c r="E128" s="209" t="s">
        <v>127</v>
      </c>
      <c r="F128" s="210" t="s">
        <v>128</v>
      </c>
      <c r="G128" s="211" t="s">
        <v>119</v>
      </c>
      <c r="H128" s="212">
        <v>142.13999999999999</v>
      </c>
      <c r="I128" s="213"/>
      <c r="J128" s="214">
        <f>ROUND(I128*H128,2)</f>
        <v>0</v>
      </c>
      <c r="K128" s="210" t="s">
        <v>129</v>
      </c>
      <c r="L128" s="41"/>
      <c r="M128" s="215" t="s">
        <v>1</v>
      </c>
      <c r="N128" s="216" t="s">
        <v>39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0.32500000000000001</v>
      </c>
      <c r="T128" s="218">
        <f>S128*H128</f>
        <v>46.195499999999996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121</v>
      </c>
      <c r="AT128" s="219" t="s">
        <v>116</v>
      </c>
      <c r="AU128" s="219" t="s">
        <v>81</v>
      </c>
      <c r="AY128" s="14" t="s">
        <v>114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79</v>
      </c>
      <c r="BK128" s="220">
        <f>ROUND(I128*H128,2)</f>
        <v>0</v>
      </c>
      <c r="BL128" s="14" t="s">
        <v>121</v>
      </c>
      <c r="BM128" s="219" t="s">
        <v>130</v>
      </c>
    </row>
    <row r="129" s="2" customFormat="1">
      <c r="A129" s="35"/>
      <c r="B129" s="36"/>
      <c r="C129" s="208" t="s">
        <v>121</v>
      </c>
      <c r="D129" s="208" t="s">
        <v>116</v>
      </c>
      <c r="E129" s="209" t="s">
        <v>131</v>
      </c>
      <c r="F129" s="210" t="s">
        <v>132</v>
      </c>
      <c r="G129" s="211" t="s">
        <v>119</v>
      </c>
      <c r="H129" s="212">
        <v>119.34</v>
      </c>
      <c r="I129" s="213"/>
      <c r="J129" s="214">
        <f>ROUND(I129*H129,2)</f>
        <v>0</v>
      </c>
      <c r="K129" s="210" t="s">
        <v>129</v>
      </c>
      <c r="L129" s="41"/>
      <c r="M129" s="215" t="s">
        <v>1</v>
      </c>
      <c r="N129" s="216" t="s">
        <v>39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0.098000000000000004</v>
      </c>
      <c r="T129" s="218">
        <f>S129*H129</f>
        <v>11.695320000000001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121</v>
      </c>
      <c r="AT129" s="219" t="s">
        <v>116</v>
      </c>
      <c r="AU129" s="219" t="s">
        <v>81</v>
      </c>
      <c r="AY129" s="14" t="s">
        <v>114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79</v>
      </c>
      <c r="BK129" s="220">
        <f>ROUND(I129*H129,2)</f>
        <v>0</v>
      </c>
      <c r="BL129" s="14" t="s">
        <v>121</v>
      </c>
      <c r="BM129" s="219" t="s">
        <v>133</v>
      </c>
    </row>
    <row r="130" s="2" customFormat="1">
      <c r="A130" s="35"/>
      <c r="B130" s="36"/>
      <c r="C130" s="208" t="s">
        <v>134</v>
      </c>
      <c r="D130" s="208" t="s">
        <v>116</v>
      </c>
      <c r="E130" s="209" t="s">
        <v>135</v>
      </c>
      <c r="F130" s="210" t="s">
        <v>136</v>
      </c>
      <c r="G130" s="211" t="s">
        <v>119</v>
      </c>
      <c r="H130" s="212">
        <v>142.13999999999999</v>
      </c>
      <c r="I130" s="213"/>
      <c r="J130" s="214">
        <f>ROUND(I130*H130,2)</f>
        <v>0</v>
      </c>
      <c r="K130" s="210" t="s">
        <v>120</v>
      </c>
      <c r="L130" s="41"/>
      <c r="M130" s="215" t="s">
        <v>1</v>
      </c>
      <c r="N130" s="216" t="s">
        <v>39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0.28999999999999998</v>
      </c>
      <c r="T130" s="218">
        <f>S130*H130</f>
        <v>41.22059999999999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121</v>
      </c>
      <c r="AT130" s="219" t="s">
        <v>116</v>
      </c>
      <c r="AU130" s="219" t="s">
        <v>81</v>
      </c>
      <c r="AY130" s="14" t="s">
        <v>114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79</v>
      </c>
      <c r="BK130" s="220">
        <f>ROUND(I130*H130,2)</f>
        <v>0</v>
      </c>
      <c r="BL130" s="14" t="s">
        <v>121</v>
      </c>
      <c r="BM130" s="219" t="s">
        <v>137</v>
      </c>
    </row>
    <row r="131" s="2" customFormat="1" ht="16.5" customHeight="1">
      <c r="A131" s="35"/>
      <c r="B131" s="36"/>
      <c r="C131" s="208" t="s">
        <v>138</v>
      </c>
      <c r="D131" s="208" t="s">
        <v>116</v>
      </c>
      <c r="E131" s="209" t="s">
        <v>139</v>
      </c>
      <c r="F131" s="210" t="s">
        <v>140</v>
      </c>
      <c r="G131" s="211" t="s">
        <v>141</v>
      </c>
      <c r="H131" s="212">
        <v>21</v>
      </c>
      <c r="I131" s="213"/>
      <c r="J131" s="214">
        <f>ROUND(I131*H131,2)</f>
        <v>0</v>
      </c>
      <c r="K131" s="210" t="s">
        <v>120</v>
      </c>
      <c r="L131" s="41"/>
      <c r="M131" s="215" t="s">
        <v>1</v>
      </c>
      <c r="N131" s="216" t="s">
        <v>39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0.28999999999999998</v>
      </c>
      <c r="T131" s="218">
        <f>S131*H131</f>
        <v>6.0899999999999999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121</v>
      </c>
      <c r="AT131" s="219" t="s">
        <v>116</v>
      </c>
      <c r="AU131" s="219" t="s">
        <v>81</v>
      </c>
      <c r="AY131" s="14" t="s">
        <v>114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79</v>
      </c>
      <c r="BK131" s="220">
        <f>ROUND(I131*H131,2)</f>
        <v>0</v>
      </c>
      <c r="BL131" s="14" t="s">
        <v>121</v>
      </c>
      <c r="BM131" s="219" t="s">
        <v>142</v>
      </c>
    </row>
    <row r="132" s="2" customFormat="1" ht="16.5" customHeight="1">
      <c r="A132" s="35"/>
      <c r="B132" s="36"/>
      <c r="C132" s="208" t="s">
        <v>143</v>
      </c>
      <c r="D132" s="208" t="s">
        <v>116</v>
      </c>
      <c r="E132" s="209" t="s">
        <v>144</v>
      </c>
      <c r="F132" s="210" t="s">
        <v>145</v>
      </c>
      <c r="G132" s="211" t="s">
        <v>141</v>
      </c>
      <c r="H132" s="212">
        <v>15.699999999999999</v>
      </c>
      <c r="I132" s="213"/>
      <c r="J132" s="214">
        <f>ROUND(I132*H132,2)</f>
        <v>0</v>
      </c>
      <c r="K132" s="210" t="s">
        <v>129</v>
      </c>
      <c r="L132" s="41"/>
      <c r="M132" s="215" t="s">
        <v>1</v>
      </c>
      <c r="N132" s="216" t="s">
        <v>39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0.040000000000000001</v>
      </c>
      <c r="T132" s="218">
        <f>S132*H132</f>
        <v>0.628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121</v>
      </c>
      <c r="AT132" s="219" t="s">
        <v>116</v>
      </c>
      <c r="AU132" s="219" t="s">
        <v>81</v>
      </c>
      <c r="AY132" s="14" t="s">
        <v>114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79</v>
      </c>
      <c r="BK132" s="220">
        <f>ROUND(I132*H132,2)</f>
        <v>0</v>
      </c>
      <c r="BL132" s="14" t="s">
        <v>121</v>
      </c>
      <c r="BM132" s="219" t="s">
        <v>146</v>
      </c>
    </row>
    <row r="133" s="2" customFormat="1">
      <c r="A133" s="35"/>
      <c r="B133" s="36"/>
      <c r="C133" s="208" t="s">
        <v>147</v>
      </c>
      <c r="D133" s="208" t="s">
        <v>116</v>
      </c>
      <c r="E133" s="209" t="s">
        <v>148</v>
      </c>
      <c r="F133" s="210" t="s">
        <v>149</v>
      </c>
      <c r="G133" s="211" t="s">
        <v>150</v>
      </c>
      <c r="H133" s="212">
        <v>1.536</v>
      </c>
      <c r="I133" s="213"/>
      <c r="J133" s="214">
        <f>ROUND(I133*H133,2)</f>
        <v>0</v>
      </c>
      <c r="K133" s="210" t="s">
        <v>120</v>
      </c>
      <c r="L133" s="41"/>
      <c r="M133" s="215" t="s">
        <v>1</v>
      </c>
      <c r="N133" s="216" t="s">
        <v>39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121</v>
      </c>
      <c r="AT133" s="219" t="s">
        <v>116</v>
      </c>
      <c r="AU133" s="219" t="s">
        <v>81</v>
      </c>
      <c r="AY133" s="14" t="s">
        <v>114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79</v>
      </c>
      <c r="BK133" s="220">
        <f>ROUND(I133*H133,2)</f>
        <v>0</v>
      </c>
      <c r="BL133" s="14" t="s">
        <v>121</v>
      </c>
      <c r="BM133" s="219" t="s">
        <v>151</v>
      </c>
    </row>
    <row r="134" s="2" customFormat="1">
      <c r="A134" s="35"/>
      <c r="B134" s="36"/>
      <c r="C134" s="208" t="s">
        <v>152</v>
      </c>
      <c r="D134" s="208" t="s">
        <v>116</v>
      </c>
      <c r="E134" s="209" t="s">
        <v>153</v>
      </c>
      <c r="F134" s="210" t="s">
        <v>154</v>
      </c>
      <c r="G134" s="211" t="s">
        <v>150</v>
      </c>
      <c r="H134" s="212">
        <v>0.95999999999999996</v>
      </c>
      <c r="I134" s="213"/>
      <c r="J134" s="214">
        <f>ROUND(I134*H134,2)</f>
        <v>0</v>
      </c>
      <c r="K134" s="210" t="s">
        <v>120</v>
      </c>
      <c r="L134" s="41"/>
      <c r="M134" s="215" t="s">
        <v>1</v>
      </c>
      <c r="N134" s="216" t="s">
        <v>39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121</v>
      </c>
      <c r="AT134" s="219" t="s">
        <v>116</v>
      </c>
      <c r="AU134" s="219" t="s">
        <v>81</v>
      </c>
      <c r="AY134" s="14" t="s">
        <v>114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79</v>
      </c>
      <c r="BK134" s="220">
        <f>ROUND(I134*H134,2)</f>
        <v>0</v>
      </c>
      <c r="BL134" s="14" t="s">
        <v>121</v>
      </c>
      <c r="BM134" s="219" t="s">
        <v>155</v>
      </c>
    </row>
    <row r="135" s="2" customFormat="1" ht="16.5" customHeight="1">
      <c r="A135" s="35"/>
      <c r="B135" s="36"/>
      <c r="C135" s="221" t="s">
        <v>156</v>
      </c>
      <c r="D135" s="221" t="s">
        <v>157</v>
      </c>
      <c r="E135" s="222" t="s">
        <v>158</v>
      </c>
      <c r="F135" s="223" t="s">
        <v>159</v>
      </c>
      <c r="G135" s="224" t="s">
        <v>160</v>
      </c>
      <c r="H135" s="225">
        <v>1.9199999999999999</v>
      </c>
      <c r="I135" s="226"/>
      <c r="J135" s="227">
        <f>ROUND(I135*H135,2)</f>
        <v>0</v>
      </c>
      <c r="K135" s="223" t="s">
        <v>129</v>
      </c>
      <c r="L135" s="228"/>
      <c r="M135" s="229" t="s">
        <v>1</v>
      </c>
      <c r="N135" s="230" t="s">
        <v>39</v>
      </c>
      <c r="O135" s="88"/>
      <c r="P135" s="217">
        <f>O135*H135</f>
        <v>0</v>
      </c>
      <c r="Q135" s="217">
        <v>1</v>
      </c>
      <c r="R135" s="217">
        <f>Q135*H135</f>
        <v>1.9199999999999999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147</v>
      </c>
      <c r="AT135" s="219" t="s">
        <v>157</v>
      </c>
      <c r="AU135" s="219" t="s">
        <v>81</v>
      </c>
      <c r="AY135" s="14" t="s">
        <v>114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79</v>
      </c>
      <c r="BK135" s="220">
        <f>ROUND(I135*H135,2)</f>
        <v>0</v>
      </c>
      <c r="BL135" s="14" t="s">
        <v>121</v>
      </c>
      <c r="BM135" s="219" t="s">
        <v>161</v>
      </c>
    </row>
    <row r="136" s="2" customFormat="1" ht="33" customHeight="1">
      <c r="A136" s="35"/>
      <c r="B136" s="36"/>
      <c r="C136" s="208" t="s">
        <v>162</v>
      </c>
      <c r="D136" s="208" t="s">
        <v>116</v>
      </c>
      <c r="E136" s="209" t="s">
        <v>163</v>
      </c>
      <c r="F136" s="210" t="s">
        <v>164</v>
      </c>
      <c r="G136" s="211" t="s">
        <v>119</v>
      </c>
      <c r="H136" s="212">
        <v>33.700000000000003</v>
      </c>
      <c r="I136" s="213"/>
      <c r="J136" s="214">
        <f>ROUND(I136*H136,2)</f>
        <v>0</v>
      </c>
      <c r="K136" s="210" t="s">
        <v>120</v>
      </c>
      <c r="L136" s="41"/>
      <c r="M136" s="215" t="s">
        <v>1</v>
      </c>
      <c r="N136" s="216" t="s">
        <v>39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121</v>
      </c>
      <c r="AT136" s="219" t="s">
        <v>116</v>
      </c>
      <c r="AU136" s="219" t="s">
        <v>81</v>
      </c>
      <c r="AY136" s="14" t="s">
        <v>114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79</v>
      </c>
      <c r="BK136" s="220">
        <f>ROUND(I136*H136,2)</f>
        <v>0</v>
      </c>
      <c r="BL136" s="14" t="s">
        <v>121</v>
      </c>
      <c r="BM136" s="219" t="s">
        <v>165</v>
      </c>
    </row>
    <row r="137" s="2" customFormat="1" ht="16.5" customHeight="1">
      <c r="A137" s="35"/>
      <c r="B137" s="36"/>
      <c r="C137" s="208" t="s">
        <v>166</v>
      </c>
      <c r="D137" s="208" t="s">
        <v>116</v>
      </c>
      <c r="E137" s="209" t="s">
        <v>167</v>
      </c>
      <c r="F137" s="210" t="s">
        <v>168</v>
      </c>
      <c r="G137" s="211" t="s">
        <v>119</v>
      </c>
      <c r="H137" s="212">
        <v>142.13999999999999</v>
      </c>
      <c r="I137" s="213"/>
      <c r="J137" s="214">
        <f>ROUND(I137*H137,2)</f>
        <v>0</v>
      </c>
      <c r="K137" s="210" t="s">
        <v>129</v>
      </c>
      <c r="L137" s="41"/>
      <c r="M137" s="215" t="s">
        <v>1</v>
      </c>
      <c r="N137" s="216" t="s">
        <v>39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121</v>
      </c>
      <c r="AT137" s="219" t="s">
        <v>116</v>
      </c>
      <c r="AU137" s="219" t="s">
        <v>81</v>
      </c>
      <c r="AY137" s="14" t="s">
        <v>114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79</v>
      </c>
      <c r="BK137" s="220">
        <f>ROUND(I137*H137,2)</f>
        <v>0</v>
      </c>
      <c r="BL137" s="14" t="s">
        <v>121</v>
      </c>
      <c r="BM137" s="219" t="s">
        <v>169</v>
      </c>
    </row>
    <row r="138" s="2" customFormat="1">
      <c r="A138" s="35"/>
      <c r="B138" s="36"/>
      <c r="C138" s="208" t="s">
        <v>170</v>
      </c>
      <c r="D138" s="208" t="s">
        <v>116</v>
      </c>
      <c r="E138" s="209" t="s">
        <v>171</v>
      </c>
      <c r="F138" s="210" t="s">
        <v>172</v>
      </c>
      <c r="G138" s="211" t="s">
        <v>119</v>
      </c>
      <c r="H138" s="212">
        <v>37.799999999999997</v>
      </c>
      <c r="I138" s="213"/>
      <c r="J138" s="214">
        <f>ROUND(I138*H138,2)</f>
        <v>0</v>
      </c>
      <c r="K138" s="210" t="s">
        <v>129</v>
      </c>
      <c r="L138" s="41"/>
      <c r="M138" s="215" t="s">
        <v>1</v>
      </c>
      <c r="N138" s="216" t="s">
        <v>39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121</v>
      </c>
      <c r="AT138" s="219" t="s">
        <v>116</v>
      </c>
      <c r="AU138" s="219" t="s">
        <v>81</v>
      </c>
      <c r="AY138" s="14" t="s">
        <v>114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79</v>
      </c>
      <c r="BK138" s="220">
        <f>ROUND(I138*H138,2)</f>
        <v>0</v>
      </c>
      <c r="BL138" s="14" t="s">
        <v>121</v>
      </c>
      <c r="BM138" s="219" t="s">
        <v>173</v>
      </c>
    </row>
    <row r="139" s="2" customFormat="1" ht="16.5" customHeight="1">
      <c r="A139" s="35"/>
      <c r="B139" s="36"/>
      <c r="C139" s="221" t="s">
        <v>174</v>
      </c>
      <c r="D139" s="221" t="s">
        <v>157</v>
      </c>
      <c r="E139" s="222" t="s">
        <v>175</v>
      </c>
      <c r="F139" s="223" t="s">
        <v>176</v>
      </c>
      <c r="G139" s="224" t="s">
        <v>177</v>
      </c>
      <c r="H139" s="225">
        <v>2</v>
      </c>
      <c r="I139" s="226"/>
      <c r="J139" s="227">
        <f>ROUND(I139*H139,2)</f>
        <v>0</v>
      </c>
      <c r="K139" s="223" t="s">
        <v>129</v>
      </c>
      <c r="L139" s="228"/>
      <c r="M139" s="229" t="s">
        <v>1</v>
      </c>
      <c r="N139" s="230" t="s">
        <v>39</v>
      </c>
      <c r="O139" s="88"/>
      <c r="P139" s="217">
        <f>O139*H139</f>
        <v>0</v>
      </c>
      <c r="Q139" s="217">
        <v>0.001</v>
      </c>
      <c r="R139" s="217">
        <f>Q139*H139</f>
        <v>0.002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147</v>
      </c>
      <c r="AT139" s="219" t="s">
        <v>157</v>
      </c>
      <c r="AU139" s="219" t="s">
        <v>81</v>
      </c>
      <c r="AY139" s="14" t="s">
        <v>114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79</v>
      </c>
      <c r="BK139" s="220">
        <f>ROUND(I139*H139,2)</f>
        <v>0</v>
      </c>
      <c r="BL139" s="14" t="s">
        <v>121</v>
      </c>
      <c r="BM139" s="219" t="s">
        <v>178</v>
      </c>
    </row>
    <row r="140" s="12" customFormat="1" ht="22.8" customHeight="1">
      <c r="A140" s="12"/>
      <c r="B140" s="192"/>
      <c r="C140" s="193"/>
      <c r="D140" s="194" t="s">
        <v>73</v>
      </c>
      <c r="E140" s="206" t="s">
        <v>121</v>
      </c>
      <c r="F140" s="206" t="s">
        <v>179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P141</f>
        <v>0</v>
      </c>
      <c r="Q140" s="200"/>
      <c r="R140" s="201">
        <f>R141</f>
        <v>0</v>
      </c>
      <c r="S140" s="200"/>
      <c r="T140" s="20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79</v>
      </c>
      <c r="AT140" s="204" t="s">
        <v>73</v>
      </c>
      <c r="AU140" s="204" t="s">
        <v>79</v>
      </c>
      <c r="AY140" s="203" t="s">
        <v>114</v>
      </c>
      <c r="BK140" s="205">
        <f>BK141</f>
        <v>0</v>
      </c>
    </row>
    <row r="141" s="2" customFormat="1" ht="16.5" customHeight="1">
      <c r="A141" s="35"/>
      <c r="B141" s="36"/>
      <c r="C141" s="208" t="s">
        <v>8</v>
      </c>
      <c r="D141" s="208" t="s">
        <v>116</v>
      </c>
      <c r="E141" s="209" t="s">
        <v>180</v>
      </c>
      <c r="F141" s="210" t="s">
        <v>181</v>
      </c>
      <c r="G141" s="211" t="s">
        <v>150</v>
      </c>
      <c r="H141" s="212">
        <v>0.57599999999999996</v>
      </c>
      <c r="I141" s="213"/>
      <c r="J141" s="214">
        <f>ROUND(I141*H141,2)</f>
        <v>0</v>
      </c>
      <c r="K141" s="210" t="s">
        <v>120</v>
      </c>
      <c r="L141" s="41"/>
      <c r="M141" s="215" t="s">
        <v>1</v>
      </c>
      <c r="N141" s="216" t="s">
        <v>39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121</v>
      </c>
      <c r="AT141" s="219" t="s">
        <v>116</v>
      </c>
      <c r="AU141" s="219" t="s">
        <v>81</v>
      </c>
      <c r="AY141" s="14" t="s">
        <v>114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79</v>
      </c>
      <c r="BK141" s="220">
        <f>ROUND(I141*H141,2)</f>
        <v>0</v>
      </c>
      <c r="BL141" s="14" t="s">
        <v>121</v>
      </c>
      <c r="BM141" s="219" t="s">
        <v>182</v>
      </c>
    </row>
    <row r="142" s="12" customFormat="1" ht="22.8" customHeight="1">
      <c r="A142" s="12"/>
      <c r="B142" s="192"/>
      <c r="C142" s="193"/>
      <c r="D142" s="194" t="s">
        <v>73</v>
      </c>
      <c r="E142" s="206" t="s">
        <v>134</v>
      </c>
      <c r="F142" s="206" t="s">
        <v>183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SUM(P143:P148)</f>
        <v>0</v>
      </c>
      <c r="Q142" s="200"/>
      <c r="R142" s="201">
        <f>SUM(R143:R148)</f>
        <v>36.8883358</v>
      </c>
      <c r="S142" s="200"/>
      <c r="T142" s="202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79</v>
      </c>
      <c r="AT142" s="204" t="s">
        <v>73</v>
      </c>
      <c r="AU142" s="204" t="s">
        <v>79</v>
      </c>
      <c r="AY142" s="203" t="s">
        <v>114</v>
      </c>
      <c r="BK142" s="205">
        <f>SUM(BK143:BK148)</f>
        <v>0</v>
      </c>
    </row>
    <row r="143" s="2" customFormat="1">
      <c r="A143" s="35"/>
      <c r="B143" s="36"/>
      <c r="C143" s="208" t="s">
        <v>184</v>
      </c>
      <c r="D143" s="208" t="s">
        <v>116</v>
      </c>
      <c r="E143" s="209" t="s">
        <v>185</v>
      </c>
      <c r="F143" s="210" t="s">
        <v>186</v>
      </c>
      <c r="G143" s="211" t="s">
        <v>119</v>
      </c>
      <c r="H143" s="212">
        <v>142.13999999999999</v>
      </c>
      <c r="I143" s="213"/>
      <c r="J143" s="214">
        <f>ROUND(I143*H143,2)</f>
        <v>0</v>
      </c>
      <c r="K143" s="210" t="s">
        <v>129</v>
      </c>
      <c r="L143" s="41"/>
      <c r="M143" s="215" t="s">
        <v>1</v>
      </c>
      <c r="N143" s="216" t="s">
        <v>39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121</v>
      </c>
      <c r="AT143" s="219" t="s">
        <v>116</v>
      </c>
      <c r="AU143" s="219" t="s">
        <v>81</v>
      </c>
      <c r="AY143" s="14" t="s">
        <v>114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79</v>
      </c>
      <c r="BK143" s="220">
        <f>ROUND(I143*H143,2)</f>
        <v>0</v>
      </c>
      <c r="BL143" s="14" t="s">
        <v>121</v>
      </c>
      <c r="BM143" s="219" t="s">
        <v>187</v>
      </c>
    </row>
    <row r="144" s="2" customFormat="1" ht="16.5" customHeight="1">
      <c r="A144" s="35"/>
      <c r="B144" s="36"/>
      <c r="C144" s="208" t="s">
        <v>188</v>
      </c>
      <c r="D144" s="208" t="s">
        <v>116</v>
      </c>
      <c r="E144" s="209" t="s">
        <v>189</v>
      </c>
      <c r="F144" s="210" t="s">
        <v>190</v>
      </c>
      <c r="G144" s="211" t="s">
        <v>119</v>
      </c>
      <c r="H144" s="212">
        <v>142.13999999999999</v>
      </c>
      <c r="I144" s="213"/>
      <c r="J144" s="214">
        <f>ROUND(I144*H144,2)</f>
        <v>0</v>
      </c>
      <c r="K144" s="210" t="s">
        <v>129</v>
      </c>
      <c r="L144" s="41"/>
      <c r="M144" s="215" t="s">
        <v>1</v>
      </c>
      <c r="N144" s="216" t="s">
        <v>39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121</v>
      </c>
      <c r="AT144" s="219" t="s">
        <v>116</v>
      </c>
      <c r="AU144" s="219" t="s">
        <v>81</v>
      </c>
      <c r="AY144" s="14" t="s">
        <v>114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79</v>
      </c>
      <c r="BK144" s="220">
        <f>ROUND(I144*H144,2)</f>
        <v>0</v>
      </c>
      <c r="BL144" s="14" t="s">
        <v>121</v>
      </c>
      <c r="BM144" s="219" t="s">
        <v>191</v>
      </c>
    </row>
    <row r="145" s="2" customFormat="1">
      <c r="A145" s="35"/>
      <c r="B145" s="36"/>
      <c r="C145" s="208" t="s">
        <v>192</v>
      </c>
      <c r="D145" s="208" t="s">
        <v>116</v>
      </c>
      <c r="E145" s="209" t="s">
        <v>193</v>
      </c>
      <c r="F145" s="210" t="s">
        <v>194</v>
      </c>
      <c r="G145" s="211" t="s">
        <v>119</v>
      </c>
      <c r="H145" s="212">
        <v>125.39</v>
      </c>
      <c r="I145" s="213"/>
      <c r="J145" s="214">
        <f>ROUND(I145*H145,2)</f>
        <v>0</v>
      </c>
      <c r="K145" s="210" t="s">
        <v>129</v>
      </c>
      <c r="L145" s="41"/>
      <c r="M145" s="215" t="s">
        <v>1</v>
      </c>
      <c r="N145" s="216" t="s">
        <v>39</v>
      </c>
      <c r="O145" s="88"/>
      <c r="P145" s="217">
        <f>O145*H145</f>
        <v>0</v>
      </c>
      <c r="Q145" s="217">
        <v>0.10362</v>
      </c>
      <c r="R145" s="217">
        <f>Q145*H145</f>
        <v>12.9929118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121</v>
      </c>
      <c r="AT145" s="219" t="s">
        <v>116</v>
      </c>
      <c r="AU145" s="219" t="s">
        <v>81</v>
      </c>
      <c r="AY145" s="14" t="s">
        <v>114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79</v>
      </c>
      <c r="BK145" s="220">
        <f>ROUND(I145*H145,2)</f>
        <v>0</v>
      </c>
      <c r="BL145" s="14" t="s">
        <v>121</v>
      </c>
      <c r="BM145" s="219" t="s">
        <v>195</v>
      </c>
    </row>
    <row r="146" s="2" customFormat="1" ht="16.5" customHeight="1">
      <c r="A146" s="35"/>
      <c r="B146" s="36"/>
      <c r="C146" s="221" t="s">
        <v>196</v>
      </c>
      <c r="D146" s="221" t="s">
        <v>157</v>
      </c>
      <c r="E146" s="222" t="s">
        <v>197</v>
      </c>
      <c r="F146" s="223" t="s">
        <v>198</v>
      </c>
      <c r="G146" s="224" t="s">
        <v>119</v>
      </c>
      <c r="H146" s="225">
        <v>129.15199999999999</v>
      </c>
      <c r="I146" s="226"/>
      <c r="J146" s="227">
        <f>ROUND(I146*H146,2)</f>
        <v>0</v>
      </c>
      <c r="K146" s="223" t="s">
        <v>1</v>
      </c>
      <c r="L146" s="228"/>
      <c r="M146" s="229" t="s">
        <v>1</v>
      </c>
      <c r="N146" s="230" t="s">
        <v>39</v>
      </c>
      <c r="O146" s="88"/>
      <c r="P146" s="217">
        <f>O146*H146</f>
        <v>0</v>
      </c>
      <c r="Q146" s="217">
        <v>0.17599999999999999</v>
      </c>
      <c r="R146" s="217">
        <f>Q146*H146</f>
        <v>22.730751999999995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147</v>
      </c>
      <c r="AT146" s="219" t="s">
        <v>157</v>
      </c>
      <c r="AU146" s="219" t="s">
        <v>81</v>
      </c>
      <c r="AY146" s="14" t="s">
        <v>114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79</v>
      </c>
      <c r="BK146" s="220">
        <f>ROUND(I146*H146,2)</f>
        <v>0</v>
      </c>
      <c r="BL146" s="14" t="s">
        <v>121</v>
      </c>
      <c r="BM146" s="219" t="s">
        <v>199</v>
      </c>
    </row>
    <row r="147" s="2" customFormat="1">
      <c r="A147" s="35"/>
      <c r="B147" s="36"/>
      <c r="C147" s="208" t="s">
        <v>200</v>
      </c>
      <c r="D147" s="208" t="s">
        <v>116</v>
      </c>
      <c r="E147" s="209" t="s">
        <v>201</v>
      </c>
      <c r="F147" s="210" t="s">
        <v>202</v>
      </c>
      <c r="G147" s="211" t="s">
        <v>119</v>
      </c>
      <c r="H147" s="212">
        <v>10.800000000000001</v>
      </c>
      <c r="I147" s="213"/>
      <c r="J147" s="214">
        <f>ROUND(I147*H147,2)</f>
        <v>0</v>
      </c>
      <c r="K147" s="210" t="s">
        <v>120</v>
      </c>
      <c r="L147" s="41"/>
      <c r="M147" s="215" t="s">
        <v>1</v>
      </c>
      <c r="N147" s="216" t="s">
        <v>39</v>
      </c>
      <c r="O147" s="88"/>
      <c r="P147" s="217">
        <f>O147*H147</f>
        <v>0</v>
      </c>
      <c r="Q147" s="217">
        <v>0.080030000000000004</v>
      </c>
      <c r="R147" s="217">
        <f>Q147*H147</f>
        <v>0.86432400000000009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121</v>
      </c>
      <c r="AT147" s="219" t="s">
        <v>116</v>
      </c>
      <c r="AU147" s="219" t="s">
        <v>81</v>
      </c>
      <c r="AY147" s="14" t="s">
        <v>114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79</v>
      </c>
      <c r="BK147" s="220">
        <f>ROUND(I147*H147,2)</f>
        <v>0</v>
      </c>
      <c r="BL147" s="14" t="s">
        <v>121</v>
      </c>
      <c r="BM147" s="219" t="s">
        <v>203</v>
      </c>
    </row>
    <row r="148" s="2" customFormat="1" ht="16.5" customHeight="1">
      <c r="A148" s="35"/>
      <c r="B148" s="36"/>
      <c r="C148" s="221" t="s">
        <v>7</v>
      </c>
      <c r="D148" s="221" t="s">
        <v>157</v>
      </c>
      <c r="E148" s="222" t="s">
        <v>204</v>
      </c>
      <c r="F148" s="223" t="s">
        <v>205</v>
      </c>
      <c r="G148" s="224" t="s">
        <v>119</v>
      </c>
      <c r="H148" s="225">
        <v>11.124000000000001</v>
      </c>
      <c r="I148" s="226"/>
      <c r="J148" s="227">
        <f>ROUND(I148*H148,2)</f>
        <v>0</v>
      </c>
      <c r="K148" s="223" t="s">
        <v>120</v>
      </c>
      <c r="L148" s="228"/>
      <c r="M148" s="229" t="s">
        <v>1</v>
      </c>
      <c r="N148" s="230" t="s">
        <v>39</v>
      </c>
      <c r="O148" s="88"/>
      <c r="P148" s="217">
        <f>O148*H148</f>
        <v>0</v>
      </c>
      <c r="Q148" s="217">
        <v>0.027</v>
      </c>
      <c r="R148" s="217">
        <f>Q148*H148</f>
        <v>0.300348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147</v>
      </c>
      <c r="AT148" s="219" t="s">
        <v>157</v>
      </c>
      <c r="AU148" s="219" t="s">
        <v>81</v>
      </c>
      <c r="AY148" s="14" t="s">
        <v>114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79</v>
      </c>
      <c r="BK148" s="220">
        <f>ROUND(I148*H148,2)</f>
        <v>0</v>
      </c>
      <c r="BL148" s="14" t="s">
        <v>121</v>
      </c>
      <c r="BM148" s="219" t="s">
        <v>206</v>
      </c>
    </row>
    <row r="149" s="12" customFormat="1" ht="22.8" customHeight="1">
      <c r="A149" s="12"/>
      <c r="B149" s="192"/>
      <c r="C149" s="193"/>
      <c r="D149" s="194" t="s">
        <v>73</v>
      </c>
      <c r="E149" s="206" t="s">
        <v>152</v>
      </c>
      <c r="F149" s="206" t="s">
        <v>207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SUM(P150:P155)</f>
        <v>0</v>
      </c>
      <c r="Q149" s="200"/>
      <c r="R149" s="201">
        <f>SUM(R150:R155)</f>
        <v>14.124309759999997</v>
      </c>
      <c r="S149" s="200"/>
      <c r="T149" s="202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79</v>
      </c>
      <c r="AT149" s="204" t="s">
        <v>73</v>
      </c>
      <c r="AU149" s="204" t="s">
        <v>79</v>
      </c>
      <c r="AY149" s="203" t="s">
        <v>114</v>
      </c>
      <c r="BK149" s="205">
        <f>SUM(BK150:BK155)</f>
        <v>0</v>
      </c>
    </row>
    <row r="150" s="2" customFormat="1">
      <c r="A150" s="35"/>
      <c r="B150" s="36"/>
      <c r="C150" s="208" t="s">
        <v>208</v>
      </c>
      <c r="D150" s="208" t="s">
        <v>116</v>
      </c>
      <c r="E150" s="209" t="s">
        <v>209</v>
      </c>
      <c r="F150" s="210" t="s">
        <v>210</v>
      </c>
      <c r="G150" s="211" t="s">
        <v>141</v>
      </c>
      <c r="H150" s="212">
        <v>4</v>
      </c>
      <c r="I150" s="213"/>
      <c r="J150" s="214">
        <f>ROUND(I150*H150,2)</f>
        <v>0</v>
      </c>
      <c r="K150" s="210" t="s">
        <v>120</v>
      </c>
      <c r="L150" s="41"/>
      <c r="M150" s="215" t="s">
        <v>1</v>
      </c>
      <c r="N150" s="216" t="s">
        <v>39</v>
      </c>
      <c r="O150" s="88"/>
      <c r="P150" s="217">
        <f>O150*H150</f>
        <v>0</v>
      </c>
      <c r="Q150" s="217">
        <v>0.20219000000000001</v>
      </c>
      <c r="R150" s="217">
        <f>Q150*H150</f>
        <v>0.80876000000000003</v>
      </c>
      <c r="S150" s="217">
        <v>0</v>
      </c>
      <c r="T150" s="21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121</v>
      </c>
      <c r="AT150" s="219" t="s">
        <v>116</v>
      </c>
      <c r="AU150" s="219" t="s">
        <v>81</v>
      </c>
      <c r="AY150" s="14" t="s">
        <v>114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79</v>
      </c>
      <c r="BK150" s="220">
        <f>ROUND(I150*H150,2)</f>
        <v>0</v>
      </c>
      <c r="BL150" s="14" t="s">
        <v>121</v>
      </c>
      <c r="BM150" s="219" t="s">
        <v>211</v>
      </c>
    </row>
    <row r="151" s="2" customFormat="1" ht="16.5" customHeight="1">
      <c r="A151" s="35"/>
      <c r="B151" s="36"/>
      <c r="C151" s="221" t="s">
        <v>212</v>
      </c>
      <c r="D151" s="221" t="s">
        <v>157</v>
      </c>
      <c r="E151" s="222" t="s">
        <v>213</v>
      </c>
      <c r="F151" s="223" t="s">
        <v>214</v>
      </c>
      <c r="G151" s="224" t="s">
        <v>141</v>
      </c>
      <c r="H151" s="225">
        <v>4</v>
      </c>
      <c r="I151" s="226"/>
      <c r="J151" s="227">
        <f>ROUND(I151*H151,2)</f>
        <v>0</v>
      </c>
      <c r="K151" s="223" t="s">
        <v>120</v>
      </c>
      <c r="L151" s="228"/>
      <c r="M151" s="229" t="s">
        <v>1</v>
      </c>
      <c r="N151" s="230" t="s">
        <v>39</v>
      </c>
      <c r="O151" s="88"/>
      <c r="P151" s="217">
        <f>O151*H151</f>
        <v>0</v>
      </c>
      <c r="Q151" s="217">
        <v>0.080000000000000002</v>
      </c>
      <c r="R151" s="217">
        <f>Q151*H151</f>
        <v>0.32000000000000001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147</v>
      </c>
      <c r="AT151" s="219" t="s">
        <v>157</v>
      </c>
      <c r="AU151" s="219" t="s">
        <v>81</v>
      </c>
      <c r="AY151" s="14" t="s">
        <v>114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79</v>
      </c>
      <c r="BK151" s="220">
        <f>ROUND(I151*H151,2)</f>
        <v>0</v>
      </c>
      <c r="BL151" s="14" t="s">
        <v>121</v>
      </c>
      <c r="BM151" s="219" t="s">
        <v>215</v>
      </c>
    </row>
    <row r="152" s="2" customFormat="1" ht="33" customHeight="1">
      <c r="A152" s="35"/>
      <c r="B152" s="36"/>
      <c r="C152" s="208" t="s">
        <v>216</v>
      </c>
      <c r="D152" s="208" t="s">
        <v>116</v>
      </c>
      <c r="E152" s="209" t="s">
        <v>217</v>
      </c>
      <c r="F152" s="210" t="s">
        <v>218</v>
      </c>
      <c r="G152" s="211" t="s">
        <v>141</v>
      </c>
      <c r="H152" s="212">
        <v>34.799999999999997</v>
      </c>
      <c r="I152" s="213"/>
      <c r="J152" s="214">
        <f>ROUND(I152*H152,2)</f>
        <v>0</v>
      </c>
      <c r="K152" s="210" t="s">
        <v>129</v>
      </c>
      <c r="L152" s="41"/>
      <c r="M152" s="215" t="s">
        <v>1</v>
      </c>
      <c r="N152" s="216" t="s">
        <v>39</v>
      </c>
      <c r="O152" s="88"/>
      <c r="P152" s="217">
        <f>O152*H152</f>
        <v>0</v>
      </c>
      <c r="Q152" s="217">
        <v>0.1295</v>
      </c>
      <c r="R152" s="217">
        <f>Q152*H152</f>
        <v>4.5065999999999997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121</v>
      </c>
      <c r="AT152" s="219" t="s">
        <v>116</v>
      </c>
      <c r="AU152" s="219" t="s">
        <v>81</v>
      </c>
      <c r="AY152" s="14" t="s">
        <v>114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79</v>
      </c>
      <c r="BK152" s="220">
        <f>ROUND(I152*H152,2)</f>
        <v>0</v>
      </c>
      <c r="BL152" s="14" t="s">
        <v>121</v>
      </c>
      <c r="BM152" s="219" t="s">
        <v>219</v>
      </c>
    </row>
    <row r="153" s="2" customFormat="1" ht="33" customHeight="1">
      <c r="A153" s="35"/>
      <c r="B153" s="36"/>
      <c r="C153" s="208" t="s">
        <v>220</v>
      </c>
      <c r="D153" s="208" t="s">
        <v>116</v>
      </c>
      <c r="E153" s="209" t="s">
        <v>221</v>
      </c>
      <c r="F153" s="210" t="s">
        <v>222</v>
      </c>
      <c r="G153" s="211" t="s">
        <v>141</v>
      </c>
      <c r="H153" s="212">
        <v>9</v>
      </c>
      <c r="I153" s="213"/>
      <c r="J153" s="214">
        <f>ROUND(I153*H153,2)</f>
        <v>0</v>
      </c>
      <c r="K153" s="210" t="s">
        <v>120</v>
      </c>
      <c r="L153" s="41"/>
      <c r="M153" s="215" t="s">
        <v>1</v>
      </c>
      <c r="N153" s="216" t="s">
        <v>39</v>
      </c>
      <c r="O153" s="88"/>
      <c r="P153" s="217">
        <f>O153*H153</f>
        <v>0</v>
      </c>
      <c r="Q153" s="217">
        <v>0.49973000000000001</v>
      </c>
      <c r="R153" s="217">
        <f>Q153*H153</f>
        <v>4.4975699999999996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121</v>
      </c>
      <c r="AT153" s="219" t="s">
        <v>116</v>
      </c>
      <c r="AU153" s="219" t="s">
        <v>81</v>
      </c>
      <c r="AY153" s="14" t="s">
        <v>114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79</v>
      </c>
      <c r="BK153" s="220">
        <f>ROUND(I153*H153,2)</f>
        <v>0</v>
      </c>
      <c r="BL153" s="14" t="s">
        <v>121</v>
      </c>
      <c r="BM153" s="219" t="s">
        <v>223</v>
      </c>
    </row>
    <row r="154" s="2" customFormat="1">
      <c r="A154" s="35"/>
      <c r="B154" s="36"/>
      <c r="C154" s="208" t="s">
        <v>224</v>
      </c>
      <c r="D154" s="208" t="s">
        <v>116</v>
      </c>
      <c r="E154" s="209" t="s">
        <v>225</v>
      </c>
      <c r="F154" s="210" t="s">
        <v>226</v>
      </c>
      <c r="G154" s="211" t="s">
        <v>150</v>
      </c>
      <c r="H154" s="212">
        <v>1.1639999999999999</v>
      </c>
      <c r="I154" s="213"/>
      <c r="J154" s="214">
        <f>ROUND(I154*H154,2)</f>
        <v>0</v>
      </c>
      <c r="K154" s="210" t="s">
        <v>129</v>
      </c>
      <c r="L154" s="41"/>
      <c r="M154" s="215" t="s">
        <v>1</v>
      </c>
      <c r="N154" s="216" t="s">
        <v>39</v>
      </c>
      <c r="O154" s="88"/>
      <c r="P154" s="217">
        <f>O154*H154</f>
        <v>0</v>
      </c>
      <c r="Q154" s="217">
        <v>2.2563399999999998</v>
      </c>
      <c r="R154" s="217">
        <f>Q154*H154</f>
        <v>2.6263797599999994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121</v>
      </c>
      <c r="AT154" s="219" t="s">
        <v>116</v>
      </c>
      <c r="AU154" s="219" t="s">
        <v>81</v>
      </c>
      <c r="AY154" s="14" t="s">
        <v>114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79</v>
      </c>
      <c r="BK154" s="220">
        <f>ROUND(I154*H154,2)</f>
        <v>0</v>
      </c>
      <c r="BL154" s="14" t="s">
        <v>121</v>
      </c>
      <c r="BM154" s="219" t="s">
        <v>227</v>
      </c>
    </row>
    <row r="155" s="2" customFormat="1">
      <c r="A155" s="35"/>
      <c r="B155" s="36"/>
      <c r="C155" s="221" t="s">
        <v>228</v>
      </c>
      <c r="D155" s="221" t="s">
        <v>157</v>
      </c>
      <c r="E155" s="222" t="s">
        <v>229</v>
      </c>
      <c r="F155" s="223" t="s">
        <v>230</v>
      </c>
      <c r="G155" s="224" t="s">
        <v>231</v>
      </c>
      <c r="H155" s="225">
        <v>35</v>
      </c>
      <c r="I155" s="226"/>
      <c r="J155" s="227">
        <f>ROUND(I155*H155,2)</f>
        <v>0</v>
      </c>
      <c r="K155" s="223" t="s">
        <v>1</v>
      </c>
      <c r="L155" s="228"/>
      <c r="M155" s="229" t="s">
        <v>1</v>
      </c>
      <c r="N155" s="230" t="s">
        <v>39</v>
      </c>
      <c r="O155" s="88"/>
      <c r="P155" s="217">
        <f>O155*H155</f>
        <v>0</v>
      </c>
      <c r="Q155" s="217">
        <v>0.039</v>
      </c>
      <c r="R155" s="217">
        <f>Q155*H155</f>
        <v>1.365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147</v>
      </c>
      <c r="AT155" s="219" t="s">
        <v>157</v>
      </c>
      <c r="AU155" s="219" t="s">
        <v>81</v>
      </c>
      <c r="AY155" s="14" t="s">
        <v>114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79</v>
      </c>
      <c r="BK155" s="220">
        <f>ROUND(I155*H155,2)</f>
        <v>0</v>
      </c>
      <c r="BL155" s="14" t="s">
        <v>121</v>
      </c>
      <c r="BM155" s="219" t="s">
        <v>232</v>
      </c>
    </row>
    <row r="156" s="12" customFormat="1" ht="22.8" customHeight="1">
      <c r="A156" s="12"/>
      <c r="B156" s="192"/>
      <c r="C156" s="193"/>
      <c r="D156" s="194" t="s">
        <v>73</v>
      </c>
      <c r="E156" s="206" t="s">
        <v>233</v>
      </c>
      <c r="F156" s="206" t="s">
        <v>234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SUM(P157:P162)</f>
        <v>0</v>
      </c>
      <c r="Q156" s="200"/>
      <c r="R156" s="201">
        <f>SUM(R157:R162)</f>
        <v>0</v>
      </c>
      <c r="S156" s="200"/>
      <c r="T156" s="20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79</v>
      </c>
      <c r="AT156" s="204" t="s">
        <v>73</v>
      </c>
      <c r="AU156" s="204" t="s">
        <v>79</v>
      </c>
      <c r="AY156" s="203" t="s">
        <v>114</v>
      </c>
      <c r="BK156" s="205">
        <f>SUM(BK157:BK162)</f>
        <v>0</v>
      </c>
    </row>
    <row r="157" s="2" customFormat="1">
      <c r="A157" s="35"/>
      <c r="B157" s="36"/>
      <c r="C157" s="208" t="s">
        <v>235</v>
      </c>
      <c r="D157" s="208" t="s">
        <v>116</v>
      </c>
      <c r="E157" s="209" t="s">
        <v>236</v>
      </c>
      <c r="F157" s="210" t="s">
        <v>237</v>
      </c>
      <c r="G157" s="211" t="s">
        <v>160</v>
      </c>
      <c r="H157" s="212">
        <v>2.5590000000000002</v>
      </c>
      <c r="I157" s="213"/>
      <c r="J157" s="214">
        <f>ROUND(I157*H157,2)</f>
        <v>0</v>
      </c>
      <c r="K157" s="210" t="s">
        <v>120</v>
      </c>
      <c r="L157" s="41"/>
      <c r="M157" s="215" t="s">
        <v>1</v>
      </c>
      <c r="N157" s="216" t="s">
        <v>39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121</v>
      </c>
      <c r="AT157" s="219" t="s">
        <v>116</v>
      </c>
      <c r="AU157" s="219" t="s">
        <v>81</v>
      </c>
      <c r="AY157" s="14" t="s">
        <v>114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79</v>
      </c>
      <c r="BK157" s="220">
        <f>ROUND(I157*H157,2)</f>
        <v>0</v>
      </c>
      <c r="BL157" s="14" t="s">
        <v>121</v>
      </c>
      <c r="BM157" s="219" t="s">
        <v>238</v>
      </c>
    </row>
    <row r="158" s="2" customFormat="1" ht="21.75" customHeight="1">
      <c r="A158" s="35"/>
      <c r="B158" s="36"/>
      <c r="C158" s="208" t="s">
        <v>239</v>
      </c>
      <c r="D158" s="208" t="s">
        <v>116</v>
      </c>
      <c r="E158" s="209" t="s">
        <v>240</v>
      </c>
      <c r="F158" s="210" t="s">
        <v>241</v>
      </c>
      <c r="G158" s="211" t="s">
        <v>160</v>
      </c>
      <c r="H158" s="212">
        <v>108.389</v>
      </c>
      <c r="I158" s="213"/>
      <c r="J158" s="214">
        <f>ROUND(I158*H158,2)</f>
        <v>0</v>
      </c>
      <c r="K158" s="210" t="s">
        <v>120</v>
      </c>
      <c r="L158" s="41"/>
      <c r="M158" s="215" t="s">
        <v>1</v>
      </c>
      <c r="N158" s="216" t="s">
        <v>39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121</v>
      </c>
      <c r="AT158" s="219" t="s">
        <v>116</v>
      </c>
      <c r="AU158" s="219" t="s">
        <v>81</v>
      </c>
      <c r="AY158" s="14" t="s">
        <v>114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79</v>
      </c>
      <c r="BK158" s="220">
        <f>ROUND(I158*H158,2)</f>
        <v>0</v>
      </c>
      <c r="BL158" s="14" t="s">
        <v>121</v>
      </c>
      <c r="BM158" s="219" t="s">
        <v>242</v>
      </c>
    </row>
    <row r="159" s="2" customFormat="1">
      <c r="A159" s="35"/>
      <c r="B159" s="36"/>
      <c r="C159" s="208" t="s">
        <v>243</v>
      </c>
      <c r="D159" s="208" t="s">
        <v>116</v>
      </c>
      <c r="E159" s="209" t="s">
        <v>244</v>
      </c>
      <c r="F159" s="210" t="s">
        <v>245</v>
      </c>
      <c r="G159" s="211" t="s">
        <v>160</v>
      </c>
      <c r="H159" s="212">
        <v>1625.835</v>
      </c>
      <c r="I159" s="213"/>
      <c r="J159" s="214">
        <f>ROUND(I159*H159,2)</f>
        <v>0</v>
      </c>
      <c r="K159" s="210" t="s">
        <v>120</v>
      </c>
      <c r="L159" s="41"/>
      <c r="M159" s="215" t="s">
        <v>1</v>
      </c>
      <c r="N159" s="216" t="s">
        <v>39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121</v>
      </c>
      <c r="AT159" s="219" t="s">
        <v>116</v>
      </c>
      <c r="AU159" s="219" t="s">
        <v>81</v>
      </c>
      <c r="AY159" s="14" t="s">
        <v>114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79</v>
      </c>
      <c r="BK159" s="220">
        <f>ROUND(I159*H159,2)</f>
        <v>0</v>
      </c>
      <c r="BL159" s="14" t="s">
        <v>121</v>
      </c>
      <c r="BM159" s="219" t="s">
        <v>246</v>
      </c>
    </row>
    <row r="160" s="2" customFormat="1">
      <c r="A160" s="35"/>
      <c r="B160" s="36"/>
      <c r="C160" s="208" t="s">
        <v>247</v>
      </c>
      <c r="D160" s="208" t="s">
        <v>116</v>
      </c>
      <c r="E160" s="209" t="s">
        <v>248</v>
      </c>
      <c r="F160" s="210" t="s">
        <v>249</v>
      </c>
      <c r="G160" s="211" t="s">
        <v>160</v>
      </c>
      <c r="H160" s="212">
        <v>108.389</v>
      </c>
      <c r="I160" s="213"/>
      <c r="J160" s="214">
        <f>ROUND(I160*H160,2)</f>
        <v>0</v>
      </c>
      <c r="K160" s="210" t="s">
        <v>129</v>
      </c>
      <c r="L160" s="41"/>
      <c r="M160" s="215" t="s">
        <v>1</v>
      </c>
      <c r="N160" s="216" t="s">
        <v>39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121</v>
      </c>
      <c r="AT160" s="219" t="s">
        <v>116</v>
      </c>
      <c r="AU160" s="219" t="s">
        <v>81</v>
      </c>
      <c r="AY160" s="14" t="s">
        <v>114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79</v>
      </c>
      <c r="BK160" s="220">
        <f>ROUND(I160*H160,2)</f>
        <v>0</v>
      </c>
      <c r="BL160" s="14" t="s">
        <v>121</v>
      </c>
      <c r="BM160" s="219" t="s">
        <v>250</v>
      </c>
    </row>
    <row r="161" s="2" customFormat="1">
      <c r="A161" s="35"/>
      <c r="B161" s="36"/>
      <c r="C161" s="208" t="s">
        <v>251</v>
      </c>
      <c r="D161" s="208" t="s">
        <v>116</v>
      </c>
      <c r="E161" s="209" t="s">
        <v>252</v>
      </c>
      <c r="F161" s="210" t="s">
        <v>253</v>
      </c>
      <c r="G161" s="211" t="s">
        <v>160</v>
      </c>
      <c r="H161" s="212">
        <v>96.694000000000003</v>
      </c>
      <c r="I161" s="213"/>
      <c r="J161" s="214">
        <f>ROUND(I161*H161,2)</f>
        <v>0</v>
      </c>
      <c r="K161" s="210" t="s">
        <v>129</v>
      </c>
      <c r="L161" s="41"/>
      <c r="M161" s="215" t="s">
        <v>1</v>
      </c>
      <c r="N161" s="216" t="s">
        <v>39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121</v>
      </c>
      <c r="AT161" s="219" t="s">
        <v>116</v>
      </c>
      <c r="AU161" s="219" t="s">
        <v>81</v>
      </c>
      <c r="AY161" s="14" t="s">
        <v>114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79</v>
      </c>
      <c r="BK161" s="220">
        <f>ROUND(I161*H161,2)</f>
        <v>0</v>
      </c>
      <c r="BL161" s="14" t="s">
        <v>121</v>
      </c>
      <c r="BM161" s="219" t="s">
        <v>254</v>
      </c>
    </row>
    <row r="162" s="2" customFormat="1" ht="44.25" customHeight="1">
      <c r="A162" s="35"/>
      <c r="B162" s="36"/>
      <c r="C162" s="208" t="s">
        <v>255</v>
      </c>
      <c r="D162" s="208" t="s">
        <v>116</v>
      </c>
      <c r="E162" s="209" t="s">
        <v>256</v>
      </c>
      <c r="F162" s="210" t="s">
        <v>257</v>
      </c>
      <c r="G162" s="211" t="s">
        <v>160</v>
      </c>
      <c r="H162" s="212">
        <v>11.695</v>
      </c>
      <c r="I162" s="213"/>
      <c r="J162" s="214">
        <f>ROUND(I162*H162,2)</f>
        <v>0</v>
      </c>
      <c r="K162" s="210" t="s">
        <v>129</v>
      </c>
      <c r="L162" s="41"/>
      <c r="M162" s="215" t="s">
        <v>1</v>
      </c>
      <c r="N162" s="216" t="s">
        <v>39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121</v>
      </c>
      <c r="AT162" s="219" t="s">
        <v>116</v>
      </c>
      <c r="AU162" s="219" t="s">
        <v>81</v>
      </c>
      <c r="AY162" s="14" t="s">
        <v>114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79</v>
      </c>
      <c r="BK162" s="220">
        <f>ROUND(I162*H162,2)</f>
        <v>0</v>
      </c>
      <c r="BL162" s="14" t="s">
        <v>121</v>
      </c>
      <c r="BM162" s="219" t="s">
        <v>258</v>
      </c>
    </row>
    <row r="163" s="12" customFormat="1" ht="22.8" customHeight="1">
      <c r="A163" s="12"/>
      <c r="B163" s="192"/>
      <c r="C163" s="193"/>
      <c r="D163" s="194" t="s">
        <v>73</v>
      </c>
      <c r="E163" s="206" t="s">
        <v>259</v>
      </c>
      <c r="F163" s="206" t="s">
        <v>260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P164</f>
        <v>0</v>
      </c>
      <c r="Q163" s="200"/>
      <c r="R163" s="201">
        <f>R164</f>
        <v>0</v>
      </c>
      <c r="S163" s="200"/>
      <c r="T163" s="20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79</v>
      </c>
      <c r="AT163" s="204" t="s">
        <v>73</v>
      </c>
      <c r="AU163" s="204" t="s">
        <v>79</v>
      </c>
      <c r="AY163" s="203" t="s">
        <v>114</v>
      </c>
      <c r="BK163" s="205">
        <f>BK164</f>
        <v>0</v>
      </c>
    </row>
    <row r="164" s="2" customFormat="1">
      <c r="A164" s="35"/>
      <c r="B164" s="36"/>
      <c r="C164" s="208" t="s">
        <v>261</v>
      </c>
      <c r="D164" s="208" t="s">
        <v>116</v>
      </c>
      <c r="E164" s="209" t="s">
        <v>262</v>
      </c>
      <c r="F164" s="210" t="s">
        <v>263</v>
      </c>
      <c r="G164" s="211" t="s">
        <v>160</v>
      </c>
      <c r="H164" s="212">
        <v>52.935000000000002</v>
      </c>
      <c r="I164" s="213"/>
      <c r="J164" s="214">
        <f>ROUND(I164*H164,2)</f>
        <v>0</v>
      </c>
      <c r="K164" s="210" t="s">
        <v>129</v>
      </c>
      <c r="L164" s="41"/>
      <c r="M164" s="215" t="s">
        <v>1</v>
      </c>
      <c r="N164" s="216" t="s">
        <v>39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121</v>
      </c>
      <c r="AT164" s="219" t="s">
        <v>116</v>
      </c>
      <c r="AU164" s="219" t="s">
        <v>81</v>
      </c>
      <c r="AY164" s="14" t="s">
        <v>114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79</v>
      </c>
      <c r="BK164" s="220">
        <f>ROUND(I164*H164,2)</f>
        <v>0</v>
      </c>
      <c r="BL164" s="14" t="s">
        <v>121</v>
      </c>
      <c r="BM164" s="219" t="s">
        <v>264</v>
      </c>
    </row>
    <row r="165" s="12" customFormat="1" ht="25.92" customHeight="1">
      <c r="A165" s="12"/>
      <c r="B165" s="192"/>
      <c r="C165" s="193"/>
      <c r="D165" s="194" t="s">
        <v>73</v>
      </c>
      <c r="E165" s="195" t="s">
        <v>265</v>
      </c>
      <c r="F165" s="195" t="s">
        <v>266</v>
      </c>
      <c r="G165" s="193"/>
      <c r="H165" s="193"/>
      <c r="I165" s="196"/>
      <c r="J165" s="197">
        <f>BK165</f>
        <v>0</v>
      </c>
      <c r="K165" s="193"/>
      <c r="L165" s="198"/>
      <c r="M165" s="199"/>
      <c r="N165" s="200"/>
      <c r="O165" s="200"/>
      <c r="P165" s="201">
        <f>P166</f>
        <v>0</v>
      </c>
      <c r="Q165" s="200"/>
      <c r="R165" s="201">
        <f>R166</f>
        <v>0.020418000000000002</v>
      </c>
      <c r="S165" s="200"/>
      <c r="T165" s="202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81</v>
      </c>
      <c r="AT165" s="204" t="s">
        <v>73</v>
      </c>
      <c r="AU165" s="204" t="s">
        <v>74</v>
      </c>
      <c r="AY165" s="203" t="s">
        <v>114</v>
      </c>
      <c r="BK165" s="205">
        <f>BK166</f>
        <v>0</v>
      </c>
    </row>
    <row r="166" s="12" customFormat="1" ht="22.8" customHeight="1">
      <c r="A166" s="12"/>
      <c r="B166" s="192"/>
      <c r="C166" s="193"/>
      <c r="D166" s="194" t="s">
        <v>73</v>
      </c>
      <c r="E166" s="206" t="s">
        <v>267</v>
      </c>
      <c r="F166" s="206" t="s">
        <v>268</v>
      </c>
      <c r="G166" s="193"/>
      <c r="H166" s="193"/>
      <c r="I166" s="196"/>
      <c r="J166" s="207">
        <f>BK166</f>
        <v>0</v>
      </c>
      <c r="K166" s="193"/>
      <c r="L166" s="198"/>
      <c r="M166" s="199"/>
      <c r="N166" s="200"/>
      <c r="O166" s="200"/>
      <c r="P166" s="201">
        <f>SUM(P167:P172)</f>
        <v>0</v>
      </c>
      <c r="Q166" s="200"/>
      <c r="R166" s="201">
        <f>SUM(R167:R172)</f>
        <v>0.020418000000000002</v>
      </c>
      <c r="S166" s="200"/>
      <c r="T166" s="202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81</v>
      </c>
      <c r="AT166" s="204" t="s">
        <v>73</v>
      </c>
      <c r="AU166" s="204" t="s">
        <v>79</v>
      </c>
      <c r="AY166" s="203" t="s">
        <v>114</v>
      </c>
      <c r="BK166" s="205">
        <f>SUM(BK167:BK172)</f>
        <v>0</v>
      </c>
    </row>
    <row r="167" s="2" customFormat="1" ht="16.5" customHeight="1">
      <c r="A167" s="35"/>
      <c r="B167" s="36"/>
      <c r="C167" s="208" t="s">
        <v>269</v>
      </c>
      <c r="D167" s="208" t="s">
        <v>116</v>
      </c>
      <c r="E167" s="209" t="s">
        <v>270</v>
      </c>
      <c r="F167" s="210" t="s">
        <v>271</v>
      </c>
      <c r="G167" s="211" t="s">
        <v>231</v>
      </c>
      <c r="H167" s="212">
        <v>1</v>
      </c>
      <c r="I167" s="213"/>
      <c r="J167" s="214">
        <f>ROUND(I167*H167,2)</f>
        <v>0</v>
      </c>
      <c r="K167" s="210" t="s">
        <v>120</v>
      </c>
      <c r="L167" s="41"/>
      <c r="M167" s="215" t="s">
        <v>1</v>
      </c>
      <c r="N167" s="216" t="s">
        <v>39</v>
      </c>
      <c r="O167" s="88"/>
      <c r="P167" s="217">
        <f>O167*H167</f>
        <v>0</v>
      </c>
      <c r="Q167" s="217">
        <v>0.0017899999999999999</v>
      </c>
      <c r="R167" s="217">
        <f>Q167*H167</f>
        <v>0.0017899999999999999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184</v>
      </c>
      <c r="AT167" s="219" t="s">
        <v>116</v>
      </c>
      <c r="AU167" s="219" t="s">
        <v>81</v>
      </c>
      <c r="AY167" s="14" t="s">
        <v>114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79</v>
      </c>
      <c r="BK167" s="220">
        <f>ROUND(I167*H167,2)</f>
        <v>0</v>
      </c>
      <c r="BL167" s="14" t="s">
        <v>184</v>
      </c>
      <c r="BM167" s="219" t="s">
        <v>272</v>
      </c>
    </row>
    <row r="168" s="2" customFormat="1" ht="16.5" customHeight="1">
      <c r="A168" s="35"/>
      <c r="B168" s="36"/>
      <c r="C168" s="208" t="s">
        <v>273</v>
      </c>
      <c r="D168" s="208" t="s">
        <v>116</v>
      </c>
      <c r="E168" s="209" t="s">
        <v>274</v>
      </c>
      <c r="F168" s="210" t="s">
        <v>275</v>
      </c>
      <c r="G168" s="211" t="s">
        <v>231</v>
      </c>
      <c r="H168" s="212">
        <v>1</v>
      </c>
      <c r="I168" s="213"/>
      <c r="J168" s="214">
        <f>ROUND(I168*H168,2)</f>
        <v>0</v>
      </c>
      <c r="K168" s="210" t="s">
        <v>120</v>
      </c>
      <c r="L168" s="41"/>
      <c r="M168" s="215" t="s">
        <v>1</v>
      </c>
      <c r="N168" s="216" t="s">
        <v>39</v>
      </c>
      <c r="O168" s="88"/>
      <c r="P168" s="217">
        <f>O168*H168</f>
        <v>0</v>
      </c>
      <c r="Q168" s="217">
        <v>0.001</v>
      </c>
      <c r="R168" s="217">
        <f>Q168*H168</f>
        <v>0.001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184</v>
      </c>
      <c r="AT168" s="219" t="s">
        <v>116</v>
      </c>
      <c r="AU168" s="219" t="s">
        <v>81</v>
      </c>
      <c r="AY168" s="14" t="s">
        <v>114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79</v>
      </c>
      <c r="BK168" s="220">
        <f>ROUND(I168*H168,2)</f>
        <v>0</v>
      </c>
      <c r="BL168" s="14" t="s">
        <v>184</v>
      </c>
      <c r="BM168" s="219" t="s">
        <v>276</v>
      </c>
    </row>
    <row r="169" s="2" customFormat="1" ht="21.75" customHeight="1">
      <c r="A169" s="35"/>
      <c r="B169" s="36"/>
      <c r="C169" s="208" t="s">
        <v>277</v>
      </c>
      <c r="D169" s="208" t="s">
        <v>116</v>
      </c>
      <c r="E169" s="209" t="s">
        <v>278</v>
      </c>
      <c r="F169" s="210" t="s">
        <v>279</v>
      </c>
      <c r="G169" s="211" t="s">
        <v>141</v>
      </c>
      <c r="H169" s="212">
        <v>9.5999999999999996</v>
      </c>
      <c r="I169" s="213"/>
      <c r="J169" s="214">
        <f>ROUND(I169*H169,2)</f>
        <v>0</v>
      </c>
      <c r="K169" s="210" t="s">
        <v>1</v>
      </c>
      <c r="L169" s="41"/>
      <c r="M169" s="215" t="s">
        <v>1</v>
      </c>
      <c r="N169" s="216" t="s">
        <v>39</v>
      </c>
      <c r="O169" s="88"/>
      <c r="P169" s="217">
        <f>O169*H169</f>
        <v>0</v>
      </c>
      <c r="Q169" s="217">
        <v>0.0016800000000000001</v>
      </c>
      <c r="R169" s="217">
        <f>Q169*H169</f>
        <v>0.016128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184</v>
      </c>
      <c r="AT169" s="219" t="s">
        <v>116</v>
      </c>
      <c r="AU169" s="219" t="s">
        <v>81</v>
      </c>
      <c r="AY169" s="14" t="s">
        <v>114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79</v>
      </c>
      <c r="BK169" s="220">
        <f>ROUND(I169*H169,2)</f>
        <v>0</v>
      </c>
      <c r="BL169" s="14" t="s">
        <v>184</v>
      </c>
      <c r="BM169" s="219" t="s">
        <v>280</v>
      </c>
    </row>
    <row r="170" s="2" customFormat="1">
      <c r="A170" s="35"/>
      <c r="B170" s="36"/>
      <c r="C170" s="208" t="s">
        <v>281</v>
      </c>
      <c r="D170" s="208" t="s">
        <v>116</v>
      </c>
      <c r="E170" s="209" t="s">
        <v>282</v>
      </c>
      <c r="F170" s="210" t="s">
        <v>283</v>
      </c>
      <c r="G170" s="211" t="s">
        <v>231</v>
      </c>
      <c r="H170" s="212">
        <v>1</v>
      </c>
      <c r="I170" s="213"/>
      <c r="J170" s="214">
        <f>ROUND(I170*H170,2)</f>
        <v>0</v>
      </c>
      <c r="K170" s="210" t="s">
        <v>1</v>
      </c>
      <c r="L170" s="41"/>
      <c r="M170" s="215" t="s">
        <v>1</v>
      </c>
      <c r="N170" s="216" t="s">
        <v>39</v>
      </c>
      <c r="O170" s="88"/>
      <c r="P170" s="217">
        <f>O170*H170</f>
        <v>0</v>
      </c>
      <c r="Q170" s="217">
        <v>0.0015</v>
      </c>
      <c r="R170" s="217">
        <f>Q170*H170</f>
        <v>0.0015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184</v>
      </c>
      <c r="AT170" s="219" t="s">
        <v>116</v>
      </c>
      <c r="AU170" s="219" t="s">
        <v>81</v>
      </c>
      <c r="AY170" s="14" t="s">
        <v>114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79</v>
      </c>
      <c r="BK170" s="220">
        <f>ROUND(I170*H170,2)</f>
        <v>0</v>
      </c>
      <c r="BL170" s="14" t="s">
        <v>184</v>
      </c>
      <c r="BM170" s="219" t="s">
        <v>284</v>
      </c>
    </row>
    <row r="171" s="2" customFormat="1" ht="16.5" customHeight="1">
      <c r="A171" s="35"/>
      <c r="B171" s="36"/>
      <c r="C171" s="208" t="s">
        <v>285</v>
      </c>
      <c r="D171" s="208" t="s">
        <v>116</v>
      </c>
      <c r="E171" s="209" t="s">
        <v>286</v>
      </c>
      <c r="F171" s="210" t="s">
        <v>287</v>
      </c>
      <c r="G171" s="211" t="s">
        <v>231</v>
      </c>
      <c r="H171" s="212">
        <v>1</v>
      </c>
      <c r="I171" s="213"/>
      <c r="J171" s="214">
        <f>ROUND(I171*H171,2)</f>
        <v>0</v>
      </c>
      <c r="K171" s="210" t="s">
        <v>120</v>
      </c>
      <c r="L171" s="41"/>
      <c r="M171" s="215" t="s">
        <v>1</v>
      </c>
      <c r="N171" s="216" t="s">
        <v>39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184</v>
      </c>
      <c r="AT171" s="219" t="s">
        <v>116</v>
      </c>
      <c r="AU171" s="219" t="s">
        <v>81</v>
      </c>
      <c r="AY171" s="14" t="s">
        <v>114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79</v>
      </c>
      <c r="BK171" s="220">
        <f>ROUND(I171*H171,2)</f>
        <v>0</v>
      </c>
      <c r="BL171" s="14" t="s">
        <v>184</v>
      </c>
      <c r="BM171" s="219" t="s">
        <v>288</v>
      </c>
    </row>
    <row r="172" s="2" customFormat="1">
      <c r="A172" s="35"/>
      <c r="B172" s="36"/>
      <c r="C172" s="208" t="s">
        <v>289</v>
      </c>
      <c r="D172" s="208" t="s">
        <v>116</v>
      </c>
      <c r="E172" s="209" t="s">
        <v>290</v>
      </c>
      <c r="F172" s="210" t="s">
        <v>291</v>
      </c>
      <c r="G172" s="211" t="s">
        <v>292</v>
      </c>
      <c r="H172" s="231"/>
      <c r="I172" s="213"/>
      <c r="J172" s="214">
        <f>ROUND(I172*H172,2)</f>
        <v>0</v>
      </c>
      <c r="K172" s="210" t="s">
        <v>120</v>
      </c>
      <c r="L172" s="41"/>
      <c r="M172" s="215" t="s">
        <v>1</v>
      </c>
      <c r="N172" s="216" t="s">
        <v>39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184</v>
      </c>
      <c r="AT172" s="219" t="s">
        <v>116</v>
      </c>
      <c r="AU172" s="219" t="s">
        <v>81</v>
      </c>
      <c r="AY172" s="14" t="s">
        <v>114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79</v>
      </c>
      <c r="BK172" s="220">
        <f>ROUND(I172*H172,2)</f>
        <v>0</v>
      </c>
      <c r="BL172" s="14" t="s">
        <v>184</v>
      </c>
      <c r="BM172" s="219" t="s">
        <v>293</v>
      </c>
    </row>
    <row r="173" s="12" customFormat="1" ht="25.92" customHeight="1">
      <c r="A173" s="12"/>
      <c r="B173" s="192"/>
      <c r="C173" s="193"/>
      <c r="D173" s="194" t="s">
        <v>73</v>
      </c>
      <c r="E173" s="195" t="s">
        <v>294</v>
      </c>
      <c r="F173" s="195" t="s">
        <v>295</v>
      </c>
      <c r="G173" s="193"/>
      <c r="H173" s="193"/>
      <c r="I173" s="196"/>
      <c r="J173" s="197">
        <f>BK173</f>
        <v>0</v>
      </c>
      <c r="K173" s="193"/>
      <c r="L173" s="198"/>
      <c r="M173" s="199"/>
      <c r="N173" s="200"/>
      <c r="O173" s="200"/>
      <c r="P173" s="201">
        <f>P174</f>
        <v>0</v>
      </c>
      <c r="Q173" s="200"/>
      <c r="R173" s="201">
        <f>R174</f>
        <v>0</v>
      </c>
      <c r="S173" s="200"/>
      <c r="T173" s="20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134</v>
      </c>
      <c r="AT173" s="204" t="s">
        <v>73</v>
      </c>
      <c r="AU173" s="204" t="s">
        <v>74</v>
      </c>
      <c r="AY173" s="203" t="s">
        <v>114</v>
      </c>
      <c r="BK173" s="205">
        <f>BK174</f>
        <v>0</v>
      </c>
    </row>
    <row r="174" s="12" customFormat="1" ht="22.8" customHeight="1">
      <c r="A174" s="12"/>
      <c r="B174" s="192"/>
      <c r="C174" s="193"/>
      <c r="D174" s="194" t="s">
        <v>73</v>
      </c>
      <c r="E174" s="206" t="s">
        <v>296</v>
      </c>
      <c r="F174" s="206" t="s">
        <v>297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P175</f>
        <v>0</v>
      </c>
      <c r="Q174" s="200"/>
      <c r="R174" s="201">
        <f>R175</f>
        <v>0</v>
      </c>
      <c r="S174" s="200"/>
      <c r="T174" s="20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134</v>
      </c>
      <c r="AT174" s="204" t="s">
        <v>73</v>
      </c>
      <c r="AU174" s="204" t="s">
        <v>79</v>
      </c>
      <c r="AY174" s="203" t="s">
        <v>114</v>
      </c>
      <c r="BK174" s="205">
        <f>BK175</f>
        <v>0</v>
      </c>
    </row>
    <row r="175" s="2" customFormat="1" ht="16.5" customHeight="1">
      <c r="A175" s="35"/>
      <c r="B175" s="36"/>
      <c r="C175" s="208" t="s">
        <v>298</v>
      </c>
      <c r="D175" s="208" t="s">
        <v>116</v>
      </c>
      <c r="E175" s="209" t="s">
        <v>299</v>
      </c>
      <c r="F175" s="210" t="s">
        <v>297</v>
      </c>
      <c r="G175" s="211" t="s">
        <v>300</v>
      </c>
      <c r="H175" s="212">
        <v>1</v>
      </c>
      <c r="I175" s="213"/>
      <c r="J175" s="214">
        <f>ROUND(I175*H175,2)</f>
        <v>0</v>
      </c>
      <c r="K175" s="210" t="s">
        <v>129</v>
      </c>
      <c r="L175" s="41"/>
      <c r="M175" s="232" t="s">
        <v>1</v>
      </c>
      <c r="N175" s="233" t="s">
        <v>39</v>
      </c>
      <c r="O175" s="23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301</v>
      </c>
      <c r="AT175" s="219" t="s">
        <v>116</v>
      </c>
      <c r="AU175" s="219" t="s">
        <v>81</v>
      </c>
      <c r="AY175" s="14" t="s">
        <v>114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79</v>
      </c>
      <c r="BK175" s="220">
        <f>ROUND(I175*H175,2)</f>
        <v>0</v>
      </c>
      <c r="BL175" s="14" t="s">
        <v>301</v>
      </c>
      <c r="BM175" s="219" t="s">
        <v>302</v>
      </c>
    </row>
    <row r="176" s="2" customFormat="1" ht="6.96" customHeight="1">
      <c r="A176" s="35"/>
      <c r="B176" s="63"/>
      <c r="C176" s="64"/>
      <c r="D176" s="64"/>
      <c r="E176" s="64"/>
      <c r="F176" s="64"/>
      <c r="G176" s="64"/>
      <c r="H176" s="64"/>
      <c r="I176" s="64"/>
      <c r="J176" s="64"/>
      <c r="K176" s="64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VC+ZxhGYr1D4HvdVsW9K3WEm4iuOsKvH58OAJAMKhWinohnONG2pdfe2nJEPdZu/dKKGZr6hoItjaNQjUdPFBg==" hashValue="k8QAveTWegXzBZS9bJoKlTGkPAFk+7f34E4m0DPt17NIV6hasivI3ltPkx6pSBR6rkqYJt+G0w0BK8cXXUZ0bg==" algorithmName="SHA-512" password="CC35"/>
  <autoFilter ref="C122:K175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2021-11-14T16:13:16Z</dcterms:created>
  <dcterms:modified xsi:type="dcterms:W3CDTF">2021-11-14T16:13:19Z</dcterms:modified>
</cp:coreProperties>
</file>